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BUSINESS\Advisory\IL\DRF\Healthcare\Medic - Formerly G Drive\HEALTH MGMT\Nursing Homes\Medicare\2024\PDPM Rates\"/>
    </mc:Choice>
  </mc:AlternateContent>
  <xr:revisionPtr revIDLastSave="0" documentId="13_ncr:1_{CC0B67C7-8B73-4038-9285-ECC2D499C9B8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Instructions" sheetId="28" r:id="rId1"/>
    <sheet name="Selection" sheetId="1" r:id="rId2"/>
    <sheet name="Total Rate" sheetId="24" r:id="rId3"/>
    <sheet name="Nursing &amp; NTA Rate" sheetId="25" r:id="rId4"/>
    <sheet name="Therapy Rates" sheetId="26" r:id="rId5"/>
    <sheet name="Non-Case Mix Rate" sheetId="27" r:id="rId6"/>
    <sheet name="HIPPS Code" sheetId="23" state="hidden" r:id="rId7"/>
    <sheet name="Nursing Rates-PDPM" sheetId="17" state="hidden" r:id="rId8"/>
    <sheet name="NTA-PDPM" sheetId="18" state="hidden" r:id="rId9"/>
    <sheet name="PT &amp; OT Rates-PDPM" sheetId="15" state="hidden" r:id="rId10"/>
    <sheet name="SLP Rates-PDPM" sheetId="16" state="hidden" r:id="rId11"/>
    <sheet name="Non-Case Mix-PDPM" sheetId="22" state="hidden" r:id="rId12"/>
    <sheet name="Urban PDPM Rates" sheetId="7" state="hidden" r:id="rId13"/>
    <sheet name="Rural PDPM Rates" sheetId="8" state="hidden" r:id="rId14"/>
    <sheet name="Wage Index-PDPM" sheetId="29" state="hidden" r:id="rId15"/>
    <sheet name="Wage Index Urban (CMS.GOV)-PDPM" sheetId="30" state="hidden" r:id="rId16"/>
    <sheet name="Wage Index Rural (CMS.GOV)-PDPM" sheetId="31" state="hidden" r:id="rId17"/>
  </sheets>
  <definedNames>
    <definedName name="_xlnm._FilterDatabase" localSheetId="14" hidden="1">'Wage Index-PDPM'!$C$7:$J$3280</definedName>
    <definedName name="Compartive_Differentials_02v03" localSheetId="5">#REF!</definedName>
    <definedName name="Compartive_Differentials_02v03" localSheetId="11">#REF!</definedName>
    <definedName name="Compartive_Differentials_02v03" localSheetId="3">#REF!</definedName>
    <definedName name="Compartive_Differentials_02v03" localSheetId="4">#REF!</definedName>
    <definedName name="Compartive_Differentials_02v03" localSheetId="16">#REF!</definedName>
    <definedName name="Compartive_Differentials_02v03" localSheetId="15">#REF!</definedName>
    <definedName name="Compartive_Differentials_02v03" localSheetId="14">#REF!</definedName>
    <definedName name="Compartive_Differentials_02v03">#REF!</definedName>
    <definedName name="j" localSheetId="5">#REF!</definedName>
    <definedName name="j" localSheetId="11">#REF!</definedName>
    <definedName name="j" localSheetId="3">#REF!</definedName>
    <definedName name="j" localSheetId="4">#REF!</definedName>
    <definedName name="j" localSheetId="16">#REF!</definedName>
    <definedName name="j" localSheetId="15">#REF!</definedName>
    <definedName name="j" localSheetId="14">#REF!</definedName>
    <definedName name="j">#REF!</definedName>
    <definedName name="_xlnm.Print_Area" localSheetId="5">'Non-Case Mix Rate'!$A$7:$D$107</definedName>
    <definedName name="_xlnm.Print_Area" localSheetId="1">Selection!$A$1:$J$37</definedName>
    <definedName name="_xlnm.Print_Area" localSheetId="2">'Total Rate'!$A$7:$D$107</definedName>
    <definedName name="_xlnm.Print_Titles" localSheetId="5">'Non-Case Mix Rate'!$1:$6</definedName>
    <definedName name="_xlnm.Print_Titles" localSheetId="3">'Nursing &amp; NTA Rate'!$1:$6</definedName>
    <definedName name="_xlnm.Print_Titles" localSheetId="4">'Therapy Rates'!$1:$6</definedName>
    <definedName name="_xlnm.Print_Titles" localSheetId="2">'Total Rate'!$1:$6</definedName>
    <definedName name="Rates_02" localSheetId="5">#REF!</definedName>
    <definedName name="Rates_02" localSheetId="11">#REF!</definedName>
    <definedName name="Rates_02" localSheetId="3">#REF!</definedName>
    <definedName name="Rates_02" localSheetId="4">#REF!</definedName>
    <definedName name="Rates_02" localSheetId="16">#REF!</definedName>
    <definedName name="Rates_02" localSheetId="15">#REF!</definedName>
    <definedName name="Rates_02" localSheetId="14">#REF!</definedName>
    <definedName name="Rates_02">#REF!</definedName>
    <definedName name="Rates_03" localSheetId="5">#REF!</definedName>
    <definedName name="Rates_03" localSheetId="11">#REF!</definedName>
    <definedName name="Rates_03" localSheetId="3">#REF!</definedName>
    <definedName name="Rates_03" localSheetId="4">#REF!</definedName>
    <definedName name="Rates_03" localSheetId="16">#REF!</definedName>
    <definedName name="Rates_03" localSheetId="15">#REF!</definedName>
    <definedName name="Rates_03" localSheetId="14">#REF!</definedName>
    <definedName name="Rates_03">#REF!</definedName>
    <definedName name="test" localSheetId="5">#REF!</definedName>
    <definedName name="test" localSheetId="11">#REF!</definedName>
    <definedName name="test" localSheetId="3">#REF!</definedName>
    <definedName name="test" localSheetId="4">#REF!</definedName>
    <definedName name="test" localSheetId="16">#REF!</definedName>
    <definedName name="test" localSheetId="15">#REF!</definedName>
    <definedName name="test" localSheetId="14">#REF!</definedName>
    <definedName name="test">#REF!</definedName>
    <definedName name="Wage_Index_Comparatives_02v03" localSheetId="5">#REF!</definedName>
    <definedName name="Wage_Index_Comparatives_02v03" localSheetId="11">#REF!</definedName>
    <definedName name="Wage_Index_Comparatives_02v03" localSheetId="3">#REF!</definedName>
    <definedName name="Wage_Index_Comparatives_02v03" localSheetId="4">#REF!</definedName>
    <definedName name="Wage_Index_Comparatives_02v03" localSheetId="16">#REF!</definedName>
    <definedName name="Wage_Index_Comparatives_02v03" localSheetId="15">#REF!</definedName>
    <definedName name="Wage_Index_Comparatives_02v03" localSheetId="14">#REF!</definedName>
    <definedName name="Wage_Index_Comparatives_02v0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7" l="1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A1" i="27" l="1"/>
  <c r="A1" i="26"/>
  <c r="A1" i="25"/>
  <c r="A1" i="24" l="1"/>
  <c r="A8" i="27" l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L14" i="16" l="1"/>
  <c r="K14" i="16"/>
  <c r="L13" i="16"/>
  <c r="K13" i="16"/>
  <c r="L12" i="16"/>
  <c r="K12" i="16"/>
  <c r="L11" i="16"/>
  <c r="K11" i="16"/>
  <c r="L10" i="16"/>
  <c r="K10" i="16"/>
  <c r="L9" i="16"/>
  <c r="K9" i="16"/>
  <c r="L8" i="16"/>
  <c r="K8" i="16"/>
  <c r="L7" i="16"/>
  <c r="K7" i="16"/>
  <c r="L6" i="16"/>
  <c r="K6" i="16"/>
  <c r="L5" i="16"/>
  <c r="K5" i="16"/>
  <c r="L4" i="16"/>
  <c r="K4" i="16"/>
  <c r="L3" i="16"/>
  <c r="K3" i="16"/>
  <c r="N18" i="15"/>
  <c r="M18" i="15"/>
  <c r="L18" i="15"/>
  <c r="K18" i="15"/>
  <c r="N17" i="15"/>
  <c r="M17" i="15"/>
  <c r="L17" i="15"/>
  <c r="K17" i="15"/>
  <c r="N16" i="15"/>
  <c r="M16" i="15"/>
  <c r="L16" i="15"/>
  <c r="K16" i="15"/>
  <c r="N15" i="15"/>
  <c r="M15" i="15"/>
  <c r="L15" i="15"/>
  <c r="K15" i="15"/>
  <c r="N14" i="15"/>
  <c r="M14" i="15"/>
  <c r="L14" i="15"/>
  <c r="K14" i="15"/>
  <c r="N13" i="15"/>
  <c r="M13" i="15"/>
  <c r="L13" i="15"/>
  <c r="K13" i="15"/>
  <c r="N12" i="15"/>
  <c r="M12" i="15"/>
  <c r="L12" i="15"/>
  <c r="K12" i="15"/>
  <c r="N11" i="15"/>
  <c r="M11" i="15"/>
  <c r="L11" i="15"/>
  <c r="K11" i="15"/>
  <c r="N10" i="15"/>
  <c r="M10" i="15"/>
  <c r="L10" i="15"/>
  <c r="K10" i="15"/>
  <c r="N9" i="15"/>
  <c r="M9" i="15"/>
  <c r="L9" i="15"/>
  <c r="K9" i="15"/>
  <c r="N8" i="15"/>
  <c r="M8" i="15"/>
  <c r="L8" i="15"/>
  <c r="K8" i="15"/>
  <c r="N7" i="15"/>
  <c r="M7" i="15"/>
  <c r="L7" i="15"/>
  <c r="K7" i="15"/>
  <c r="N6" i="15"/>
  <c r="M6" i="15"/>
  <c r="L6" i="15"/>
  <c r="K6" i="15"/>
  <c r="N5" i="15"/>
  <c r="M5" i="15"/>
  <c r="L5" i="15"/>
  <c r="K5" i="15"/>
  <c r="N4" i="15"/>
  <c r="M4" i="15"/>
  <c r="L4" i="15"/>
  <c r="K4" i="15"/>
  <c r="N3" i="15"/>
  <c r="M3" i="15"/>
  <c r="L3" i="15"/>
  <c r="K3" i="15"/>
  <c r="E10" i="18"/>
  <c r="E9" i="18"/>
  <c r="E8" i="18"/>
  <c r="E7" i="18"/>
  <c r="E6" i="18"/>
  <c r="E5" i="18"/>
  <c r="D10" i="18"/>
  <c r="D9" i="18"/>
  <c r="D8" i="18"/>
  <c r="D7" i="18"/>
  <c r="D6" i="18"/>
  <c r="D5" i="18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J12" i="29"/>
  <c r="J3280" i="29"/>
  <c r="G3280" i="29" s="1"/>
  <c r="J3269" i="29"/>
  <c r="J3267" i="29"/>
  <c r="J3256" i="29"/>
  <c r="G3256" i="29" s="1"/>
  <c r="J3255" i="29"/>
  <c r="J3254" i="29"/>
  <c r="G3254" i="29" s="1"/>
  <c r="J3253" i="29"/>
  <c r="G3253" i="29" s="1"/>
  <c r="J3252" i="29"/>
  <c r="J3251" i="29"/>
  <c r="J3250" i="29"/>
  <c r="G3250" i="29" s="1"/>
  <c r="J3249" i="29"/>
  <c r="G3249" i="29" s="1"/>
  <c r="J3248" i="29"/>
  <c r="G3248" i="29" s="1"/>
  <c r="J3247" i="29"/>
  <c r="G3247" i="29" s="1"/>
  <c r="J3246" i="29"/>
  <c r="G3246" i="29" s="1"/>
  <c r="J3245" i="29"/>
  <c r="G3245" i="29" s="1"/>
  <c r="J3243" i="29"/>
  <c r="J3242" i="29"/>
  <c r="J3241" i="29"/>
  <c r="G3241" i="29" s="1"/>
  <c r="J3240" i="29"/>
  <c r="G3240" i="29" s="1"/>
  <c r="J3239" i="29"/>
  <c r="G3239" i="29" s="1"/>
  <c r="J3238" i="29"/>
  <c r="G3238" i="29" s="1"/>
  <c r="J3237" i="29"/>
  <c r="J3236" i="29"/>
  <c r="G3236" i="29" s="1"/>
  <c r="J3235" i="29"/>
  <c r="J3234" i="29"/>
  <c r="G3234" i="29" s="1"/>
  <c r="J3233" i="29"/>
  <c r="G3233" i="29" s="1"/>
  <c r="J3232" i="29"/>
  <c r="G3232" i="29" s="1"/>
  <c r="J3231" i="29"/>
  <c r="J3230" i="29"/>
  <c r="G3230" i="29" s="1"/>
  <c r="J3229" i="29"/>
  <c r="J3228" i="29"/>
  <c r="J3227" i="29"/>
  <c r="G3227" i="29" s="1"/>
  <c r="J3226" i="29"/>
  <c r="J3225" i="29"/>
  <c r="G3225" i="29" s="1"/>
  <c r="J3224" i="29"/>
  <c r="J3223" i="29"/>
  <c r="G3223" i="29" s="1"/>
  <c r="J3222" i="29"/>
  <c r="G3222" i="29" s="1"/>
  <c r="J3221" i="29"/>
  <c r="G3221" i="29" s="1"/>
  <c r="J3220" i="29"/>
  <c r="J3219" i="29"/>
  <c r="G3219" i="29" s="1"/>
  <c r="J3218" i="29"/>
  <c r="J3217" i="29"/>
  <c r="G3217" i="29" s="1"/>
  <c r="J3216" i="29"/>
  <c r="G3216" i="29" s="1"/>
  <c r="J3215" i="29"/>
  <c r="J3214" i="29"/>
  <c r="J3213" i="29"/>
  <c r="J3212" i="29"/>
  <c r="G3212" i="29" s="1"/>
  <c r="J3211" i="29"/>
  <c r="G3211" i="29" s="1"/>
  <c r="J3210" i="29"/>
  <c r="G3210" i="29" s="1"/>
  <c r="J3209" i="29"/>
  <c r="G3209" i="29" s="1"/>
  <c r="J3208" i="29"/>
  <c r="J3207" i="29"/>
  <c r="G3207" i="29" s="1"/>
  <c r="J3206" i="29"/>
  <c r="J3205" i="29"/>
  <c r="G3205" i="29" s="1"/>
  <c r="J3204" i="29"/>
  <c r="G3204" i="29" s="1"/>
  <c r="J3203" i="29"/>
  <c r="J3202" i="29"/>
  <c r="G3202" i="29" s="1"/>
  <c r="J3201" i="29"/>
  <c r="J3200" i="29"/>
  <c r="G3200" i="29" s="1"/>
  <c r="J3199" i="29"/>
  <c r="J3198" i="29"/>
  <c r="G3198" i="29" s="1"/>
  <c r="J3197" i="29"/>
  <c r="G3197" i="29" s="1"/>
  <c r="J3196" i="29"/>
  <c r="J3195" i="29"/>
  <c r="G3195" i="29" s="1"/>
  <c r="J3194" i="29"/>
  <c r="J3193" i="29"/>
  <c r="G3193" i="29" s="1"/>
  <c r="J3192" i="29"/>
  <c r="J3191" i="29"/>
  <c r="J3190" i="29"/>
  <c r="G3190" i="29" s="1"/>
  <c r="J3189" i="29"/>
  <c r="G3189" i="29" s="1"/>
  <c r="J3188" i="29"/>
  <c r="J3187" i="29"/>
  <c r="G3187" i="29" s="1"/>
  <c r="J3186" i="29"/>
  <c r="G3186" i="29" s="1"/>
  <c r="J3185" i="29"/>
  <c r="G3185" i="29" s="1"/>
  <c r="J3184" i="29"/>
  <c r="G3184" i="29" s="1"/>
  <c r="J3244" i="29"/>
  <c r="G3244" i="29" s="1"/>
  <c r="J3182" i="29"/>
  <c r="J3181" i="29"/>
  <c r="J3178" i="29"/>
  <c r="J3168" i="29"/>
  <c r="J3167" i="29"/>
  <c r="J3166" i="29"/>
  <c r="J3162" i="29"/>
  <c r="J3160" i="29"/>
  <c r="J3158" i="29"/>
  <c r="J3156" i="29"/>
  <c r="J3152" i="29"/>
  <c r="J3149" i="29"/>
  <c r="J3147" i="29"/>
  <c r="J3146" i="29"/>
  <c r="J3145" i="29"/>
  <c r="J3142" i="29"/>
  <c r="J3141" i="29"/>
  <c r="J3137" i="29"/>
  <c r="J3135" i="29"/>
  <c r="J3133" i="29"/>
  <c r="J3132" i="29"/>
  <c r="J3130" i="29"/>
  <c r="J3129" i="29"/>
  <c r="J3127" i="29"/>
  <c r="J3125" i="29"/>
  <c r="J3124" i="29"/>
  <c r="J3122" i="29"/>
  <c r="J3121" i="29"/>
  <c r="J3119" i="29"/>
  <c r="J3118" i="29"/>
  <c r="J3117" i="29"/>
  <c r="J3116" i="29"/>
  <c r="J3114" i="29"/>
  <c r="J3105" i="29"/>
  <c r="J3104" i="29"/>
  <c r="J3098" i="29"/>
  <c r="J3096" i="29"/>
  <c r="J3095" i="29"/>
  <c r="J3093" i="29"/>
  <c r="J3091" i="29"/>
  <c r="J3090" i="29"/>
  <c r="J3089" i="29"/>
  <c r="J3087" i="29"/>
  <c r="J3084" i="29"/>
  <c r="J3083" i="29"/>
  <c r="J3081" i="29"/>
  <c r="J3080" i="29"/>
  <c r="J3079" i="29"/>
  <c r="J3078" i="29"/>
  <c r="J3076" i="29"/>
  <c r="J3074" i="29"/>
  <c r="J3073" i="29"/>
  <c r="J3071" i="29"/>
  <c r="J3070" i="29"/>
  <c r="J3069" i="29"/>
  <c r="J3066" i="29"/>
  <c r="J3065" i="29"/>
  <c r="J3063" i="29"/>
  <c r="J3061" i="29"/>
  <c r="J3060" i="29"/>
  <c r="J3059" i="29"/>
  <c r="J3057" i="29"/>
  <c r="J3056" i="29"/>
  <c r="J3055" i="29"/>
  <c r="J3054" i="29"/>
  <c r="J3053" i="29"/>
  <c r="J3051" i="29"/>
  <c r="J3050" i="29"/>
  <c r="J3049" i="29"/>
  <c r="J3047" i="29"/>
  <c r="J3039" i="29"/>
  <c r="J3038" i="29"/>
  <c r="J3037" i="29"/>
  <c r="J3036" i="29"/>
  <c r="J3035" i="29"/>
  <c r="J3032" i="29"/>
  <c r="J3030" i="29"/>
  <c r="J3029" i="29"/>
  <c r="J3028" i="29"/>
  <c r="J3027" i="29"/>
  <c r="J3024" i="29"/>
  <c r="J3020" i="29"/>
  <c r="J3018" i="29"/>
  <c r="J3017" i="29"/>
  <c r="J3016" i="29"/>
  <c r="J3015" i="29"/>
  <c r="J3012" i="29"/>
  <c r="J3011" i="29"/>
  <c r="J3010" i="29"/>
  <c r="J3009" i="29"/>
  <c r="J3006" i="29"/>
  <c r="J3004" i="29"/>
  <c r="J3003" i="29"/>
  <c r="J3002" i="29"/>
  <c r="J3000" i="29"/>
  <c r="J2999" i="29"/>
  <c r="J2998" i="29"/>
  <c r="J2997" i="29"/>
  <c r="J2996" i="29"/>
  <c r="J2994" i="29"/>
  <c r="J2993" i="29"/>
  <c r="J2992" i="29"/>
  <c r="J2991" i="29"/>
  <c r="J2988" i="29"/>
  <c r="J2984" i="29"/>
  <c r="J2983" i="29"/>
  <c r="J2981" i="29"/>
  <c r="J2980" i="29"/>
  <c r="J2979" i="29"/>
  <c r="J2978" i="29"/>
  <c r="J2977" i="29"/>
  <c r="J2975" i="29"/>
  <c r="J2972" i="29"/>
  <c r="J2967" i="29"/>
  <c r="J2966" i="29"/>
  <c r="J2963" i="29"/>
  <c r="J2961" i="29"/>
  <c r="J2960" i="29"/>
  <c r="J2959" i="29"/>
  <c r="J2958" i="29"/>
  <c r="J2957" i="29"/>
  <c r="J2955" i="29"/>
  <c r="J2954" i="29"/>
  <c r="J2952" i="29"/>
  <c r="G2952" i="29" s="1"/>
  <c r="J2943" i="29"/>
  <c r="J2942" i="29"/>
  <c r="J2940" i="29"/>
  <c r="J2936" i="29"/>
  <c r="J2934" i="29"/>
  <c r="J2932" i="29"/>
  <c r="J2930" i="29"/>
  <c r="J2924" i="29"/>
  <c r="J2921" i="29"/>
  <c r="J2918" i="29"/>
  <c r="J2912" i="29"/>
  <c r="J2909" i="29"/>
  <c r="J2908" i="29"/>
  <c r="J2901" i="29"/>
  <c r="J2899" i="29"/>
  <c r="J2898" i="29"/>
  <c r="J2895" i="29"/>
  <c r="J2892" i="29"/>
  <c r="J2889" i="29"/>
  <c r="J2887" i="29"/>
  <c r="J2882" i="29"/>
  <c r="J2879" i="29"/>
  <c r="J2878" i="29"/>
  <c r="J2873" i="29"/>
  <c r="J2872" i="29"/>
  <c r="J2863" i="29"/>
  <c r="J2856" i="29"/>
  <c r="J2852" i="29"/>
  <c r="J2850" i="29"/>
  <c r="J2849" i="29"/>
  <c r="J2842" i="29"/>
  <c r="J2839" i="29"/>
  <c r="J2835" i="29"/>
  <c r="J2832" i="29"/>
  <c r="J2831" i="29"/>
  <c r="J2829" i="29"/>
  <c r="J2821" i="29"/>
  <c r="J2816" i="29"/>
  <c r="J2814" i="29"/>
  <c r="J2812" i="29"/>
  <c r="J2807" i="29"/>
  <c r="J2804" i="29"/>
  <c r="J2803" i="29"/>
  <c r="J2797" i="29"/>
  <c r="J2793" i="29"/>
  <c r="J2781" i="29"/>
  <c r="J2780" i="29"/>
  <c r="J2778" i="29"/>
  <c r="J2777" i="29"/>
  <c r="J2774" i="29"/>
  <c r="J2769" i="29"/>
  <c r="J2767" i="29"/>
  <c r="J2766" i="29"/>
  <c r="J2759" i="29"/>
  <c r="J2756" i="29"/>
  <c r="J2753" i="29"/>
  <c r="J2752" i="29"/>
  <c r="J2751" i="29"/>
  <c r="J2745" i="29"/>
  <c r="J2743" i="29"/>
  <c r="J2742" i="29"/>
  <c r="J2739" i="29"/>
  <c r="J2735" i="29"/>
  <c r="J2730" i="29"/>
  <c r="J2724" i="29"/>
  <c r="J2722" i="29"/>
  <c r="J2721" i="29"/>
  <c r="J2719" i="29"/>
  <c r="J2713" i="29"/>
  <c r="J2708" i="29"/>
  <c r="J2705" i="29"/>
  <c r="J2701" i="29"/>
  <c r="J2697" i="29"/>
  <c r="J2694" i="29"/>
  <c r="J2690" i="29"/>
  <c r="J2687" i="29"/>
  <c r="J2684" i="29"/>
  <c r="J2682" i="29"/>
  <c r="J2681" i="29"/>
  <c r="J2679" i="29"/>
  <c r="J2677" i="29"/>
  <c r="J2672" i="29"/>
  <c r="J2671" i="29"/>
  <c r="J2670" i="29"/>
  <c r="J2666" i="29"/>
  <c r="J2665" i="29"/>
  <c r="J2662" i="29"/>
  <c r="J2661" i="29"/>
  <c r="J2659" i="29"/>
  <c r="J2658" i="29"/>
  <c r="J2657" i="29"/>
  <c r="J2656" i="29"/>
  <c r="J2651" i="29"/>
  <c r="J2650" i="29"/>
  <c r="J2646" i="29"/>
  <c r="J2643" i="29"/>
  <c r="J2642" i="29"/>
  <c r="J2641" i="29"/>
  <c r="J2640" i="29"/>
  <c r="J2639" i="29"/>
  <c r="J2638" i="29"/>
  <c r="J2637" i="29"/>
  <c r="J2635" i="29"/>
  <c r="J2634" i="29"/>
  <c r="J2632" i="29"/>
  <c r="J2630" i="29"/>
  <c r="J2629" i="29"/>
  <c r="J2628" i="29"/>
  <c r="J2625" i="29"/>
  <c r="J2620" i="29"/>
  <c r="J2618" i="29"/>
  <c r="J2613" i="29"/>
  <c r="J2611" i="29"/>
  <c r="J2610" i="29"/>
  <c r="J2609" i="29"/>
  <c r="J2608" i="29"/>
  <c r="J2602" i="29"/>
  <c r="J2600" i="29"/>
  <c r="J2592" i="29"/>
  <c r="J2588" i="29"/>
  <c r="J2587" i="29"/>
  <c r="J2584" i="29"/>
  <c r="J2582" i="29"/>
  <c r="J2579" i="29"/>
  <c r="J2577" i="29"/>
  <c r="J2574" i="29"/>
  <c r="J2572" i="29"/>
  <c r="J2567" i="29"/>
  <c r="J2566" i="29"/>
  <c r="J2565" i="29"/>
  <c r="J2563" i="29"/>
  <c r="J2562" i="29"/>
  <c r="J2561" i="29"/>
  <c r="J2560" i="29"/>
  <c r="J2556" i="29"/>
  <c r="J2552" i="29"/>
  <c r="J2551" i="29"/>
  <c r="J2539" i="29"/>
  <c r="J2537" i="29"/>
  <c r="J2534" i="29"/>
  <c r="J2532" i="29"/>
  <c r="J2529" i="29"/>
  <c r="J2488" i="29"/>
  <c r="J2485" i="29"/>
  <c r="J2483" i="29"/>
  <c r="J2482" i="29"/>
  <c r="J2481" i="29"/>
  <c r="J2480" i="29"/>
  <c r="J2473" i="29"/>
  <c r="J2471" i="29"/>
  <c r="J2470" i="29"/>
  <c r="J2469" i="29"/>
  <c r="J2468" i="29"/>
  <c r="J2467" i="29"/>
  <c r="J2464" i="29"/>
  <c r="J2462" i="29"/>
  <c r="J2461" i="29"/>
  <c r="J2460" i="29"/>
  <c r="J2459" i="29"/>
  <c r="J2457" i="29"/>
  <c r="J2455" i="29"/>
  <c r="J2453" i="29"/>
  <c r="J2451" i="29"/>
  <c r="J2450" i="29"/>
  <c r="J2449" i="29"/>
  <c r="J2448" i="29"/>
  <c r="J2445" i="29"/>
  <c r="J2443" i="29"/>
  <c r="J2441" i="29"/>
  <c r="J2440" i="29"/>
  <c r="J2439" i="29"/>
  <c r="J2438" i="29"/>
  <c r="J2437" i="29"/>
  <c r="J2436" i="29"/>
  <c r="J2435" i="29"/>
  <c r="J2434" i="29"/>
  <c r="J2432" i="29"/>
  <c r="J2431" i="29"/>
  <c r="J2430" i="29"/>
  <c r="J2429" i="29"/>
  <c r="J2428" i="29"/>
  <c r="J2427" i="29"/>
  <c r="J2424" i="29"/>
  <c r="J2423" i="29"/>
  <c r="J2422" i="29"/>
  <c r="J2421" i="29"/>
  <c r="J2419" i="29"/>
  <c r="J2418" i="29"/>
  <c r="J2417" i="29"/>
  <c r="J2416" i="29"/>
  <c r="J2415" i="29"/>
  <c r="J2414" i="29"/>
  <c r="J2413" i="29"/>
  <c r="J2412" i="29"/>
  <c r="J2411" i="29"/>
  <c r="J2409" i="29"/>
  <c r="J2408" i="29"/>
  <c r="J2407" i="29"/>
  <c r="J2406" i="29"/>
  <c r="J2404" i="29"/>
  <c r="J2410" i="29"/>
  <c r="J2403" i="29"/>
  <c r="J2402" i="29"/>
  <c r="J2401" i="29"/>
  <c r="J2400" i="29"/>
  <c r="J2399" i="29"/>
  <c r="J2398" i="29"/>
  <c r="J2397" i="29"/>
  <c r="J2396" i="29"/>
  <c r="J2394" i="29"/>
  <c r="J2393" i="29"/>
  <c r="J2392" i="29"/>
  <c r="J2391" i="29"/>
  <c r="J2390" i="29"/>
  <c r="J2389" i="29"/>
  <c r="J2388" i="29"/>
  <c r="J2387" i="29"/>
  <c r="J2386" i="29"/>
  <c r="J2385" i="29"/>
  <c r="J2384" i="29"/>
  <c r="J2383" i="29"/>
  <c r="J2381" i="29"/>
  <c r="J2380" i="29"/>
  <c r="J2378" i="29"/>
  <c r="J2377" i="29"/>
  <c r="J2376" i="29"/>
  <c r="J2375" i="29"/>
  <c r="J2374" i="29"/>
  <c r="J2373" i="29"/>
  <c r="J2372" i="29"/>
  <c r="J2371" i="29"/>
  <c r="J2370" i="29"/>
  <c r="J2369" i="29"/>
  <c r="J2368" i="29"/>
  <c r="J2367" i="29"/>
  <c r="J2366" i="29"/>
  <c r="J2365" i="29"/>
  <c r="J2364" i="29"/>
  <c r="J2363" i="29"/>
  <c r="J2362" i="29"/>
  <c r="J2361" i="29"/>
  <c r="J2360" i="29"/>
  <c r="J2359" i="29"/>
  <c r="J2358" i="29"/>
  <c r="J2357" i="29"/>
  <c r="J2356" i="29"/>
  <c r="J2355" i="29"/>
  <c r="J2353" i="29"/>
  <c r="J2341" i="29"/>
  <c r="J2340" i="29"/>
  <c r="J2339" i="29"/>
  <c r="J2337" i="29"/>
  <c r="J2336" i="29"/>
  <c r="J2335" i="29"/>
  <c r="J2334" i="29"/>
  <c r="J2332" i="29"/>
  <c r="J2330" i="29"/>
  <c r="J2329" i="29"/>
  <c r="J2328" i="29"/>
  <c r="J2327" i="29"/>
  <c r="J2325" i="29"/>
  <c r="J2324" i="29"/>
  <c r="J2317" i="29"/>
  <c r="J2315" i="29"/>
  <c r="J2314" i="29"/>
  <c r="J2312" i="29"/>
  <c r="J2311" i="29"/>
  <c r="J2310" i="29"/>
  <c r="J2308" i="29"/>
  <c r="J2304" i="29"/>
  <c r="J2303" i="29"/>
  <c r="J2302" i="29"/>
  <c r="J2300" i="29"/>
  <c r="J2299" i="29"/>
  <c r="J2298" i="29"/>
  <c r="J2296" i="29"/>
  <c r="J2295" i="29"/>
  <c r="J2293" i="29"/>
  <c r="J2292" i="29"/>
  <c r="J2291" i="29"/>
  <c r="J2290" i="29"/>
  <c r="J2289" i="29"/>
  <c r="J2287" i="29"/>
  <c r="J2279" i="29"/>
  <c r="J2278" i="29"/>
  <c r="J2276" i="29"/>
  <c r="J2274" i="29"/>
  <c r="J2272" i="29"/>
  <c r="J2269" i="29"/>
  <c r="J2267" i="29"/>
  <c r="J2261" i="29"/>
  <c r="J2257" i="29"/>
  <c r="J2255" i="29"/>
  <c r="J2254" i="29"/>
  <c r="J2248" i="29"/>
  <c r="J2247" i="29"/>
  <c r="J2242" i="29"/>
  <c r="J2240" i="29"/>
  <c r="J2233" i="29"/>
  <c r="J2231" i="29"/>
  <c r="J2230" i="29"/>
  <c r="J2229" i="29"/>
  <c r="J2221" i="29"/>
  <c r="J2216" i="29"/>
  <c r="J2215" i="29"/>
  <c r="J2200" i="29"/>
  <c r="J2198" i="29"/>
  <c r="J2193" i="29"/>
  <c r="J2191" i="29"/>
  <c r="J2190" i="29"/>
  <c r="J2188" i="29"/>
  <c r="J2183" i="29"/>
  <c r="J2173" i="29"/>
  <c r="J2169" i="29"/>
  <c r="J2166" i="29"/>
  <c r="J2164" i="29"/>
  <c r="J2163" i="29"/>
  <c r="J2161" i="29"/>
  <c r="J2155" i="29"/>
  <c r="J2152" i="29"/>
  <c r="J2150" i="29"/>
  <c r="J2149" i="29"/>
  <c r="J2147" i="29"/>
  <c r="J2144" i="29"/>
  <c r="J2142" i="29"/>
  <c r="J2140" i="29"/>
  <c r="J2137" i="29"/>
  <c r="J2135" i="29"/>
  <c r="J2134" i="29"/>
  <c r="J2133" i="29"/>
  <c r="J2132" i="29"/>
  <c r="J2130" i="29"/>
  <c r="J2129" i="29"/>
  <c r="J2128" i="29"/>
  <c r="J2126" i="29"/>
  <c r="J2122" i="29"/>
  <c r="J2116" i="29"/>
  <c r="J2114" i="29"/>
  <c r="J2113" i="29"/>
  <c r="J2111" i="29"/>
  <c r="J2110" i="29"/>
  <c r="J2108" i="29"/>
  <c r="J2106" i="29"/>
  <c r="J2103" i="29"/>
  <c r="J2098" i="29"/>
  <c r="J2097" i="29"/>
  <c r="J2095" i="29"/>
  <c r="J2094" i="29"/>
  <c r="J2093" i="29"/>
  <c r="J2092" i="29"/>
  <c r="J2087" i="29"/>
  <c r="J2064" i="29"/>
  <c r="J2061" i="29"/>
  <c r="J2049" i="29"/>
  <c r="J2040" i="29"/>
  <c r="J2039" i="29"/>
  <c r="J2030" i="29"/>
  <c r="J2027" i="29"/>
  <c r="J2023" i="29"/>
  <c r="J2021" i="29"/>
  <c r="J2016" i="29"/>
  <c r="J2010" i="29"/>
  <c r="J2009" i="29"/>
  <c r="J2006" i="29"/>
  <c r="J2004" i="29"/>
  <c r="J2003" i="29"/>
  <c r="J2001" i="29"/>
  <c r="J1999" i="29"/>
  <c r="J1998" i="29"/>
  <c r="J1997" i="29"/>
  <c r="J1995" i="29"/>
  <c r="J1994" i="29"/>
  <c r="J1990" i="29"/>
  <c r="J1987" i="29"/>
  <c r="J1985" i="29"/>
  <c r="J1982" i="29"/>
  <c r="J1981" i="29"/>
  <c r="J1979" i="29"/>
  <c r="J1977" i="29"/>
  <c r="J1975" i="29"/>
  <c r="J1974" i="29"/>
  <c r="J1973" i="29"/>
  <c r="J1971" i="29"/>
  <c r="J1969" i="29"/>
  <c r="J1967" i="29"/>
  <c r="J1966" i="29"/>
  <c r="J1965" i="29"/>
  <c r="J1964" i="29"/>
  <c r="J1963" i="29"/>
  <c r="J1962" i="29"/>
  <c r="J1960" i="29"/>
  <c r="J1959" i="29"/>
  <c r="J1957" i="29"/>
  <c r="J1956" i="29"/>
  <c r="J1955" i="29"/>
  <c r="J1949" i="29"/>
  <c r="J1948" i="29"/>
  <c r="J1945" i="29"/>
  <c r="J1944" i="29"/>
  <c r="J1943" i="29"/>
  <c r="J1942" i="29"/>
  <c r="J1941" i="29"/>
  <c r="J1940" i="29"/>
  <c r="J1934" i="29"/>
  <c r="J1932" i="29"/>
  <c r="J1931" i="29"/>
  <c r="J1930" i="29"/>
  <c r="J1928" i="29"/>
  <c r="J1927" i="29"/>
  <c r="J1926" i="29"/>
  <c r="J1925" i="29"/>
  <c r="J1924" i="29"/>
  <c r="J1923" i="29"/>
  <c r="J1922" i="29"/>
  <c r="J1920" i="29"/>
  <c r="J1914" i="29"/>
  <c r="J1913" i="29"/>
  <c r="J1912" i="29"/>
  <c r="J1911" i="29"/>
  <c r="J1910" i="29"/>
  <c r="J1909" i="29"/>
  <c r="J1908" i="29"/>
  <c r="J1907" i="29"/>
  <c r="J1905" i="29"/>
  <c r="J1904" i="29"/>
  <c r="J1903" i="29"/>
  <c r="J1902" i="29"/>
  <c r="J1901" i="29"/>
  <c r="J1900" i="29"/>
  <c r="J1899" i="29"/>
  <c r="J1898" i="29"/>
  <c r="J1897" i="29"/>
  <c r="J1895" i="29"/>
  <c r="J1894" i="29"/>
  <c r="J1893" i="29"/>
  <c r="J1891" i="29"/>
  <c r="J1890" i="29"/>
  <c r="J1889" i="29"/>
  <c r="J1882" i="29"/>
  <c r="J1881" i="29"/>
  <c r="J1875" i="29"/>
  <c r="J1871" i="29"/>
  <c r="J1870" i="29"/>
  <c r="J1868" i="29"/>
  <c r="J1867" i="29"/>
  <c r="J1865" i="29"/>
  <c r="J1860" i="29"/>
  <c r="J1859" i="29"/>
  <c r="J1857" i="29"/>
  <c r="J1841" i="29"/>
  <c r="J1834" i="29"/>
  <c r="J1833" i="29"/>
  <c r="J1832" i="29"/>
  <c r="J1831" i="29"/>
  <c r="J1830" i="29"/>
  <c r="J1829" i="29"/>
  <c r="J1828" i="29"/>
  <c r="J1827" i="29"/>
  <c r="J1826" i="29"/>
  <c r="J1825" i="29"/>
  <c r="J1824" i="29"/>
  <c r="J1823" i="29"/>
  <c r="J1822" i="29"/>
  <c r="J1821" i="29"/>
  <c r="J1820" i="29"/>
  <c r="J1819" i="29"/>
  <c r="J1818" i="29"/>
  <c r="J1817" i="29"/>
  <c r="J1816" i="29"/>
  <c r="J1815" i="29"/>
  <c r="J1814" i="29"/>
  <c r="J1813" i="29"/>
  <c r="J1812" i="29"/>
  <c r="G1812" i="29" s="1"/>
  <c r="J1811" i="29"/>
  <c r="J1809" i="29"/>
  <c r="J1808" i="29"/>
  <c r="G1808" i="29" s="1"/>
  <c r="J1807" i="29"/>
  <c r="J1806" i="29"/>
  <c r="G1806" i="29" s="1"/>
  <c r="J1805" i="29"/>
  <c r="G1805" i="29" s="1"/>
  <c r="J1804" i="29"/>
  <c r="G1804" i="29" s="1"/>
  <c r="J1803" i="29"/>
  <c r="G1803" i="29" s="1"/>
  <c r="J1802" i="29"/>
  <c r="G1802" i="29" s="1"/>
  <c r="J1810" i="29"/>
  <c r="G1810" i="29" s="1"/>
  <c r="J1800" i="29"/>
  <c r="J1799" i="29"/>
  <c r="J1786" i="29"/>
  <c r="J1784" i="29"/>
  <c r="J1779" i="29"/>
  <c r="J1769" i="29"/>
  <c r="J1767" i="29"/>
  <c r="J1766" i="29"/>
  <c r="J1750" i="29"/>
  <c r="J1744" i="29"/>
  <c r="J1736" i="29"/>
  <c r="J1729" i="29"/>
  <c r="J1717" i="29"/>
  <c r="J1715" i="29"/>
  <c r="J1711" i="29"/>
  <c r="J1702" i="29"/>
  <c r="J1689" i="29"/>
  <c r="J1681" i="29"/>
  <c r="J1664" i="29"/>
  <c r="J1639" i="29"/>
  <c r="J1637" i="29"/>
  <c r="J1630" i="29"/>
  <c r="J1627" i="29"/>
  <c r="J1618" i="29"/>
  <c r="J1617" i="29"/>
  <c r="J1614" i="29"/>
  <c r="J1605" i="29"/>
  <c r="J1600" i="29"/>
  <c r="J1599" i="29"/>
  <c r="J1592" i="29"/>
  <c r="J1589" i="29"/>
  <c r="J1584" i="29"/>
  <c r="J1573" i="29"/>
  <c r="J1570" i="29"/>
  <c r="J1566" i="29"/>
  <c r="J1565" i="29"/>
  <c r="J1564" i="29"/>
  <c r="J1561" i="29"/>
  <c r="J1555" i="29"/>
  <c r="J1552" i="29"/>
  <c r="J1548" i="29"/>
  <c r="J1546" i="29"/>
  <c r="J1543" i="29"/>
  <c r="J1542" i="29"/>
  <c r="J1541" i="29"/>
  <c r="J1540" i="29"/>
  <c r="J1538" i="29"/>
  <c r="J1535" i="29"/>
  <c r="J1532" i="29"/>
  <c r="J1530" i="29"/>
  <c r="J1529" i="29"/>
  <c r="J1527" i="29"/>
  <c r="J1526" i="29"/>
  <c r="J1525" i="29"/>
  <c r="J1523" i="29"/>
  <c r="J1518" i="29"/>
  <c r="J1516" i="29"/>
  <c r="J1506" i="29"/>
  <c r="J1503" i="29"/>
  <c r="J1500" i="29"/>
  <c r="J1497" i="29"/>
  <c r="J1494" i="29"/>
  <c r="J1489" i="29"/>
  <c r="J1480" i="29"/>
  <c r="J1478" i="29"/>
  <c r="J1470" i="29"/>
  <c r="J1463" i="29"/>
  <c r="J1459" i="29"/>
  <c r="J1458" i="29"/>
  <c r="J1457" i="29"/>
  <c r="J1456" i="29"/>
  <c r="J1451" i="29"/>
  <c r="J1450" i="29"/>
  <c r="J1449" i="29"/>
  <c r="J1448" i="29"/>
  <c r="J1432" i="29"/>
  <c r="J1428" i="29"/>
  <c r="J1425" i="29"/>
  <c r="J1419" i="29"/>
  <c r="J1417" i="29"/>
  <c r="J1415" i="29"/>
  <c r="J1414" i="29"/>
  <c r="J1407" i="29"/>
  <c r="J1405" i="29"/>
  <c r="J1400" i="29"/>
  <c r="J1397" i="29"/>
  <c r="J1393" i="29"/>
  <c r="J1385" i="29"/>
  <c r="J1383" i="29"/>
  <c r="J1375" i="29"/>
  <c r="J1373" i="29"/>
  <c r="J1372" i="29"/>
  <c r="J1368" i="29"/>
  <c r="J1365" i="29"/>
  <c r="J1364" i="29"/>
  <c r="J1359" i="29"/>
  <c r="J1358" i="29"/>
  <c r="J1355" i="29"/>
  <c r="J1354" i="29"/>
  <c r="J1352" i="29"/>
  <c r="J1350" i="29"/>
  <c r="J1347" i="29"/>
  <c r="J1344" i="29"/>
  <c r="J1343" i="29"/>
  <c r="J1338" i="29"/>
  <c r="J1337" i="29"/>
  <c r="J1334" i="29"/>
  <c r="J1331" i="29"/>
  <c r="J1324" i="29"/>
  <c r="J1322" i="29"/>
  <c r="J1320" i="29"/>
  <c r="J1319" i="29"/>
  <c r="J1317" i="29"/>
  <c r="J1311" i="29"/>
  <c r="J1308" i="29"/>
  <c r="J1305" i="29"/>
  <c r="J1302" i="29"/>
  <c r="J1300" i="29"/>
  <c r="J1299" i="29"/>
  <c r="J1295" i="29"/>
  <c r="J1294" i="29"/>
  <c r="J1286" i="29"/>
  <c r="J1284" i="29"/>
  <c r="J1280" i="29"/>
  <c r="J1275" i="29"/>
  <c r="J1274" i="29"/>
  <c r="J1272" i="29"/>
  <c r="J1270" i="29"/>
  <c r="J1261" i="29"/>
  <c r="J1260" i="29"/>
  <c r="J1258" i="29"/>
  <c r="J1257" i="29"/>
  <c r="J1255" i="29"/>
  <c r="J1254" i="29"/>
  <c r="J1253" i="29"/>
  <c r="J1252" i="29"/>
  <c r="J1251" i="29"/>
  <c r="J1249" i="29"/>
  <c r="J1248" i="29"/>
  <c r="J1247" i="29"/>
  <c r="J1246" i="29"/>
  <c r="J1245" i="29"/>
  <c r="J1244" i="29"/>
  <c r="J1241" i="29"/>
  <c r="J1240" i="29"/>
  <c r="J1239" i="29"/>
  <c r="J1238" i="29"/>
  <c r="J1237" i="29"/>
  <c r="J1235" i="29"/>
  <c r="J1234" i="29"/>
  <c r="J1232" i="29"/>
  <c r="J1230" i="29"/>
  <c r="J1229" i="29"/>
  <c r="J1228" i="29"/>
  <c r="J1226" i="29"/>
  <c r="J1225" i="29"/>
  <c r="J1224" i="29"/>
  <c r="J1223" i="29"/>
  <c r="J1222" i="29"/>
  <c r="J1221" i="29"/>
  <c r="J1216" i="29"/>
  <c r="J1214" i="29"/>
  <c r="J1207" i="29"/>
  <c r="J1205" i="29"/>
  <c r="J1203" i="29"/>
  <c r="J1199" i="29"/>
  <c r="J1197" i="29"/>
  <c r="J1196" i="29"/>
  <c r="J1195" i="29"/>
  <c r="J1193" i="29"/>
  <c r="J1191" i="29"/>
  <c r="J1189" i="29"/>
  <c r="J1187" i="29"/>
  <c r="J1186" i="29"/>
  <c r="J1185" i="29"/>
  <c r="J1184" i="29"/>
  <c r="J1183" i="29"/>
  <c r="J1179" i="29"/>
  <c r="J1178" i="29"/>
  <c r="J1177" i="29"/>
  <c r="J1176" i="29"/>
  <c r="J1175" i="29"/>
  <c r="J1173" i="29"/>
  <c r="J1171" i="29"/>
  <c r="J1169" i="29"/>
  <c r="J1168" i="29"/>
  <c r="J1165" i="29"/>
  <c r="J1163" i="29"/>
  <c r="J1162" i="29"/>
  <c r="J1161" i="29"/>
  <c r="J1158" i="29"/>
  <c r="J1156" i="29"/>
  <c r="J1155" i="29"/>
  <c r="J1151" i="29"/>
  <c r="J1149" i="29"/>
  <c r="J1148" i="29"/>
  <c r="J1147" i="29"/>
  <c r="J1143" i="29"/>
  <c r="J1142" i="29"/>
  <c r="J1140" i="29"/>
  <c r="J1139" i="29"/>
  <c r="J1133" i="29"/>
  <c r="J1130" i="29"/>
  <c r="J1126" i="29"/>
  <c r="J1124" i="29"/>
  <c r="J1123" i="29"/>
  <c r="J1114" i="29"/>
  <c r="J1111" i="29"/>
  <c r="J1100" i="29"/>
  <c r="J1099" i="29"/>
  <c r="J1080" i="29"/>
  <c r="J1077" i="29"/>
  <c r="J1075" i="29"/>
  <c r="J1074" i="29"/>
  <c r="J1070" i="29"/>
  <c r="J1069" i="29"/>
  <c r="J1065" i="29"/>
  <c r="J1064" i="29"/>
  <c r="J1063" i="29"/>
  <c r="J1059" i="29"/>
  <c r="J1057" i="29"/>
  <c r="J1052" i="29"/>
  <c r="J1049" i="29"/>
  <c r="J1048" i="29"/>
  <c r="J1043" i="29"/>
  <c r="J1042" i="29"/>
  <c r="J1040" i="29"/>
  <c r="J1037" i="29"/>
  <c r="J1034" i="29"/>
  <c r="J1033" i="29"/>
  <c r="J1030" i="29"/>
  <c r="J1028" i="29"/>
  <c r="J1027" i="29"/>
  <c r="J1026" i="29"/>
  <c r="J1020" i="29"/>
  <c r="J1018" i="29"/>
  <c r="J1012" i="29"/>
  <c r="J1009" i="29"/>
  <c r="J1001" i="29"/>
  <c r="J999" i="29"/>
  <c r="J993" i="29"/>
  <c r="J987" i="29"/>
  <c r="J982" i="29"/>
  <c r="J973" i="29"/>
  <c r="J966" i="29"/>
  <c r="J964" i="29"/>
  <c r="J958" i="29"/>
  <c r="J956" i="29"/>
  <c r="J955" i="29"/>
  <c r="J952" i="29"/>
  <c r="J943" i="29"/>
  <c r="J935" i="29"/>
  <c r="J934" i="29"/>
  <c r="J920" i="29"/>
  <c r="J910" i="29"/>
  <c r="J905" i="29"/>
  <c r="J904" i="29"/>
  <c r="J898" i="29"/>
  <c r="J894" i="29"/>
  <c r="J890" i="29"/>
  <c r="J889" i="29"/>
  <c r="J877" i="29"/>
  <c r="J873" i="29"/>
  <c r="J869" i="29"/>
  <c r="J865" i="29"/>
  <c r="J864" i="29"/>
  <c r="J862" i="29"/>
  <c r="J855" i="29"/>
  <c r="J851" i="29"/>
  <c r="J850" i="29"/>
  <c r="J843" i="29"/>
  <c r="J837" i="29"/>
  <c r="J821" i="29"/>
  <c r="J820" i="29"/>
  <c r="J819" i="29"/>
  <c r="J818" i="29"/>
  <c r="J812" i="29"/>
  <c r="J808" i="29"/>
  <c r="J807" i="29"/>
  <c r="J806" i="29"/>
  <c r="J804" i="29"/>
  <c r="J803" i="29"/>
  <c r="J802" i="29"/>
  <c r="J801" i="29"/>
  <c r="J799" i="29"/>
  <c r="J797" i="29"/>
  <c r="J793" i="29"/>
  <c r="J791" i="29"/>
  <c r="J786" i="29"/>
  <c r="J784" i="29"/>
  <c r="J783" i="29"/>
  <c r="J780" i="29"/>
  <c r="J779" i="29"/>
  <c r="J777" i="29"/>
  <c r="J775" i="29"/>
  <c r="J774" i="29"/>
  <c r="J772" i="29"/>
  <c r="J768" i="29"/>
  <c r="J767" i="29"/>
  <c r="J765" i="29"/>
  <c r="J763" i="29"/>
  <c r="J760" i="29"/>
  <c r="J756" i="29"/>
  <c r="J753" i="29"/>
  <c r="J751" i="29"/>
  <c r="J750" i="29"/>
  <c r="J749" i="29"/>
  <c r="J748" i="29"/>
  <c r="J743" i="29"/>
  <c r="J741" i="29"/>
  <c r="J739" i="29"/>
  <c r="J737" i="29"/>
  <c r="J735" i="29"/>
  <c r="J730" i="29"/>
  <c r="J729" i="29"/>
  <c r="J727" i="29"/>
  <c r="J726" i="29"/>
  <c r="J725" i="29"/>
  <c r="J723" i="29"/>
  <c r="J722" i="29"/>
  <c r="J721" i="29"/>
  <c r="J719" i="29"/>
  <c r="J718" i="29"/>
  <c r="J717" i="29"/>
  <c r="J716" i="29"/>
  <c r="J709" i="29"/>
  <c r="J707" i="29"/>
  <c r="J704" i="29"/>
  <c r="J703" i="29"/>
  <c r="J699" i="29"/>
  <c r="J697" i="29"/>
  <c r="J690" i="29"/>
  <c r="J688" i="29"/>
  <c r="J683" i="29"/>
  <c r="J682" i="29"/>
  <c r="J681" i="29"/>
  <c r="J680" i="29"/>
  <c r="J679" i="29"/>
  <c r="J675" i="29"/>
  <c r="J673" i="29"/>
  <c r="J672" i="29"/>
  <c r="J671" i="29"/>
  <c r="J666" i="29"/>
  <c r="J663" i="29"/>
  <c r="J662" i="29"/>
  <c r="J661" i="29"/>
  <c r="J660" i="29"/>
  <c r="J658" i="29"/>
  <c r="J655" i="29"/>
  <c r="J653" i="29"/>
  <c r="J648" i="29"/>
  <c r="J645" i="29"/>
  <c r="J638" i="29"/>
  <c r="J635" i="29"/>
  <c r="J632" i="29"/>
  <c r="J630" i="29"/>
  <c r="J626" i="29"/>
  <c r="J623" i="29"/>
  <c r="J620" i="29"/>
  <c r="J619" i="29"/>
  <c r="J618" i="29"/>
  <c r="J614" i="29"/>
  <c r="J610" i="29"/>
  <c r="J608" i="29"/>
  <c r="J606" i="29"/>
  <c r="J599" i="29"/>
  <c r="J598" i="29"/>
  <c r="J597" i="29"/>
  <c r="J594" i="29"/>
  <c r="J592" i="29"/>
  <c r="J585" i="29"/>
  <c r="J583" i="29"/>
  <c r="J581" i="29"/>
  <c r="J579" i="29"/>
  <c r="J574" i="29"/>
  <c r="J572" i="29"/>
  <c r="J570" i="29"/>
  <c r="J567" i="29"/>
  <c r="J564" i="29"/>
  <c r="J560" i="29"/>
  <c r="J552" i="29"/>
  <c r="J551" i="29"/>
  <c r="J548" i="29"/>
  <c r="J540" i="29"/>
  <c r="J535" i="29"/>
  <c r="J533" i="29"/>
  <c r="J530" i="29"/>
  <c r="J526" i="29"/>
  <c r="J525" i="29"/>
  <c r="J518" i="29"/>
  <c r="J516" i="29"/>
  <c r="J515" i="29"/>
  <c r="J514" i="29"/>
  <c r="J513" i="29"/>
  <c r="J512" i="29"/>
  <c r="J511" i="29"/>
  <c r="J510" i="29"/>
  <c r="J509" i="29"/>
  <c r="J508" i="29"/>
  <c r="J506" i="29"/>
  <c r="J503" i="29"/>
  <c r="J502" i="29"/>
  <c r="J501" i="29"/>
  <c r="J500" i="29"/>
  <c r="J499" i="29"/>
  <c r="J496" i="29"/>
  <c r="J495" i="29"/>
  <c r="J494" i="29"/>
  <c r="J493" i="29"/>
  <c r="J492" i="29"/>
  <c r="J490" i="29"/>
  <c r="J489" i="29"/>
  <c r="J488" i="29"/>
  <c r="J483" i="29"/>
  <c r="J480" i="29"/>
  <c r="J479" i="29"/>
  <c r="J478" i="29"/>
  <c r="J476" i="29"/>
  <c r="J475" i="29"/>
  <c r="J473" i="29"/>
  <c r="J471" i="29"/>
  <c r="J467" i="29"/>
  <c r="J464" i="29"/>
  <c r="J462" i="29"/>
  <c r="J461" i="29"/>
  <c r="J460" i="29"/>
  <c r="J455" i="29"/>
  <c r="J454" i="29"/>
  <c r="J452" i="29"/>
  <c r="J451" i="29"/>
  <c r="J448" i="29"/>
  <c r="J446" i="29"/>
  <c r="J445" i="29"/>
  <c r="J443" i="29"/>
  <c r="J442" i="29"/>
  <c r="J440" i="29"/>
  <c r="J437" i="29"/>
  <c r="J435" i="29"/>
  <c r="J433" i="29"/>
  <c r="J432" i="29"/>
  <c r="J430" i="29"/>
  <c r="J429" i="29"/>
  <c r="J427" i="29"/>
  <c r="J426" i="29"/>
  <c r="J422" i="29"/>
  <c r="J421" i="29"/>
  <c r="J419" i="29"/>
  <c r="J418" i="29"/>
  <c r="J417" i="29"/>
  <c r="J415" i="29"/>
  <c r="J412" i="29"/>
  <c r="J411" i="29"/>
  <c r="J403" i="29"/>
  <c r="J402" i="29"/>
  <c r="J401" i="29"/>
  <c r="J397" i="29"/>
  <c r="J395" i="29"/>
  <c r="J394" i="29"/>
  <c r="J393" i="29"/>
  <c r="J392" i="29"/>
  <c r="J391" i="29"/>
  <c r="J389" i="29"/>
  <c r="J388" i="29"/>
  <c r="J387" i="29"/>
  <c r="J386" i="29"/>
  <c r="J385" i="29"/>
  <c r="J384" i="29"/>
  <c r="J382" i="29"/>
  <c r="J381" i="29"/>
  <c r="J379" i="29"/>
  <c r="J378" i="29"/>
  <c r="J377" i="29"/>
  <c r="J376" i="29"/>
  <c r="J373" i="29"/>
  <c r="J372" i="29"/>
  <c r="J371" i="29"/>
  <c r="J370" i="29"/>
  <c r="J368" i="29"/>
  <c r="J366" i="29"/>
  <c r="J364" i="29"/>
  <c r="J363" i="29"/>
  <c r="J362" i="29"/>
  <c r="J356" i="29"/>
  <c r="J355" i="29"/>
  <c r="J353" i="29"/>
  <c r="J352" i="29"/>
  <c r="J351" i="29"/>
  <c r="J347" i="29"/>
  <c r="J346" i="29"/>
  <c r="J345" i="29"/>
  <c r="J344" i="29"/>
  <c r="J342" i="29"/>
  <c r="J341" i="29"/>
  <c r="J339" i="29"/>
  <c r="J338" i="29"/>
  <c r="J337" i="29"/>
  <c r="J336" i="29"/>
  <c r="J335" i="29"/>
  <c r="J334" i="29"/>
  <c r="J333" i="29"/>
  <c r="J332" i="29"/>
  <c r="J331" i="29"/>
  <c r="J329" i="29"/>
  <c r="J328" i="29"/>
  <c r="J327" i="29"/>
  <c r="J325" i="29"/>
  <c r="J324" i="29"/>
  <c r="J322" i="29"/>
  <c r="J320" i="29"/>
  <c r="J310" i="29"/>
  <c r="J306" i="29"/>
  <c r="J298" i="29"/>
  <c r="J294" i="29"/>
  <c r="J289" i="29"/>
  <c r="J283" i="29"/>
  <c r="J280" i="29"/>
  <c r="J279" i="29"/>
  <c r="J277" i="29"/>
  <c r="J275" i="29"/>
  <c r="J269" i="29"/>
  <c r="J266" i="29"/>
  <c r="J265" i="29"/>
  <c r="J261" i="29"/>
  <c r="J259" i="29"/>
  <c r="J258" i="29"/>
  <c r="J257" i="29"/>
  <c r="J256" i="29"/>
  <c r="J254" i="29"/>
  <c r="J251" i="29"/>
  <c r="J249" i="29"/>
  <c r="J248" i="29"/>
  <c r="J247" i="29"/>
  <c r="J244" i="29"/>
  <c r="J243" i="29"/>
  <c r="J242" i="29"/>
  <c r="J241" i="29"/>
  <c r="J240" i="29"/>
  <c r="J239" i="29"/>
  <c r="J238" i="29"/>
  <c r="J237" i="29"/>
  <c r="J236" i="29"/>
  <c r="J235" i="29"/>
  <c r="J234" i="29"/>
  <c r="J233" i="29"/>
  <c r="J232" i="29"/>
  <c r="J230" i="29"/>
  <c r="J229" i="29"/>
  <c r="J227" i="29"/>
  <c r="J226" i="29"/>
  <c r="J223" i="29"/>
  <c r="J220" i="29"/>
  <c r="J219" i="29"/>
  <c r="J218" i="29"/>
  <c r="J217" i="29"/>
  <c r="J214" i="29"/>
  <c r="J213" i="29"/>
  <c r="J211" i="29"/>
  <c r="J208" i="29"/>
  <c r="J207" i="29"/>
  <c r="J205" i="29"/>
  <c r="J202" i="29"/>
  <c r="J199" i="29"/>
  <c r="J195" i="29"/>
  <c r="J187" i="29"/>
  <c r="J184" i="29"/>
  <c r="J182" i="29"/>
  <c r="J178" i="29"/>
  <c r="J175" i="29"/>
  <c r="J168" i="29"/>
  <c r="J166" i="29"/>
  <c r="J165" i="29"/>
  <c r="J163" i="29"/>
  <c r="J162" i="29"/>
  <c r="J157" i="29"/>
  <c r="J149" i="29"/>
  <c r="J148" i="29"/>
  <c r="J146" i="29"/>
  <c r="J145" i="29"/>
  <c r="J140" i="29"/>
  <c r="J139" i="29"/>
  <c r="J138" i="29"/>
  <c r="J135" i="29"/>
  <c r="J126" i="29"/>
  <c r="J122" i="29"/>
  <c r="J121" i="29"/>
  <c r="J118" i="29"/>
  <c r="J117" i="29"/>
  <c r="J115" i="29"/>
  <c r="J114" i="29"/>
  <c r="J109" i="29"/>
  <c r="J108" i="29"/>
  <c r="J92" i="29"/>
  <c r="J84" i="29"/>
  <c r="J79" i="29"/>
  <c r="J74" i="29"/>
  <c r="J72" i="29"/>
  <c r="J67" i="29"/>
  <c r="J66" i="29"/>
  <c r="J65" i="29"/>
  <c r="J62" i="29"/>
  <c r="J60" i="29"/>
  <c r="J59" i="29"/>
  <c r="J57" i="29"/>
  <c r="J53" i="29"/>
  <c r="J51" i="29"/>
  <c r="J50" i="29"/>
  <c r="J49" i="29"/>
  <c r="J48" i="29"/>
  <c r="J47" i="29"/>
  <c r="J45" i="29"/>
  <c r="J43" i="29"/>
  <c r="J42" i="29"/>
  <c r="J41" i="29"/>
  <c r="J40" i="29"/>
  <c r="J39" i="29"/>
  <c r="J36" i="29"/>
  <c r="J34" i="29"/>
  <c r="J25" i="29"/>
  <c r="J19" i="29"/>
  <c r="J16" i="29"/>
  <c r="J13" i="29"/>
  <c r="J10" i="29"/>
  <c r="J9" i="29"/>
  <c r="I3280" i="29"/>
  <c r="I3279" i="29"/>
  <c r="I3278" i="29"/>
  <c r="I3277" i="29"/>
  <c r="I3276" i="29"/>
  <c r="I3275" i="29"/>
  <c r="I3273" i="29"/>
  <c r="I3272" i="29"/>
  <c r="I3271" i="29"/>
  <c r="I3270" i="29"/>
  <c r="I3268" i="29"/>
  <c r="I3266" i="29"/>
  <c r="I3265" i="29"/>
  <c r="I3264" i="29"/>
  <c r="I3263" i="29"/>
  <c r="I3262" i="29"/>
  <c r="I3261" i="29"/>
  <c r="I3260" i="29"/>
  <c r="I3259" i="29"/>
  <c r="I3258" i="29"/>
  <c r="I3257" i="29"/>
  <c r="I3274" i="29"/>
  <c r="I3256" i="29"/>
  <c r="I3254" i="29"/>
  <c r="I3253" i="29"/>
  <c r="I3250" i="29"/>
  <c r="I3249" i="29"/>
  <c r="I3248" i="29"/>
  <c r="I3247" i="29"/>
  <c r="I3246" i="29"/>
  <c r="I3245" i="29"/>
  <c r="I3241" i="29"/>
  <c r="I3240" i="29"/>
  <c r="I3239" i="29"/>
  <c r="I3238" i="29"/>
  <c r="I3236" i="29"/>
  <c r="I3234" i="29"/>
  <c r="I3233" i="29"/>
  <c r="I3232" i="29"/>
  <c r="I3230" i="29"/>
  <c r="I3227" i="29"/>
  <c r="I3225" i="29"/>
  <c r="I3223" i="29"/>
  <c r="I3222" i="29"/>
  <c r="I3221" i="29"/>
  <c r="I3219" i="29"/>
  <c r="I3217" i="29"/>
  <c r="I3216" i="29"/>
  <c r="I3212" i="29"/>
  <c r="I3211" i="29"/>
  <c r="I3210" i="29"/>
  <c r="I3209" i="29"/>
  <c r="I3207" i="29"/>
  <c r="I3205" i="29"/>
  <c r="I3204" i="29"/>
  <c r="I3202" i="29"/>
  <c r="I3200" i="29"/>
  <c r="I3198" i="29"/>
  <c r="I3197" i="29"/>
  <c r="I3195" i="29"/>
  <c r="I3193" i="29"/>
  <c r="I3190" i="29"/>
  <c r="I3189" i="29"/>
  <c r="I3187" i="29"/>
  <c r="I3186" i="29"/>
  <c r="I3185" i="29"/>
  <c r="I3184" i="29"/>
  <c r="I3244" i="29"/>
  <c r="I3183" i="29"/>
  <c r="I3180" i="29"/>
  <c r="I3179" i="29"/>
  <c r="I3177" i="29"/>
  <c r="I3176" i="29"/>
  <c r="I3175" i="29"/>
  <c r="I3174" i="29"/>
  <c r="I3173" i="29"/>
  <c r="I3171" i="29"/>
  <c r="I3170" i="29"/>
  <c r="I3169" i="29"/>
  <c r="I3165" i="29"/>
  <c r="I3164" i="29"/>
  <c r="I3163" i="29"/>
  <c r="I3161" i="29"/>
  <c r="I3159" i="29"/>
  <c r="I3157" i="29"/>
  <c r="I3155" i="29"/>
  <c r="I3154" i="29"/>
  <c r="I3153" i="29"/>
  <c r="I3151" i="29"/>
  <c r="I3150" i="29"/>
  <c r="I3148" i="29"/>
  <c r="I3144" i="29"/>
  <c r="I3143" i="29"/>
  <c r="I3140" i="29"/>
  <c r="I3139" i="29"/>
  <c r="I3138" i="29"/>
  <c r="I3136" i="29"/>
  <c r="I3134" i="29"/>
  <c r="I3131" i="29"/>
  <c r="I3128" i="29"/>
  <c r="I3172" i="29"/>
  <c r="I3126" i="29"/>
  <c r="I3123" i="29"/>
  <c r="I3115" i="29"/>
  <c r="I3113" i="29"/>
  <c r="I3112" i="29"/>
  <c r="I3111" i="29"/>
  <c r="I3110" i="29"/>
  <c r="I3109" i="29"/>
  <c r="I3108" i="29"/>
  <c r="I3107" i="29"/>
  <c r="I3106" i="29"/>
  <c r="I3103" i="29"/>
  <c r="I3102" i="29"/>
  <c r="I3101" i="29"/>
  <c r="I3100" i="29"/>
  <c r="I3099" i="29"/>
  <c r="I3097" i="29"/>
  <c r="I3094" i="29"/>
  <c r="I3092" i="29"/>
  <c r="I3088" i="29"/>
  <c r="I3120" i="29"/>
  <c r="I3086" i="29"/>
  <c r="I3085" i="29"/>
  <c r="I3082" i="29"/>
  <c r="I3077" i="29"/>
  <c r="I3075" i="29"/>
  <c r="I3068" i="29"/>
  <c r="I3067" i="29"/>
  <c r="I3064" i="29"/>
  <c r="I3062" i="29"/>
  <c r="I3058" i="29"/>
  <c r="I3052" i="29"/>
  <c r="I3048" i="29"/>
  <c r="I3046" i="29"/>
  <c r="I3045" i="29"/>
  <c r="I3044" i="29"/>
  <c r="I3043" i="29"/>
  <c r="I3042" i="29"/>
  <c r="I3041" i="29"/>
  <c r="I3040" i="29"/>
  <c r="I3034" i="29"/>
  <c r="I3033" i="29"/>
  <c r="I3031" i="29"/>
  <c r="I3026" i="29"/>
  <c r="I3025" i="29"/>
  <c r="I3023" i="29"/>
  <c r="I3022" i="29"/>
  <c r="I3021" i="29"/>
  <c r="I3019" i="29"/>
  <c r="I3014" i="29"/>
  <c r="I3013" i="29"/>
  <c r="I3008" i="29"/>
  <c r="I3007" i="29"/>
  <c r="I3005" i="29"/>
  <c r="I3001" i="29"/>
  <c r="I2995" i="29"/>
  <c r="I2990" i="29"/>
  <c r="I2989" i="29"/>
  <c r="I2987" i="29"/>
  <c r="I2986" i="29"/>
  <c r="I2985" i="29"/>
  <c r="I2982" i="29"/>
  <c r="I2976" i="29"/>
  <c r="I2974" i="29"/>
  <c r="I2973" i="29"/>
  <c r="I2971" i="29"/>
  <c r="I2970" i="29"/>
  <c r="I2969" i="29"/>
  <c r="I2968" i="29"/>
  <c r="I2965" i="29"/>
  <c r="I2964" i="29"/>
  <c r="I2962" i="29"/>
  <c r="I2956" i="29"/>
  <c r="I2953" i="29"/>
  <c r="I3072" i="29"/>
  <c r="I2952" i="29"/>
  <c r="I2951" i="29"/>
  <c r="I2950" i="29"/>
  <c r="I2949" i="29"/>
  <c r="I2947" i="29"/>
  <c r="I2946" i="29"/>
  <c r="I2945" i="29"/>
  <c r="I2944" i="29"/>
  <c r="I2941" i="29"/>
  <c r="I2939" i="29"/>
  <c r="I2938" i="29"/>
  <c r="I2937" i="29"/>
  <c r="I2948" i="29"/>
  <c r="I2935" i="29"/>
  <c r="I2933" i="29"/>
  <c r="I2931" i="29"/>
  <c r="I2929" i="29"/>
  <c r="I2927" i="29"/>
  <c r="I2926" i="29"/>
  <c r="I2925" i="29"/>
  <c r="I2923" i="29"/>
  <c r="I2922" i="29"/>
  <c r="I2920" i="29"/>
  <c r="I2919" i="29"/>
  <c r="I2917" i="29"/>
  <c r="I2916" i="29"/>
  <c r="I2915" i="29"/>
  <c r="I2914" i="29"/>
  <c r="I2913" i="29"/>
  <c r="I2911" i="29"/>
  <c r="I2910" i="29"/>
  <c r="I2907" i="29"/>
  <c r="I2928" i="29"/>
  <c r="I2906" i="29"/>
  <c r="I2905" i="29"/>
  <c r="I2904" i="29"/>
  <c r="I2903" i="29"/>
  <c r="I2902" i="29"/>
  <c r="I2900" i="29"/>
  <c r="I2897" i="29"/>
  <c r="I2896" i="29"/>
  <c r="I2894" i="29"/>
  <c r="I2893" i="29"/>
  <c r="I2891" i="29"/>
  <c r="I2890" i="29"/>
  <c r="I2888" i="29"/>
  <c r="I2886" i="29"/>
  <c r="I2885" i="29"/>
  <c r="I2884" i="29"/>
  <c r="I2883" i="29"/>
  <c r="I2881" i="29"/>
  <c r="I2880" i="29"/>
  <c r="I2877" i="29"/>
  <c r="I2876" i="29"/>
  <c r="I2875" i="29"/>
  <c r="I2874" i="29"/>
  <c r="I2871" i="29"/>
  <c r="I2870" i="29"/>
  <c r="I2869" i="29"/>
  <c r="I2868" i="29"/>
  <c r="G2868" i="29" s="1"/>
  <c r="I2867" i="29"/>
  <c r="I2865" i="29"/>
  <c r="I2864" i="29"/>
  <c r="I2862" i="29"/>
  <c r="I2861" i="29"/>
  <c r="I2860" i="29"/>
  <c r="I2859" i="29"/>
  <c r="I2858" i="29"/>
  <c r="I2857" i="29"/>
  <c r="I2855" i="29"/>
  <c r="I2854" i="29"/>
  <c r="I2853" i="29"/>
  <c r="I2851" i="29"/>
  <c r="I2848" i="29"/>
  <c r="I2847" i="29"/>
  <c r="I2846" i="29"/>
  <c r="I2845" i="29"/>
  <c r="I2844" i="29"/>
  <c r="I2843" i="29"/>
  <c r="I2841" i="29"/>
  <c r="I2840" i="29"/>
  <c r="I2838" i="29"/>
  <c r="I2837" i="29"/>
  <c r="I2836" i="29"/>
  <c r="I2834" i="29"/>
  <c r="I2833" i="29"/>
  <c r="I2830" i="29"/>
  <c r="I2828" i="29"/>
  <c r="I2827" i="29"/>
  <c r="I2826" i="29"/>
  <c r="I2825" i="29"/>
  <c r="I2824" i="29"/>
  <c r="I2823" i="29"/>
  <c r="I2822" i="29"/>
  <c r="I2820" i="29"/>
  <c r="I2819" i="29"/>
  <c r="I2818" i="29"/>
  <c r="I2817" i="29"/>
  <c r="I2815" i="29"/>
  <c r="I2813" i="29"/>
  <c r="I2811" i="29"/>
  <c r="I2810" i="29"/>
  <c r="I2809" i="29"/>
  <c r="I2808" i="29"/>
  <c r="I2806" i="29"/>
  <c r="I2805" i="29"/>
  <c r="I2802" i="29"/>
  <c r="I2801" i="29"/>
  <c r="I2800" i="29"/>
  <c r="I2799" i="29"/>
  <c r="I2798" i="29"/>
  <c r="I2796" i="29"/>
  <c r="I2795" i="29"/>
  <c r="I2794" i="29"/>
  <c r="I2792" i="29"/>
  <c r="I2791" i="29"/>
  <c r="I2790" i="29"/>
  <c r="I2789" i="29"/>
  <c r="I2788" i="29"/>
  <c r="I2787" i="29"/>
  <c r="I2786" i="29"/>
  <c r="I2785" i="29"/>
  <c r="I2784" i="29"/>
  <c r="I2783" i="29"/>
  <c r="I2782" i="29"/>
  <c r="I2779" i="29"/>
  <c r="I2776" i="29"/>
  <c r="I2775" i="29"/>
  <c r="I2773" i="29"/>
  <c r="I2772" i="29"/>
  <c r="I2771" i="29"/>
  <c r="I2770" i="29"/>
  <c r="I2768" i="29"/>
  <c r="I2765" i="29"/>
  <c r="I2764" i="29"/>
  <c r="I2763" i="29"/>
  <c r="I2762" i="29"/>
  <c r="I2761" i="29"/>
  <c r="I2760" i="29"/>
  <c r="I2758" i="29"/>
  <c r="I2757" i="29"/>
  <c r="I2755" i="29"/>
  <c r="I2754" i="29"/>
  <c r="I2750" i="29"/>
  <c r="I2749" i="29"/>
  <c r="I2748" i="29"/>
  <c r="I2747" i="29"/>
  <c r="I2746" i="29"/>
  <c r="I2744" i="29"/>
  <c r="I2741" i="29"/>
  <c r="I2740" i="29"/>
  <c r="I2738" i="29"/>
  <c r="I2737" i="29"/>
  <c r="I2736" i="29"/>
  <c r="I2734" i="29"/>
  <c r="I2733" i="29"/>
  <c r="I2732" i="29"/>
  <c r="I2731" i="29"/>
  <c r="I2729" i="29"/>
  <c r="I2728" i="29"/>
  <c r="I2727" i="29"/>
  <c r="I2726" i="29"/>
  <c r="I2725" i="29"/>
  <c r="I2723" i="29"/>
  <c r="I2720" i="29"/>
  <c r="I2718" i="29"/>
  <c r="I2717" i="29"/>
  <c r="I2716" i="29"/>
  <c r="I2715" i="29"/>
  <c r="I2714" i="29"/>
  <c r="I2712" i="29"/>
  <c r="I2711" i="29"/>
  <c r="I2710" i="29"/>
  <c r="I2709" i="29"/>
  <c r="I2707" i="29"/>
  <c r="I2706" i="29"/>
  <c r="I2704" i="29"/>
  <c r="I2703" i="29"/>
  <c r="I2702" i="29"/>
  <c r="I2700" i="29"/>
  <c r="I2699" i="29"/>
  <c r="I2698" i="29"/>
  <c r="I2696" i="29"/>
  <c r="I2695" i="29"/>
  <c r="I2693" i="29"/>
  <c r="I2692" i="29"/>
  <c r="I2691" i="29"/>
  <c r="I2689" i="29"/>
  <c r="I2688" i="29"/>
  <c r="I2686" i="29"/>
  <c r="I2685" i="29"/>
  <c r="I2683" i="29"/>
  <c r="I2680" i="29"/>
  <c r="I2678" i="29"/>
  <c r="I2676" i="29"/>
  <c r="I2675" i="29"/>
  <c r="I2674" i="29"/>
  <c r="I2673" i="29"/>
  <c r="I2669" i="29"/>
  <c r="I2668" i="29"/>
  <c r="I2667" i="29"/>
  <c r="I2664" i="29"/>
  <c r="I2663" i="29"/>
  <c r="I2660" i="29"/>
  <c r="I2655" i="29"/>
  <c r="I2654" i="29"/>
  <c r="I2653" i="29"/>
  <c r="I2652" i="29"/>
  <c r="I2866" i="29"/>
  <c r="I2649" i="29"/>
  <c r="I2648" i="29"/>
  <c r="I2647" i="29"/>
  <c r="I2645" i="29"/>
  <c r="I2644" i="29"/>
  <c r="I2633" i="29"/>
  <c r="I2631" i="29"/>
  <c r="I2627" i="29"/>
  <c r="I2626" i="29"/>
  <c r="I2624" i="29"/>
  <c r="I2623" i="29"/>
  <c r="I2622" i="29"/>
  <c r="I2621" i="29"/>
  <c r="I2619" i="29"/>
  <c r="I2617" i="29"/>
  <c r="I2616" i="29"/>
  <c r="I2615" i="29"/>
  <c r="I2614" i="29"/>
  <c r="I2612" i="29"/>
  <c r="I2607" i="29"/>
  <c r="I2606" i="29"/>
  <c r="I2605" i="29"/>
  <c r="I2604" i="29"/>
  <c r="I2603" i="29"/>
  <c r="I2601" i="29"/>
  <c r="I2599" i="29"/>
  <c r="I2598" i="29"/>
  <c r="I2597" i="29"/>
  <c r="I2596" i="29"/>
  <c r="I2595" i="29"/>
  <c r="I2594" i="29"/>
  <c r="I2593" i="29"/>
  <c r="I2591" i="29"/>
  <c r="I2590" i="29"/>
  <c r="I2589" i="29"/>
  <c r="I2586" i="29"/>
  <c r="I2585" i="29"/>
  <c r="I2583" i="29"/>
  <c r="I2581" i="29"/>
  <c r="I2580" i="29"/>
  <c r="I2578" i="29"/>
  <c r="I2576" i="29"/>
  <c r="I2575" i="29"/>
  <c r="I2573" i="29"/>
  <c r="I2571" i="29"/>
  <c r="I2570" i="29"/>
  <c r="I2569" i="29"/>
  <c r="I2568" i="29"/>
  <c r="I2564" i="29"/>
  <c r="I2559" i="29"/>
  <c r="I2558" i="29"/>
  <c r="I2557" i="29"/>
  <c r="I2636" i="29"/>
  <c r="I2555" i="29"/>
  <c r="I2554" i="29"/>
  <c r="I2553" i="29"/>
  <c r="I2550" i="29"/>
  <c r="I2549" i="29"/>
  <c r="I2548" i="29"/>
  <c r="I2546" i="29"/>
  <c r="I2545" i="29"/>
  <c r="I2544" i="29"/>
  <c r="I2543" i="29"/>
  <c r="I2542" i="29"/>
  <c r="I2541" i="29"/>
  <c r="I2540" i="29"/>
  <c r="I2538" i="29"/>
  <c r="I2536" i="29"/>
  <c r="I2535" i="29"/>
  <c r="I2533" i="29"/>
  <c r="I2531" i="29"/>
  <c r="I2530" i="29"/>
  <c r="I2528" i="29"/>
  <c r="I2527" i="29"/>
  <c r="I2526" i="29"/>
  <c r="I2525" i="29"/>
  <c r="I2524" i="29"/>
  <c r="I2523" i="29"/>
  <c r="I2522" i="29"/>
  <c r="I2521" i="29"/>
  <c r="I2520" i="29"/>
  <c r="I2519" i="29"/>
  <c r="I2518" i="29"/>
  <c r="I2517" i="29"/>
  <c r="I2516" i="29"/>
  <c r="I2515" i="29"/>
  <c r="I2514" i="29"/>
  <c r="I2513" i="29"/>
  <c r="I2512" i="29"/>
  <c r="I2511" i="29"/>
  <c r="I2510" i="29"/>
  <c r="I2509" i="29"/>
  <c r="I2508" i="29"/>
  <c r="I2507" i="29"/>
  <c r="I2506" i="29"/>
  <c r="I2505" i="29"/>
  <c r="I2504" i="29"/>
  <c r="I2503" i="29"/>
  <c r="I2502" i="29"/>
  <c r="I2501" i="29"/>
  <c r="I2500" i="29"/>
  <c r="I2499" i="29"/>
  <c r="I2498" i="29"/>
  <c r="I2497" i="29"/>
  <c r="I2496" i="29"/>
  <c r="I2495" i="29"/>
  <c r="I2494" i="29"/>
  <c r="I2493" i="29"/>
  <c r="I2492" i="29"/>
  <c r="I2491" i="29"/>
  <c r="I2490" i="29"/>
  <c r="I2489" i="29"/>
  <c r="I2547" i="29"/>
  <c r="I2487" i="29"/>
  <c r="I2486" i="29"/>
  <c r="I2479" i="29"/>
  <c r="I2478" i="29"/>
  <c r="I2477" i="29"/>
  <c r="I2476" i="29"/>
  <c r="I2475" i="29"/>
  <c r="I2474" i="29"/>
  <c r="I2472" i="29"/>
  <c r="I2466" i="29"/>
  <c r="I2465" i="29"/>
  <c r="I2463" i="29"/>
  <c r="I2458" i="29"/>
  <c r="I2456" i="29"/>
  <c r="I2454" i="29"/>
  <c r="I2452" i="29"/>
  <c r="I2447" i="29"/>
  <c r="I2446" i="29"/>
  <c r="I2444" i="29"/>
  <c r="I2442" i="29"/>
  <c r="I2484" i="29"/>
  <c r="I2436" i="29"/>
  <c r="G2436" i="29" s="1"/>
  <c r="I2433" i="29"/>
  <c r="I2425" i="29"/>
  <c r="I2420" i="29"/>
  <c r="I2414" i="29"/>
  <c r="G2414" i="29" s="1"/>
  <c r="I2405" i="29"/>
  <c r="I2395" i="29"/>
  <c r="I2388" i="29"/>
  <c r="G2388" i="29" s="1"/>
  <c r="I2386" i="29"/>
  <c r="G2386" i="29" s="1"/>
  <c r="I2382" i="29"/>
  <c r="I2379" i="29"/>
  <c r="I2426" i="29"/>
  <c r="I2354" i="29"/>
  <c r="I2352" i="29"/>
  <c r="I2351" i="29"/>
  <c r="I2350" i="29"/>
  <c r="I2349" i="29"/>
  <c r="I2348" i="29"/>
  <c r="I2347" i="29"/>
  <c r="I2345" i="29"/>
  <c r="I2344" i="29"/>
  <c r="I2343" i="29"/>
  <c r="I2342" i="29"/>
  <c r="I2338" i="29"/>
  <c r="I2333" i="29"/>
  <c r="I2331" i="29"/>
  <c r="I2326" i="29"/>
  <c r="I2323" i="29"/>
  <c r="I2322" i="29"/>
  <c r="I2321" i="29"/>
  <c r="I2320" i="29"/>
  <c r="I2319" i="29"/>
  <c r="I2318" i="29"/>
  <c r="I2316" i="29"/>
  <c r="I2313" i="29"/>
  <c r="I2309" i="29"/>
  <c r="I2307" i="29"/>
  <c r="I2306" i="29"/>
  <c r="I2305" i="29"/>
  <c r="I2301" i="29"/>
  <c r="I2297" i="29"/>
  <c r="I2294" i="29"/>
  <c r="I2346" i="29"/>
  <c r="I2288" i="29"/>
  <c r="I2286" i="29"/>
  <c r="I2285" i="29"/>
  <c r="I2284" i="29"/>
  <c r="I2283" i="29"/>
  <c r="I2282" i="29"/>
  <c r="I2280" i="29"/>
  <c r="I2277" i="29"/>
  <c r="I2275" i="29"/>
  <c r="I2273" i="29"/>
  <c r="I2271" i="29"/>
  <c r="I2270" i="29"/>
  <c r="I2268" i="29"/>
  <c r="I2266" i="29"/>
  <c r="I2265" i="29"/>
  <c r="I2264" i="29"/>
  <c r="I2263" i="29"/>
  <c r="I2262" i="29"/>
  <c r="I2260" i="29"/>
  <c r="I2259" i="29"/>
  <c r="I2258" i="29"/>
  <c r="I2256" i="29"/>
  <c r="I2253" i="29"/>
  <c r="I2281" i="29"/>
  <c r="I2252" i="29"/>
  <c r="I2251" i="29"/>
  <c r="I2250" i="29"/>
  <c r="I2249" i="29"/>
  <c r="I2246" i="29"/>
  <c r="I2245" i="29"/>
  <c r="I2244" i="29"/>
  <c r="I2241" i="29"/>
  <c r="I2239" i="29"/>
  <c r="I2238" i="29"/>
  <c r="I2237" i="29"/>
  <c r="I2236" i="29"/>
  <c r="I2235" i="29"/>
  <c r="I2234" i="29"/>
  <c r="I2232" i="29"/>
  <c r="I2228" i="29"/>
  <c r="I2227" i="29"/>
  <c r="I2226" i="29"/>
  <c r="I2225" i="29"/>
  <c r="I2224" i="29"/>
  <c r="I2223" i="29"/>
  <c r="I2222" i="29"/>
  <c r="I2220" i="29"/>
  <c r="I2219" i="29"/>
  <c r="I2218" i="29"/>
  <c r="I2217" i="29"/>
  <c r="I2214" i="29"/>
  <c r="I2213" i="29"/>
  <c r="I2212" i="29"/>
  <c r="I2211" i="29"/>
  <c r="I2210" i="29"/>
  <c r="I2209" i="29"/>
  <c r="I2208" i="29"/>
  <c r="I2207" i="29"/>
  <c r="I2206" i="29"/>
  <c r="I2205" i="29"/>
  <c r="I2204" i="29"/>
  <c r="I2203" i="29"/>
  <c r="I2202" i="29"/>
  <c r="I2201" i="29"/>
  <c r="I2199" i="29"/>
  <c r="I2197" i="29"/>
  <c r="I2196" i="29"/>
  <c r="I2195" i="29"/>
  <c r="I2194" i="29"/>
  <c r="I2192" i="29"/>
  <c r="I2189" i="29"/>
  <c r="I2187" i="29"/>
  <c r="I2186" i="29"/>
  <c r="I2185" i="29"/>
  <c r="I2184" i="29"/>
  <c r="I2182" i="29"/>
  <c r="I2181" i="29"/>
  <c r="I2180" i="29"/>
  <c r="I2179" i="29"/>
  <c r="I2178" i="29"/>
  <c r="I2177" i="29"/>
  <c r="I2176" i="29"/>
  <c r="I2175" i="29"/>
  <c r="I2243" i="29"/>
  <c r="I2174" i="29"/>
  <c r="I2172" i="29"/>
  <c r="I2171" i="29"/>
  <c r="I2170" i="29"/>
  <c r="I2168" i="29"/>
  <c r="I2167" i="29"/>
  <c r="I2165" i="29"/>
  <c r="I2160" i="29"/>
  <c r="I2159" i="29"/>
  <c r="I2158" i="29"/>
  <c r="I2157" i="29"/>
  <c r="I2156" i="29"/>
  <c r="I2154" i="29"/>
  <c r="I2153" i="29"/>
  <c r="I2151" i="29"/>
  <c r="I2148" i="29"/>
  <c r="I2146" i="29"/>
  <c r="I2145" i="29"/>
  <c r="I2143" i="29"/>
  <c r="I2142" i="29"/>
  <c r="G2142" i="29" s="1"/>
  <c r="I2141" i="29"/>
  <c r="I2140" i="29"/>
  <c r="G2140" i="29" s="1"/>
  <c r="I2139" i="29"/>
  <c r="I2138" i="29"/>
  <c r="I2136" i="29"/>
  <c r="I2131" i="29"/>
  <c r="I2127" i="29"/>
  <c r="I2125" i="29"/>
  <c r="I2124" i="29"/>
  <c r="I2123" i="29"/>
  <c r="I2121" i="29"/>
  <c r="I2120" i="29"/>
  <c r="I2119" i="29"/>
  <c r="I2118" i="29"/>
  <c r="I2117" i="29"/>
  <c r="I2115" i="29"/>
  <c r="I2114" i="29"/>
  <c r="G2114" i="29" s="1"/>
  <c r="I2112" i="29"/>
  <c r="I2109" i="29"/>
  <c r="I2107" i="29"/>
  <c r="I2105" i="29"/>
  <c r="I2104" i="29"/>
  <c r="I2102" i="29"/>
  <c r="I2101" i="29"/>
  <c r="I2100" i="29"/>
  <c r="I2099" i="29"/>
  <c r="I2096" i="29"/>
  <c r="I2091" i="29"/>
  <c r="I2090" i="29"/>
  <c r="I2089" i="29"/>
  <c r="I2088" i="29"/>
  <c r="I2086" i="29"/>
  <c r="I2162" i="29"/>
  <c r="I2085" i="29"/>
  <c r="I2084" i="29"/>
  <c r="I2083" i="29"/>
  <c r="I2082" i="29"/>
  <c r="I2081" i="29"/>
  <c r="I2080" i="29"/>
  <c r="I2079" i="29"/>
  <c r="I2078" i="29"/>
  <c r="I2076" i="29"/>
  <c r="I2075" i="29"/>
  <c r="I2074" i="29"/>
  <c r="I2073" i="29"/>
  <c r="I2072" i="29"/>
  <c r="I2071" i="29"/>
  <c r="I2070" i="29"/>
  <c r="I2069" i="29"/>
  <c r="I2068" i="29"/>
  <c r="I2067" i="29"/>
  <c r="I2066" i="29"/>
  <c r="I2065" i="29"/>
  <c r="I2063" i="29"/>
  <c r="I2062" i="29"/>
  <c r="I2060" i="29"/>
  <c r="I2059" i="29"/>
  <c r="I2058" i="29"/>
  <c r="I2057" i="29"/>
  <c r="I2056" i="29"/>
  <c r="I2055" i="29"/>
  <c r="I2054" i="29"/>
  <c r="I2053" i="29"/>
  <c r="I2052" i="29"/>
  <c r="I2051" i="29"/>
  <c r="I2050" i="29"/>
  <c r="I2048" i="29"/>
  <c r="I2047" i="29"/>
  <c r="I2046" i="29"/>
  <c r="I2045" i="29"/>
  <c r="I2044" i="29"/>
  <c r="I2043" i="29"/>
  <c r="I2042" i="29"/>
  <c r="I2041" i="29"/>
  <c r="I2038" i="29"/>
  <c r="I2037" i="29"/>
  <c r="I2036" i="29"/>
  <c r="I2035" i="29"/>
  <c r="I2034" i="29"/>
  <c r="I2033" i="29"/>
  <c r="I2032" i="29"/>
  <c r="I2077" i="29"/>
  <c r="I2031" i="29"/>
  <c r="I2029" i="29"/>
  <c r="I2028" i="29"/>
  <c r="I2026" i="29"/>
  <c r="I2025" i="29"/>
  <c r="I2024" i="29"/>
  <c r="I2022" i="29"/>
  <c r="I2020" i="29"/>
  <c r="I2019" i="29"/>
  <c r="I2018" i="29"/>
  <c r="I2017" i="29"/>
  <c r="I2014" i="29"/>
  <c r="I2013" i="29"/>
  <c r="I2012" i="29"/>
  <c r="I2011" i="29"/>
  <c r="I2008" i="29"/>
  <c r="I2007" i="29"/>
  <c r="I2005" i="29"/>
  <c r="I2002" i="29"/>
  <c r="I2000" i="29"/>
  <c r="I1996" i="29"/>
  <c r="I1993" i="29"/>
  <c r="I1992" i="29"/>
  <c r="I1991" i="29"/>
  <c r="I1989" i="29"/>
  <c r="I1988" i="29"/>
  <c r="I1986" i="29"/>
  <c r="I1984" i="29"/>
  <c r="I1983" i="29"/>
  <c r="I1980" i="29"/>
  <c r="I1978" i="29"/>
  <c r="I1976" i="29"/>
  <c r="I1972" i="29"/>
  <c r="I1970" i="29"/>
  <c r="I1968" i="29"/>
  <c r="I1961" i="29"/>
  <c r="I1958" i="29"/>
  <c r="I1954" i="29"/>
  <c r="I1953" i="29"/>
  <c r="I1952" i="29"/>
  <c r="I1951" i="29"/>
  <c r="I1950" i="29"/>
  <c r="I1947" i="29"/>
  <c r="I1946" i="29"/>
  <c r="I1939" i="29"/>
  <c r="I1938" i="29"/>
  <c r="I1937" i="29"/>
  <c r="I1936" i="29"/>
  <c r="I1935" i="29"/>
  <c r="I1933" i="29"/>
  <c r="I2015" i="29"/>
  <c r="I1929" i="29"/>
  <c r="I1921" i="29"/>
  <c r="I1919" i="29"/>
  <c r="I1917" i="29"/>
  <c r="I1916" i="29"/>
  <c r="I1915" i="29"/>
  <c r="I1906" i="29"/>
  <c r="I1903" i="29"/>
  <c r="G1903" i="29" s="1"/>
  <c r="I1896" i="29"/>
  <c r="I1892" i="29"/>
  <c r="I1888" i="29"/>
  <c r="I1887" i="29"/>
  <c r="I1886" i="29"/>
  <c r="I1885" i="29"/>
  <c r="I1884" i="29"/>
  <c r="I1883" i="29"/>
  <c r="I1881" i="29"/>
  <c r="G1881" i="29" s="1"/>
  <c r="I1880" i="29"/>
  <c r="I1879" i="29"/>
  <c r="I1878" i="29"/>
  <c r="I1877" i="29"/>
  <c r="I1876" i="29"/>
  <c r="I1874" i="29"/>
  <c r="I1873" i="29"/>
  <c r="I1872" i="29"/>
  <c r="I1869" i="29"/>
  <c r="I1918" i="29"/>
  <c r="I1866" i="29"/>
  <c r="I1864" i="29"/>
  <c r="I1862" i="29"/>
  <c r="I1861" i="29"/>
  <c r="I1858" i="29"/>
  <c r="I1856" i="29"/>
  <c r="I1855" i="29"/>
  <c r="I1854" i="29"/>
  <c r="I1853" i="29"/>
  <c r="I1852" i="29"/>
  <c r="I1851" i="29"/>
  <c r="I1850" i="29"/>
  <c r="I1849" i="29"/>
  <c r="I1848" i="29"/>
  <c r="I1847" i="29"/>
  <c r="I1846" i="29"/>
  <c r="I1845" i="29"/>
  <c r="I1844" i="29"/>
  <c r="I1843" i="29"/>
  <c r="I1842" i="29"/>
  <c r="I1840" i="29"/>
  <c r="I1839" i="29"/>
  <c r="I1838" i="29"/>
  <c r="I1837" i="29"/>
  <c r="I1836" i="29"/>
  <c r="I1835" i="29"/>
  <c r="I1863" i="29"/>
  <c r="I1830" i="29"/>
  <c r="G1830" i="29" s="1"/>
  <c r="I1827" i="29"/>
  <c r="G1827" i="29" s="1"/>
  <c r="I1825" i="29"/>
  <c r="G1825" i="29" s="1"/>
  <c r="I1824" i="29"/>
  <c r="G1824" i="29" s="1"/>
  <c r="I1812" i="29"/>
  <c r="I1808" i="29"/>
  <c r="I1806" i="29"/>
  <c r="I1805" i="29"/>
  <c r="I1804" i="29"/>
  <c r="I1803" i="29"/>
  <c r="I1802" i="29"/>
  <c r="I1810" i="29"/>
  <c r="I1801" i="29"/>
  <c r="I1797" i="29"/>
  <c r="I1796" i="29"/>
  <c r="I1795" i="29"/>
  <c r="I1794" i="29"/>
  <c r="I1793" i="29"/>
  <c r="I1792" i="29"/>
  <c r="I1791" i="29"/>
  <c r="I1790" i="29"/>
  <c r="I1789" i="29"/>
  <c r="I1788" i="29"/>
  <c r="I1787" i="29"/>
  <c r="I1785" i="29"/>
  <c r="I1798" i="29"/>
  <c r="I1783" i="29"/>
  <c r="I1782" i="29"/>
  <c r="I1781" i="29"/>
  <c r="I1780" i="29"/>
  <c r="I1778" i="29"/>
  <c r="I1777" i="29"/>
  <c r="I1776" i="29"/>
  <c r="I1775" i="29"/>
  <c r="I1773" i="29"/>
  <c r="I1772" i="29"/>
  <c r="I1771" i="29"/>
  <c r="I1770" i="29"/>
  <c r="I1768" i="29"/>
  <c r="I1765" i="29"/>
  <c r="I1764" i="29"/>
  <c r="I1763" i="29"/>
  <c r="I1762" i="29"/>
  <c r="I1761" i="29"/>
  <c r="I1760" i="29"/>
  <c r="I1759" i="29"/>
  <c r="I1758" i="29"/>
  <c r="I1757" i="29"/>
  <c r="I1756" i="29"/>
  <c r="I1755" i="29"/>
  <c r="I1754" i="29"/>
  <c r="I1753" i="29"/>
  <c r="I1752" i="29"/>
  <c r="I1751" i="29"/>
  <c r="I1749" i="29"/>
  <c r="I1748" i="29"/>
  <c r="I1747" i="29"/>
  <c r="I1746" i="29"/>
  <c r="I1745" i="29"/>
  <c r="I1743" i="29"/>
  <c r="I1742" i="29"/>
  <c r="I1741" i="29"/>
  <c r="I1740" i="29"/>
  <c r="I1739" i="29"/>
  <c r="I1738" i="29"/>
  <c r="I1737" i="29"/>
  <c r="I1735" i="29"/>
  <c r="I1734" i="29"/>
  <c r="I1733" i="29"/>
  <c r="I1732" i="29"/>
  <c r="I1731" i="29"/>
  <c r="I1730" i="29"/>
  <c r="I1728" i="29"/>
  <c r="I1727" i="29"/>
  <c r="I1726" i="29"/>
  <c r="I1725" i="29"/>
  <c r="I1724" i="29"/>
  <c r="I1723" i="29"/>
  <c r="I1722" i="29"/>
  <c r="I1721" i="29"/>
  <c r="I1720" i="29"/>
  <c r="I1719" i="29"/>
  <c r="I1718" i="29"/>
  <c r="I1716" i="29"/>
  <c r="I1714" i="29"/>
  <c r="I1713" i="29"/>
  <c r="I1712" i="29"/>
  <c r="I1710" i="29"/>
  <c r="I1709" i="29"/>
  <c r="I1708" i="29"/>
  <c r="I1707" i="29"/>
  <c r="I1706" i="29"/>
  <c r="I1705" i="29"/>
  <c r="I1704" i="29"/>
  <c r="I1703" i="29"/>
  <c r="I1701" i="29"/>
  <c r="I1700" i="29"/>
  <c r="I1699" i="29"/>
  <c r="I1698" i="29"/>
  <c r="I1697" i="29"/>
  <c r="I1696" i="29"/>
  <c r="I1695" i="29"/>
  <c r="I1694" i="29"/>
  <c r="I1693" i="29"/>
  <c r="I1692" i="29"/>
  <c r="I1691" i="29"/>
  <c r="I1690" i="29"/>
  <c r="I1774" i="29"/>
  <c r="I1688" i="29"/>
  <c r="I1687" i="29"/>
  <c r="I1686" i="29"/>
  <c r="I1685" i="29"/>
  <c r="I1684" i="29"/>
  <c r="I1683" i="29"/>
  <c r="I1682" i="29"/>
  <c r="I1679" i="29"/>
  <c r="I1678" i="29"/>
  <c r="I1677" i="29"/>
  <c r="I1676" i="29"/>
  <c r="I1675" i="29"/>
  <c r="I1674" i="29"/>
  <c r="I1673" i="29"/>
  <c r="I1672" i="29"/>
  <c r="I1671" i="29"/>
  <c r="I1670" i="29"/>
  <c r="I1669" i="29"/>
  <c r="I1668" i="29"/>
  <c r="I1667" i="29"/>
  <c r="I1666" i="29"/>
  <c r="I1665" i="29"/>
  <c r="I1663" i="29"/>
  <c r="I1662" i="29"/>
  <c r="I1661" i="29"/>
  <c r="I1660" i="29"/>
  <c r="I1659" i="29"/>
  <c r="I1658" i="29"/>
  <c r="I1657" i="29"/>
  <c r="I1656" i="29"/>
  <c r="I1655" i="29"/>
  <c r="I1654" i="29"/>
  <c r="I1653" i="29"/>
  <c r="I1652" i="29"/>
  <c r="I1651" i="29"/>
  <c r="I1650" i="29"/>
  <c r="I1649" i="29"/>
  <c r="I1648" i="29"/>
  <c r="I1647" i="29"/>
  <c r="I1646" i="29"/>
  <c r="I1645" i="29"/>
  <c r="I1644" i="29"/>
  <c r="I1643" i="29"/>
  <c r="I1642" i="29"/>
  <c r="I1641" i="29"/>
  <c r="I1640" i="29"/>
  <c r="I1638" i="29"/>
  <c r="I1636" i="29"/>
  <c r="I1635" i="29"/>
  <c r="I1634" i="29"/>
  <c r="I1633" i="29"/>
  <c r="I1680" i="29"/>
  <c r="I1632" i="29"/>
  <c r="I1631" i="29"/>
  <c r="I1629" i="29"/>
  <c r="I1628" i="29"/>
  <c r="I1626" i="29"/>
  <c r="I1625" i="29"/>
  <c r="I1624" i="29"/>
  <c r="I1623" i="29"/>
  <c r="I1622" i="29"/>
  <c r="I1621" i="29"/>
  <c r="I1620" i="29"/>
  <c r="I1616" i="29"/>
  <c r="I1615" i="29"/>
  <c r="I1613" i="29"/>
  <c r="I1612" i="29"/>
  <c r="I1611" i="29"/>
  <c r="I1610" i="29"/>
  <c r="I1609" i="29"/>
  <c r="I1608" i="29"/>
  <c r="I1607" i="29"/>
  <c r="I1606" i="29"/>
  <c r="I1604" i="29"/>
  <c r="I1603" i="29"/>
  <c r="I1602" i="29"/>
  <c r="I1601" i="29"/>
  <c r="I1598" i="29"/>
  <c r="I1597" i="29"/>
  <c r="I1596" i="29"/>
  <c r="I1595" i="29"/>
  <c r="I1594" i="29"/>
  <c r="I1593" i="29"/>
  <c r="I1591" i="29"/>
  <c r="I1590" i="29"/>
  <c r="I1588" i="29"/>
  <c r="I1587" i="29"/>
  <c r="I1586" i="29"/>
  <c r="I1585" i="29"/>
  <c r="I1583" i="29"/>
  <c r="I1582" i="29"/>
  <c r="I1581" i="29"/>
  <c r="I1580" i="29"/>
  <c r="I1579" i="29"/>
  <c r="I1578" i="29"/>
  <c r="I1577" i="29"/>
  <c r="I1576" i="29"/>
  <c r="I1575" i="29"/>
  <c r="I1574" i="29"/>
  <c r="I1572" i="29"/>
  <c r="I1571" i="29"/>
  <c r="I1569" i="29"/>
  <c r="I1568" i="29"/>
  <c r="I1567" i="29"/>
  <c r="I1563" i="29"/>
  <c r="I1562" i="29"/>
  <c r="I1560" i="29"/>
  <c r="I1559" i="29"/>
  <c r="I1558" i="29"/>
  <c r="I1557" i="29"/>
  <c r="I1556" i="29"/>
  <c r="I1554" i="29"/>
  <c r="I1553" i="29"/>
  <c r="I1551" i="29"/>
  <c r="I1550" i="29"/>
  <c r="I1549" i="29"/>
  <c r="I1547" i="29"/>
  <c r="I1545" i="29"/>
  <c r="I1544" i="29"/>
  <c r="I1539" i="29"/>
  <c r="I1537" i="29"/>
  <c r="I1536" i="29"/>
  <c r="I1534" i="29"/>
  <c r="I1533" i="29"/>
  <c r="I1531" i="29"/>
  <c r="I1528" i="29"/>
  <c r="I1524" i="29"/>
  <c r="I1522" i="29"/>
  <c r="I1521" i="29"/>
  <c r="I1520" i="29"/>
  <c r="I1519" i="29"/>
  <c r="I1517" i="29"/>
  <c r="I1619" i="29"/>
  <c r="I1515" i="29"/>
  <c r="I1514" i="29"/>
  <c r="I1513" i="29"/>
  <c r="I1512" i="29"/>
  <c r="I1511" i="29"/>
  <c r="I1510" i="29"/>
  <c r="I1509" i="29"/>
  <c r="I1508" i="29"/>
  <c r="I1507" i="29"/>
  <c r="I1505" i="29"/>
  <c r="I1504" i="29"/>
  <c r="I1502" i="29"/>
  <c r="I1501" i="29"/>
  <c r="I1498" i="29"/>
  <c r="I1496" i="29"/>
  <c r="I1495" i="29"/>
  <c r="I1493" i="29"/>
  <c r="I1492" i="29"/>
  <c r="I1491" i="29"/>
  <c r="I1490" i="29"/>
  <c r="I1488" i="29"/>
  <c r="I1487" i="29"/>
  <c r="I1486" i="29"/>
  <c r="I1485" i="29"/>
  <c r="I1484" i="29"/>
  <c r="I1483" i="29"/>
  <c r="I1482" i="29"/>
  <c r="I1481" i="29"/>
  <c r="I1479" i="29"/>
  <c r="I1477" i="29"/>
  <c r="I1476" i="29"/>
  <c r="I1475" i="29"/>
  <c r="I1474" i="29"/>
  <c r="I1473" i="29"/>
  <c r="I1472" i="29"/>
  <c r="I1471" i="29"/>
  <c r="I1469" i="29"/>
  <c r="I1468" i="29"/>
  <c r="I1467" i="29"/>
  <c r="I1466" i="29"/>
  <c r="I1465" i="29"/>
  <c r="I1464" i="29"/>
  <c r="I1462" i="29"/>
  <c r="I1461" i="29"/>
  <c r="I1460" i="29"/>
  <c r="I1455" i="29"/>
  <c r="I1454" i="29"/>
  <c r="I1453" i="29"/>
  <c r="I1452" i="29"/>
  <c r="I1447" i="29"/>
  <c r="I1446" i="29"/>
  <c r="I1445" i="29"/>
  <c r="I1444" i="29"/>
  <c r="I1443" i="29"/>
  <c r="I1442" i="29"/>
  <c r="I1441" i="29"/>
  <c r="I1440" i="29"/>
  <c r="I1439" i="29"/>
  <c r="I1438" i="29"/>
  <c r="I1437" i="29"/>
  <c r="I1436" i="29"/>
  <c r="I1435" i="29"/>
  <c r="I1434" i="29"/>
  <c r="I1499" i="29"/>
  <c r="I1433" i="29"/>
  <c r="I1431" i="29"/>
  <c r="I1430" i="29"/>
  <c r="I1429" i="29"/>
  <c r="I1427" i="29"/>
  <c r="I1426" i="29"/>
  <c r="I1424" i="29"/>
  <c r="I1423" i="29"/>
  <c r="I1422" i="29"/>
  <c r="I1421" i="29"/>
  <c r="I1420" i="29"/>
  <c r="I1416" i="29"/>
  <c r="I1413" i="29"/>
  <c r="I1412" i="29"/>
  <c r="I1411" i="29"/>
  <c r="I1410" i="29"/>
  <c r="I1409" i="29"/>
  <c r="I1408" i="29"/>
  <c r="I1406" i="29"/>
  <c r="I1404" i="29"/>
  <c r="I1403" i="29"/>
  <c r="I1402" i="29"/>
  <c r="I1401" i="29"/>
  <c r="I1399" i="29"/>
  <c r="I1398" i="29"/>
  <c r="I1396" i="29"/>
  <c r="I1395" i="29"/>
  <c r="I1394" i="29"/>
  <c r="I1392" i="29"/>
  <c r="I1391" i="29"/>
  <c r="I1390" i="29"/>
  <c r="I1389" i="29"/>
  <c r="I1388" i="29"/>
  <c r="I1387" i="29"/>
  <c r="I1386" i="29"/>
  <c r="I1384" i="29"/>
  <c r="I1382" i="29"/>
  <c r="I1381" i="29"/>
  <c r="I1380" i="29"/>
  <c r="I1379" i="29"/>
  <c r="I1378" i="29"/>
  <c r="I1377" i="29"/>
  <c r="I1376" i="29"/>
  <c r="I1374" i="29"/>
  <c r="I1371" i="29"/>
  <c r="I1370" i="29"/>
  <c r="I1369" i="29"/>
  <c r="I1367" i="29"/>
  <c r="I1366" i="29"/>
  <c r="I1363" i="29"/>
  <c r="I1362" i="29"/>
  <c r="I1361" i="29"/>
  <c r="I1360" i="29"/>
  <c r="I1357" i="29"/>
  <c r="I1356" i="29"/>
  <c r="I1353" i="29"/>
  <c r="I1351" i="29"/>
  <c r="I1349" i="29"/>
  <c r="I1348" i="29"/>
  <c r="I1346" i="29"/>
  <c r="I1418" i="29"/>
  <c r="I1345" i="29"/>
  <c r="I1342" i="29"/>
  <c r="I1341" i="29"/>
  <c r="I1339" i="29"/>
  <c r="I1336" i="29"/>
  <c r="I1335" i="29"/>
  <c r="I1333" i="29"/>
  <c r="I1332" i="29"/>
  <c r="I1330" i="29"/>
  <c r="I1329" i="29"/>
  <c r="I1328" i="29"/>
  <c r="I1327" i="29"/>
  <c r="I1326" i="29"/>
  <c r="I1325" i="29"/>
  <c r="I1323" i="29"/>
  <c r="I1321" i="29"/>
  <c r="I1318" i="29"/>
  <c r="I1316" i="29"/>
  <c r="I1315" i="29"/>
  <c r="I1314" i="29"/>
  <c r="I1313" i="29"/>
  <c r="I1312" i="29"/>
  <c r="I1310" i="29"/>
  <c r="I1309" i="29"/>
  <c r="I1307" i="29"/>
  <c r="I1306" i="29"/>
  <c r="I1304" i="29"/>
  <c r="I1303" i="29"/>
  <c r="I1301" i="29"/>
  <c r="I1298" i="29"/>
  <c r="I1297" i="29"/>
  <c r="I1296" i="29"/>
  <c r="I1293" i="29"/>
  <c r="I1292" i="29"/>
  <c r="I1291" i="29"/>
  <c r="I1290" i="29"/>
  <c r="I1289" i="29"/>
  <c r="I1288" i="29"/>
  <c r="I1287" i="29"/>
  <c r="I1285" i="29"/>
  <c r="I1283" i="29"/>
  <c r="I1282" i="29"/>
  <c r="I1281" i="29"/>
  <c r="I1279" i="29"/>
  <c r="I1278" i="29"/>
  <c r="I1277" i="29"/>
  <c r="I1276" i="29"/>
  <c r="I1273" i="29"/>
  <c r="I1271" i="29"/>
  <c r="I1269" i="29"/>
  <c r="I1268" i="29"/>
  <c r="I1267" i="29"/>
  <c r="I1266" i="29"/>
  <c r="I1265" i="29"/>
  <c r="I1264" i="29"/>
  <c r="I1263" i="29"/>
  <c r="I1262" i="29"/>
  <c r="I1340" i="29"/>
  <c r="I1256" i="29"/>
  <c r="I1250" i="29"/>
  <c r="I1259" i="29"/>
  <c r="I1243" i="29"/>
  <c r="I1237" i="29"/>
  <c r="G1237" i="29" s="1"/>
  <c r="I1236" i="29"/>
  <c r="I1233" i="29"/>
  <c r="I1232" i="29"/>
  <c r="G1232" i="29" s="1"/>
  <c r="I1231" i="29"/>
  <c r="I1227" i="29"/>
  <c r="I1242" i="29"/>
  <c r="I1220" i="29"/>
  <c r="I1219" i="29"/>
  <c r="I1217" i="29"/>
  <c r="I1215" i="29"/>
  <c r="I1213" i="29"/>
  <c r="I1212" i="29"/>
  <c r="I1211" i="29"/>
  <c r="I1210" i="29"/>
  <c r="I1209" i="29"/>
  <c r="I1208" i="29"/>
  <c r="I1206" i="29"/>
  <c r="I1218" i="29"/>
  <c r="I1204" i="29"/>
  <c r="I1202" i="29"/>
  <c r="I1201" i="29"/>
  <c r="I1200" i="29"/>
  <c r="I1198" i="29"/>
  <c r="I1194" i="29"/>
  <c r="I1190" i="29"/>
  <c r="I1188" i="29"/>
  <c r="I1182" i="29"/>
  <c r="I1181" i="29"/>
  <c r="I1180" i="29"/>
  <c r="I1174" i="29"/>
  <c r="I1172" i="29"/>
  <c r="I1170" i="29"/>
  <c r="I1167" i="29"/>
  <c r="I1166" i="29"/>
  <c r="I1164" i="29"/>
  <c r="I1160" i="29"/>
  <c r="I1159" i="29"/>
  <c r="I1157" i="29"/>
  <c r="I1154" i="29"/>
  <c r="I1153" i="29"/>
  <c r="I1152" i="29"/>
  <c r="I1150" i="29"/>
  <c r="I1146" i="29"/>
  <c r="I1145" i="29"/>
  <c r="I1144" i="29"/>
  <c r="I1141" i="29"/>
  <c r="I1192" i="29"/>
  <c r="I1138" i="29"/>
  <c r="I1137" i="29"/>
  <c r="I1136" i="29"/>
  <c r="I1135" i="29"/>
  <c r="I1134" i="29"/>
  <c r="I1132" i="29"/>
  <c r="I1131" i="29"/>
  <c r="I1129" i="29"/>
  <c r="I1128" i="29"/>
  <c r="I1125" i="29"/>
  <c r="I1122" i="29"/>
  <c r="I1121" i="29"/>
  <c r="I1120" i="29"/>
  <c r="I1119" i="29"/>
  <c r="I1118" i="29"/>
  <c r="I1117" i="29"/>
  <c r="I1116" i="29"/>
  <c r="I1115" i="29"/>
  <c r="I1113" i="29"/>
  <c r="I1112" i="29"/>
  <c r="I1110" i="29"/>
  <c r="I1109" i="29"/>
  <c r="I1108" i="29"/>
  <c r="I1107" i="29"/>
  <c r="I1106" i="29"/>
  <c r="I1105" i="29"/>
  <c r="I1104" i="29"/>
  <c r="I1103" i="29"/>
  <c r="I1102" i="29"/>
  <c r="I1101" i="29"/>
  <c r="I1098" i="29"/>
  <c r="I1097" i="29"/>
  <c r="I1096" i="29"/>
  <c r="I1095" i="29"/>
  <c r="I1094" i="29"/>
  <c r="I1093" i="29"/>
  <c r="I1092" i="29"/>
  <c r="I1091" i="29"/>
  <c r="I1090" i="29"/>
  <c r="I1089" i="29"/>
  <c r="I1088" i="29"/>
  <c r="I1087" i="29"/>
  <c r="I1086" i="29"/>
  <c r="I1085" i="29"/>
  <c r="I1084" i="29"/>
  <c r="I1083" i="29"/>
  <c r="I1082" i="29"/>
  <c r="I1081" i="29"/>
  <c r="I1079" i="29"/>
  <c r="I1078" i="29"/>
  <c r="I1076" i="29"/>
  <c r="I1073" i="29"/>
  <c r="I1072" i="29"/>
  <c r="I1071" i="29"/>
  <c r="I1068" i="29"/>
  <c r="I1067" i="29"/>
  <c r="I1066" i="29"/>
  <c r="I1062" i="29"/>
  <c r="I1061" i="29"/>
  <c r="I1060" i="29"/>
  <c r="I1058" i="29"/>
  <c r="I1056" i="29"/>
  <c r="I1055" i="29"/>
  <c r="I1054" i="29"/>
  <c r="I1053" i="29"/>
  <c r="I1051" i="29"/>
  <c r="I1050" i="29"/>
  <c r="I1047" i="29"/>
  <c r="I1046" i="29"/>
  <c r="I1045" i="29"/>
  <c r="I1044" i="29"/>
  <c r="I1041" i="29"/>
  <c r="I1039" i="29"/>
  <c r="I1038" i="29"/>
  <c r="I1036" i="29"/>
  <c r="I1035" i="29"/>
  <c r="I1032" i="29"/>
  <c r="I1031" i="29"/>
  <c r="I1029" i="29"/>
  <c r="I1025" i="29"/>
  <c r="I1024" i="29"/>
  <c r="I1023" i="29"/>
  <c r="I1022" i="29"/>
  <c r="I1021" i="29"/>
  <c r="I1019" i="29"/>
  <c r="I1127" i="29"/>
  <c r="I1017" i="29"/>
  <c r="I1016" i="29"/>
  <c r="I1015" i="29"/>
  <c r="I1014" i="29"/>
  <c r="I1013" i="29"/>
  <c r="I1011" i="29"/>
  <c r="I1010" i="29"/>
  <c r="I1008" i="29"/>
  <c r="I1006" i="29"/>
  <c r="I1005" i="29"/>
  <c r="I1004" i="29"/>
  <c r="I1003" i="29"/>
  <c r="I1002" i="29"/>
  <c r="I1000" i="29"/>
  <c r="I998" i="29"/>
  <c r="I997" i="29"/>
  <c r="I996" i="29"/>
  <c r="I995" i="29"/>
  <c r="I994" i="29"/>
  <c r="I992" i="29"/>
  <c r="I991" i="29"/>
  <c r="I990" i="29"/>
  <c r="I989" i="29"/>
  <c r="I988" i="29"/>
  <c r="I986" i="29"/>
  <c r="I985" i="29"/>
  <c r="I984" i="29"/>
  <c r="I983" i="29"/>
  <c r="I981" i="29"/>
  <c r="I980" i="29"/>
  <c r="I979" i="29"/>
  <c r="I978" i="29"/>
  <c r="I977" i="29"/>
  <c r="I976" i="29"/>
  <c r="I975" i="29"/>
  <c r="I974" i="29"/>
  <c r="I972" i="29"/>
  <c r="I971" i="29"/>
  <c r="I970" i="29"/>
  <c r="I969" i="29"/>
  <c r="I968" i="29"/>
  <c r="I967" i="29"/>
  <c r="I965" i="29"/>
  <c r="I963" i="29"/>
  <c r="I962" i="29"/>
  <c r="I961" i="29"/>
  <c r="I960" i="29"/>
  <c r="I959" i="29"/>
  <c r="I957" i="29"/>
  <c r="I954" i="29"/>
  <c r="I953" i="29"/>
  <c r="I951" i="29"/>
  <c r="I950" i="29"/>
  <c r="I949" i="29"/>
  <c r="I948" i="29"/>
  <c r="I947" i="29"/>
  <c r="I946" i="29"/>
  <c r="I945" i="29"/>
  <c r="I944" i="29"/>
  <c r="I942" i="29"/>
  <c r="I941" i="29"/>
  <c r="I940" i="29"/>
  <c r="I939" i="29"/>
  <c r="I938" i="29"/>
  <c r="I937" i="29"/>
  <c r="I936" i="29"/>
  <c r="I933" i="29"/>
  <c r="I932" i="29"/>
  <c r="I931" i="29"/>
  <c r="I930" i="29"/>
  <c r="I929" i="29"/>
  <c r="I928" i="29"/>
  <c r="I927" i="29"/>
  <c r="I926" i="29"/>
  <c r="I925" i="29"/>
  <c r="I924" i="29"/>
  <c r="I923" i="29"/>
  <c r="I922" i="29"/>
  <c r="I921" i="29"/>
  <c r="I919" i="29"/>
  <c r="I918" i="29"/>
  <c r="I917" i="29"/>
  <c r="I916" i="29"/>
  <c r="I915" i="29"/>
  <c r="I914" i="29"/>
  <c r="I913" i="29"/>
  <c r="I1007" i="29"/>
  <c r="I912" i="29"/>
  <c r="I911" i="29"/>
  <c r="I909" i="29"/>
  <c r="I908" i="29"/>
  <c r="I907" i="29"/>
  <c r="I906" i="29"/>
  <c r="I903" i="29"/>
  <c r="I902" i="29"/>
  <c r="I901" i="29"/>
  <c r="I900" i="29"/>
  <c r="I899" i="29"/>
  <c r="I896" i="29"/>
  <c r="I895" i="29"/>
  <c r="I893" i="29"/>
  <c r="I892" i="29"/>
  <c r="I891" i="29"/>
  <c r="I888" i="29"/>
  <c r="I887" i="29"/>
  <c r="I886" i="29"/>
  <c r="I885" i="29"/>
  <c r="I884" i="29"/>
  <c r="I883" i="29"/>
  <c r="I882" i="29"/>
  <c r="I881" i="29"/>
  <c r="I880" i="29"/>
  <c r="I879" i="29"/>
  <c r="I878" i="29"/>
  <c r="I876" i="29"/>
  <c r="I875" i="29"/>
  <c r="I874" i="29"/>
  <c r="I872" i="29"/>
  <c r="I871" i="29"/>
  <c r="I870" i="29"/>
  <c r="I868" i="29"/>
  <c r="I867" i="29"/>
  <c r="I866" i="29"/>
  <c r="I863" i="29"/>
  <c r="I861" i="29"/>
  <c r="I860" i="29"/>
  <c r="I859" i="29"/>
  <c r="I858" i="29"/>
  <c r="I857" i="29"/>
  <c r="I856" i="29"/>
  <c r="I854" i="29"/>
  <c r="I853" i="29"/>
  <c r="I852" i="29"/>
  <c r="I849" i="29"/>
  <c r="I848" i="29"/>
  <c r="I847" i="29"/>
  <c r="I846" i="29"/>
  <c r="I845" i="29"/>
  <c r="I844" i="29"/>
  <c r="I842" i="29"/>
  <c r="I841" i="29"/>
  <c r="I840" i="29"/>
  <c r="I839" i="29"/>
  <c r="I838" i="29"/>
  <c r="I836" i="29"/>
  <c r="I835" i="29"/>
  <c r="I834" i="29"/>
  <c r="I833" i="29"/>
  <c r="I832" i="29"/>
  <c r="I831" i="29"/>
  <c r="I830" i="29"/>
  <c r="I829" i="29"/>
  <c r="I828" i="29"/>
  <c r="I827" i="29"/>
  <c r="I826" i="29"/>
  <c r="I825" i="29"/>
  <c r="I824" i="29"/>
  <c r="I823" i="29"/>
  <c r="I822" i="29"/>
  <c r="I817" i="29"/>
  <c r="I816" i="29"/>
  <c r="I815" i="29"/>
  <c r="I814" i="29"/>
  <c r="I813" i="29"/>
  <c r="I897" i="29"/>
  <c r="I811" i="29"/>
  <c r="I810" i="29"/>
  <c r="I809" i="29"/>
  <c r="I805" i="29"/>
  <c r="I800" i="29"/>
  <c r="I798" i="29"/>
  <c r="I796" i="29"/>
  <c r="I794" i="29"/>
  <c r="I792" i="29"/>
  <c r="I790" i="29"/>
  <c r="I789" i="29"/>
  <c r="I788" i="29"/>
  <c r="I787" i="29"/>
  <c r="I785" i="29"/>
  <c r="I782" i="29"/>
  <c r="I781" i="29"/>
  <c r="I778" i="29"/>
  <c r="I776" i="29"/>
  <c r="I773" i="29"/>
  <c r="I771" i="29"/>
  <c r="I770" i="29"/>
  <c r="I769" i="29"/>
  <c r="I766" i="29"/>
  <c r="I764" i="29"/>
  <c r="I762" i="29"/>
  <c r="I761" i="29"/>
  <c r="I759" i="29"/>
  <c r="I758" i="29"/>
  <c r="I757" i="29"/>
  <c r="I755" i="29"/>
  <c r="I754" i="29"/>
  <c r="I752" i="29"/>
  <c r="I747" i="29"/>
  <c r="I746" i="29"/>
  <c r="I745" i="29"/>
  <c r="I744" i="29"/>
  <c r="I742" i="29"/>
  <c r="I740" i="29"/>
  <c r="I738" i="29"/>
  <c r="I736" i="29"/>
  <c r="I734" i="29"/>
  <c r="I733" i="29"/>
  <c r="I732" i="29"/>
  <c r="I731" i="29"/>
  <c r="I728" i="29"/>
  <c r="I724" i="29"/>
  <c r="I720" i="29"/>
  <c r="I795" i="29"/>
  <c r="I716" i="29"/>
  <c r="G716" i="29" s="1"/>
  <c r="I715" i="29"/>
  <c r="I714" i="29"/>
  <c r="I713" i="29"/>
  <c r="I712" i="29"/>
  <c r="I711" i="29"/>
  <c r="I710" i="29"/>
  <c r="I708" i="29"/>
  <c r="I706" i="29"/>
  <c r="I702" i="29"/>
  <c r="I701" i="29"/>
  <c r="I700" i="29"/>
  <c r="I698" i="29"/>
  <c r="I696" i="29"/>
  <c r="I695" i="29"/>
  <c r="I694" i="29"/>
  <c r="I693" i="29"/>
  <c r="I692" i="29"/>
  <c r="I691" i="29"/>
  <c r="I689" i="29"/>
  <c r="I687" i="29"/>
  <c r="I686" i="29"/>
  <c r="I685" i="29"/>
  <c r="I684" i="29"/>
  <c r="I679" i="29"/>
  <c r="G679" i="29" s="1"/>
  <c r="I678" i="29"/>
  <c r="I677" i="29"/>
  <c r="I676" i="29"/>
  <c r="I674" i="29"/>
  <c r="I670" i="29"/>
  <c r="I669" i="29"/>
  <c r="I668" i="29"/>
  <c r="I667" i="29"/>
  <c r="I665" i="29"/>
  <c r="I664" i="29"/>
  <c r="I659" i="29"/>
  <c r="I657" i="29"/>
  <c r="I656" i="29"/>
  <c r="I654" i="29"/>
  <c r="I652" i="29"/>
  <c r="I651" i="29"/>
  <c r="I650" i="29"/>
  <c r="I649" i="29"/>
  <c r="I648" i="29"/>
  <c r="G648" i="29" s="1"/>
  <c r="I647" i="29"/>
  <c r="I646" i="29"/>
  <c r="I644" i="29"/>
  <c r="I643" i="29"/>
  <c r="I642" i="29"/>
  <c r="I641" i="29"/>
  <c r="I640" i="29"/>
  <c r="I639" i="29"/>
  <c r="I638" i="29"/>
  <c r="G638" i="29" s="1"/>
  <c r="I637" i="29"/>
  <c r="I636" i="29"/>
  <c r="I634" i="29"/>
  <c r="I633" i="29"/>
  <c r="I632" i="29"/>
  <c r="G632" i="29" s="1"/>
  <c r="I631" i="29"/>
  <c r="I629" i="29"/>
  <c r="I628" i="29"/>
  <c r="I627" i="29"/>
  <c r="I625" i="29"/>
  <c r="I624" i="29"/>
  <c r="I622" i="29"/>
  <c r="I621" i="29"/>
  <c r="I617" i="29"/>
  <c r="I705" i="29"/>
  <c r="I616" i="29"/>
  <c r="I615" i="29"/>
  <c r="I613" i="29"/>
  <c r="I611" i="29"/>
  <c r="I609" i="29"/>
  <c r="I607" i="29"/>
  <c r="I605" i="29"/>
  <c r="I604" i="29"/>
  <c r="I603" i="29"/>
  <c r="I602" i="29"/>
  <c r="I601" i="29"/>
  <c r="I600" i="29"/>
  <c r="I596" i="29"/>
  <c r="I595" i="29"/>
  <c r="I593" i="29"/>
  <c r="I591" i="29"/>
  <c r="I590" i="29"/>
  <c r="I589" i="29"/>
  <c r="I588" i="29"/>
  <c r="I587" i="29"/>
  <c r="I586" i="29"/>
  <c r="I584" i="29"/>
  <c r="I582" i="29"/>
  <c r="I580" i="29"/>
  <c r="I578" i="29"/>
  <c r="I577" i="29"/>
  <c r="I576" i="29"/>
  <c r="I575" i="29"/>
  <c r="I573" i="29"/>
  <c r="I612" i="29"/>
  <c r="I569" i="29"/>
  <c r="I568" i="29"/>
  <c r="I566" i="29"/>
  <c r="I571" i="29"/>
  <c r="I565" i="29"/>
  <c r="I563" i="29"/>
  <c r="I562" i="29"/>
  <c r="I561" i="29"/>
  <c r="I559" i="29"/>
  <c r="I558" i="29"/>
  <c r="I557" i="29"/>
  <c r="I556" i="29"/>
  <c r="I555" i="29"/>
  <c r="I554" i="29"/>
  <c r="I553" i="29"/>
  <c r="I550" i="29"/>
  <c r="I549" i="29"/>
  <c r="I547" i="29"/>
  <c r="I546" i="29"/>
  <c r="I545" i="29"/>
  <c r="I544" i="29"/>
  <c r="I543" i="29"/>
  <c r="I542" i="29"/>
  <c r="I541" i="29"/>
  <c r="I539" i="29"/>
  <c r="I538" i="29"/>
  <c r="I537" i="29"/>
  <c r="I536" i="29"/>
  <c r="I534" i="29"/>
  <c r="I532" i="29"/>
  <c r="I529" i="29"/>
  <c r="I528" i="29"/>
  <c r="I527" i="29"/>
  <c r="I524" i="29"/>
  <c r="I523" i="29"/>
  <c r="I522" i="29"/>
  <c r="I521" i="29"/>
  <c r="I520" i="29"/>
  <c r="I519" i="29"/>
  <c r="I517" i="29"/>
  <c r="I507" i="29"/>
  <c r="I505" i="29"/>
  <c r="I504" i="29"/>
  <c r="I498" i="29"/>
  <c r="I497" i="29"/>
  <c r="I491" i="29"/>
  <c r="I487" i="29"/>
  <c r="I486" i="29"/>
  <c r="I485" i="29"/>
  <c r="I484" i="29"/>
  <c r="I482" i="29"/>
  <c r="I481" i="29"/>
  <c r="I477" i="29"/>
  <c r="I474" i="29"/>
  <c r="I472" i="29"/>
  <c r="I470" i="29"/>
  <c r="I469" i="29"/>
  <c r="I468" i="29"/>
  <c r="I466" i="29"/>
  <c r="I465" i="29"/>
  <c r="I463" i="29"/>
  <c r="I459" i="29"/>
  <c r="I458" i="29"/>
  <c r="I457" i="29"/>
  <c r="I456" i="29"/>
  <c r="I453" i="29"/>
  <c r="I450" i="29"/>
  <c r="I449" i="29"/>
  <c r="I447" i="29"/>
  <c r="I444" i="29"/>
  <c r="I441" i="29"/>
  <c r="I439" i="29"/>
  <c r="I438" i="29"/>
  <c r="I436" i="29"/>
  <c r="I434" i="29"/>
  <c r="I431" i="29"/>
  <c r="I428" i="29"/>
  <c r="I425" i="29"/>
  <c r="I424" i="29"/>
  <c r="I423" i="29"/>
  <c r="I420" i="29"/>
  <c r="I416" i="29"/>
  <c r="I414" i="29"/>
  <c r="I413" i="29"/>
  <c r="I410" i="29"/>
  <c r="I409" i="29"/>
  <c r="I408" i="29"/>
  <c r="I407" i="29"/>
  <c r="I406" i="29"/>
  <c r="I405" i="29"/>
  <c r="I531" i="29"/>
  <c r="I404" i="29"/>
  <c r="I400" i="29"/>
  <c r="I399" i="29"/>
  <c r="I398" i="29"/>
  <c r="I390" i="29"/>
  <c r="I383" i="29"/>
  <c r="I380" i="29"/>
  <c r="I375" i="29"/>
  <c r="I374" i="29"/>
  <c r="I369" i="29"/>
  <c r="I367" i="29"/>
  <c r="I365" i="29"/>
  <c r="I361" i="29"/>
  <c r="I360" i="29"/>
  <c r="I359" i="29"/>
  <c r="I358" i="29"/>
  <c r="I357" i="29"/>
  <c r="I354" i="29"/>
  <c r="I350" i="29"/>
  <c r="I349" i="29"/>
  <c r="I348" i="29"/>
  <c r="I343" i="29"/>
  <c r="I340" i="29"/>
  <c r="I396" i="29"/>
  <c r="I326" i="29"/>
  <c r="I330" i="29"/>
  <c r="I323" i="29"/>
  <c r="I321" i="29"/>
  <c r="I319" i="29"/>
  <c r="I317" i="29"/>
  <c r="I316" i="29"/>
  <c r="I315" i="29"/>
  <c r="I314" i="29"/>
  <c r="I313" i="29"/>
  <c r="I312" i="29"/>
  <c r="I311" i="29"/>
  <c r="I309" i="29"/>
  <c r="I308" i="29"/>
  <c r="I307" i="29"/>
  <c r="I305" i="29"/>
  <c r="I304" i="29"/>
  <c r="I303" i="29"/>
  <c r="I302" i="29"/>
  <c r="I301" i="29"/>
  <c r="I300" i="29"/>
  <c r="I299" i="29"/>
  <c r="I297" i="29"/>
  <c r="I296" i="29"/>
  <c r="I295" i="29"/>
  <c r="I293" i="29"/>
  <c r="I292" i="29"/>
  <c r="I291" i="29"/>
  <c r="I290" i="29"/>
  <c r="I288" i="29"/>
  <c r="I287" i="29"/>
  <c r="I286" i="29"/>
  <c r="I285" i="29"/>
  <c r="I284" i="29"/>
  <c r="I282" i="29"/>
  <c r="I281" i="29"/>
  <c r="I278" i="29"/>
  <c r="I276" i="29"/>
  <c r="I274" i="29"/>
  <c r="I273" i="29"/>
  <c r="I272" i="29"/>
  <c r="I271" i="29"/>
  <c r="I270" i="29"/>
  <c r="I268" i="29"/>
  <c r="I267" i="29"/>
  <c r="I264" i="29"/>
  <c r="I263" i="29"/>
  <c r="I262" i="29"/>
  <c r="I260" i="29"/>
  <c r="I318" i="29"/>
  <c r="I255" i="29"/>
  <c r="I253" i="29"/>
  <c r="I252" i="29"/>
  <c r="I246" i="29"/>
  <c r="I245" i="29"/>
  <c r="I231" i="29"/>
  <c r="I228" i="29"/>
  <c r="I225" i="29"/>
  <c r="I224" i="29"/>
  <c r="I222" i="29"/>
  <c r="I221" i="29"/>
  <c r="I216" i="29"/>
  <c r="I215" i="29"/>
  <c r="I212" i="29"/>
  <c r="I210" i="29"/>
  <c r="I209" i="29"/>
  <c r="I206" i="29"/>
  <c r="I204" i="29"/>
  <c r="I203" i="29"/>
  <c r="I201" i="29"/>
  <c r="I200" i="29"/>
  <c r="I250" i="29"/>
  <c r="I198" i="29"/>
  <c r="I197" i="29"/>
  <c r="I196" i="29"/>
  <c r="I194" i="29"/>
  <c r="I193" i="29"/>
  <c r="I192" i="29"/>
  <c r="I190" i="29"/>
  <c r="I189" i="29"/>
  <c r="I188" i="29"/>
  <c r="I186" i="29"/>
  <c r="I185" i="29"/>
  <c r="I183" i="29"/>
  <c r="I181" i="29"/>
  <c r="I180" i="29"/>
  <c r="I179" i="29"/>
  <c r="I177" i="29"/>
  <c r="I176" i="29"/>
  <c r="I174" i="29"/>
  <c r="I173" i="29"/>
  <c r="I172" i="29"/>
  <c r="I171" i="29"/>
  <c r="I170" i="29"/>
  <c r="I169" i="29"/>
  <c r="I167" i="29"/>
  <c r="I164" i="29"/>
  <c r="I161" i="29"/>
  <c r="I160" i="29"/>
  <c r="I159" i="29"/>
  <c r="I158" i="29"/>
  <c r="I156" i="29"/>
  <c r="I155" i="29"/>
  <c r="I154" i="29"/>
  <c r="I153" i="29"/>
  <c r="I152" i="29"/>
  <c r="I151" i="29"/>
  <c r="I150" i="29"/>
  <c r="I147" i="29"/>
  <c r="I144" i="29"/>
  <c r="I143" i="29"/>
  <c r="I142" i="29"/>
  <c r="I141" i="29"/>
  <c r="I137" i="29"/>
  <c r="I136" i="29"/>
  <c r="I134" i="29"/>
  <c r="I133" i="29"/>
  <c r="I132" i="29"/>
  <c r="I131" i="29"/>
  <c r="I130" i="29"/>
  <c r="I129" i="29"/>
  <c r="I128" i="29"/>
  <c r="I127" i="29"/>
  <c r="I125" i="29"/>
  <c r="I124" i="29"/>
  <c r="I123" i="29"/>
  <c r="I191" i="29"/>
  <c r="I121" i="29"/>
  <c r="G121" i="29" s="1"/>
  <c r="I119" i="29"/>
  <c r="I116" i="29"/>
  <c r="I113" i="29"/>
  <c r="I112" i="29"/>
  <c r="I111" i="29"/>
  <c r="I110" i="29"/>
  <c r="I107" i="29"/>
  <c r="I120" i="29"/>
  <c r="I106" i="29"/>
  <c r="I105" i="29"/>
  <c r="I104" i="29"/>
  <c r="I103" i="29"/>
  <c r="I102" i="29"/>
  <c r="I100" i="29"/>
  <c r="I99" i="29"/>
  <c r="I98" i="29"/>
  <c r="I97" i="29"/>
  <c r="I96" i="29"/>
  <c r="I95" i="29"/>
  <c r="I94" i="29"/>
  <c r="I93" i="29"/>
  <c r="I91" i="29"/>
  <c r="I90" i="29"/>
  <c r="I89" i="29"/>
  <c r="I88" i="29"/>
  <c r="I87" i="29"/>
  <c r="I86" i="29"/>
  <c r="I85" i="29"/>
  <c r="I83" i="29"/>
  <c r="I82" i="29"/>
  <c r="I81" i="29"/>
  <c r="I80" i="29"/>
  <c r="I78" i="29"/>
  <c r="I77" i="29"/>
  <c r="I101" i="29"/>
  <c r="I76" i="29"/>
  <c r="I75" i="29"/>
  <c r="I73" i="29"/>
  <c r="I71" i="29"/>
  <c r="I70" i="29"/>
  <c r="I69" i="29"/>
  <c r="I64" i="29"/>
  <c r="I63" i="29"/>
  <c r="I61" i="29"/>
  <c r="I58" i="29"/>
  <c r="I56" i="29"/>
  <c r="I55" i="29"/>
  <c r="I54" i="29"/>
  <c r="I52" i="29"/>
  <c r="I46" i="29"/>
  <c r="I44" i="29"/>
  <c r="I38" i="29"/>
  <c r="I37" i="29"/>
  <c r="I35" i="29"/>
  <c r="I33" i="29"/>
  <c r="I32" i="29"/>
  <c r="I31" i="29"/>
  <c r="I30" i="29"/>
  <c r="I29" i="29"/>
  <c r="I28" i="29"/>
  <c r="I27" i="29"/>
  <c r="I26" i="29"/>
  <c r="I24" i="29"/>
  <c r="I23" i="29"/>
  <c r="I22" i="29"/>
  <c r="I21" i="29"/>
  <c r="I20" i="29"/>
  <c r="I18" i="29"/>
  <c r="I17" i="29"/>
  <c r="I15" i="29"/>
  <c r="I14" i="29"/>
  <c r="I11" i="29"/>
  <c r="I68" i="29"/>
  <c r="I229" i="29"/>
  <c r="G229" i="29" s="1"/>
  <c r="I122" i="29"/>
  <c r="G122" i="29" s="1"/>
  <c r="I2357" i="29"/>
  <c r="G2357" i="29" s="1"/>
  <c r="I3127" i="29"/>
  <c r="G3127" i="29" s="1"/>
  <c r="I1261" i="29"/>
  <c r="G1261" i="29" s="1"/>
  <c r="I2330" i="29"/>
  <c r="G2330" i="29" s="1"/>
  <c r="I999" i="29"/>
  <c r="G999" i="29" s="1"/>
  <c r="I386" i="29"/>
  <c r="G386" i="29" s="1"/>
  <c r="I1890" i="29"/>
  <c r="G1890" i="29" s="1"/>
  <c r="I515" i="29"/>
  <c r="G515" i="29" s="1"/>
  <c r="I3124" i="29"/>
  <c r="G3124" i="29" s="1"/>
  <c r="I254" i="29"/>
  <c r="G254" i="29" s="1"/>
  <c r="I1818" i="29"/>
  <c r="G1818" i="29" s="1"/>
  <c r="I247" i="29"/>
  <c r="G247" i="29" s="1"/>
  <c r="I567" i="29"/>
  <c r="G567" i="29" s="1"/>
  <c r="I2863" i="29"/>
  <c r="G2863" i="29" s="1"/>
  <c r="I41" i="29"/>
  <c r="G41" i="29" s="1"/>
  <c r="I117" i="29"/>
  <c r="G117" i="29" s="1"/>
  <c r="I1823" i="29"/>
  <c r="G1823" i="29" s="1"/>
  <c r="I397" i="29"/>
  <c r="G397" i="29" s="1"/>
  <c r="I2670" i="29"/>
  <c r="G2670" i="29" s="1"/>
  <c r="I797" i="29"/>
  <c r="G797" i="29" s="1"/>
  <c r="I364" i="29"/>
  <c r="G364" i="29" s="1"/>
  <c r="I3114" i="29"/>
  <c r="G3114" i="29" s="1"/>
  <c r="I238" i="29"/>
  <c r="G238" i="29" s="1"/>
  <c r="I2303" i="29"/>
  <c r="G2303" i="29" s="1"/>
  <c r="I2097" i="29"/>
  <c r="G2097" i="29" s="1"/>
  <c r="I2483" i="29"/>
  <c r="G2483" i="29" s="1"/>
  <c r="I108" i="29"/>
  <c r="G108" i="29" s="1"/>
  <c r="I2742" i="29"/>
  <c r="G2742" i="29" s="1"/>
  <c r="I3242" i="29"/>
  <c r="G3242" i="29" s="1"/>
  <c r="I363" i="29"/>
  <c r="G363" i="29" s="1"/>
  <c r="I366" i="29"/>
  <c r="G366" i="29" s="1"/>
  <c r="I248" i="29"/>
  <c r="G248" i="29" s="1"/>
  <c r="I241" i="29"/>
  <c r="G241" i="29" s="1"/>
  <c r="I1860" i="29"/>
  <c r="G1860" i="29" s="1"/>
  <c r="I243" i="29"/>
  <c r="G243" i="29" s="1"/>
  <c r="I220" i="29"/>
  <c r="G220" i="29" s="1"/>
  <c r="I239" i="29"/>
  <c r="G239" i="29" s="1"/>
  <c r="I237" i="29"/>
  <c r="G237" i="29" s="1"/>
  <c r="I236" i="29"/>
  <c r="G236" i="29" s="1"/>
  <c r="I1240" i="29"/>
  <c r="G1240" i="29" s="1"/>
  <c r="I226" i="29"/>
  <c r="G226" i="29" s="1"/>
  <c r="I672" i="29"/>
  <c r="G672" i="29" s="1"/>
  <c r="I2934" i="29"/>
  <c r="G2934" i="29" s="1"/>
  <c r="I1334" i="29"/>
  <c r="G1334" i="29" s="1"/>
  <c r="I257" i="29"/>
  <c r="G257" i="29" s="1"/>
  <c r="I461" i="29"/>
  <c r="G461" i="29" s="1"/>
  <c r="I718" i="29"/>
  <c r="G718" i="29" s="1"/>
  <c r="I1365" i="29"/>
  <c r="G1365" i="29" s="1"/>
  <c r="I235" i="29"/>
  <c r="G235" i="29" s="1"/>
  <c r="I1799" i="29"/>
  <c r="G1799" i="29" s="1"/>
  <c r="I244" i="29"/>
  <c r="G244" i="29" s="1"/>
  <c r="I2295" i="29"/>
  <c r="G2295" i="29" s="1"/>
  <c r="I3235" i="29"/>
  <c r="G3235" i="29" s="1"/>
  <c r="I344" i="29"/>
  <c r="G344" i="29" s="1"/>
  <c r="I310" i="29"/>
  <c r="G310" i="29" s="1"/>
  <c r="I1216" i="29"/>
  <c r="G1216" i="29" s="1"/>
  <c r="I1248" i="29"/>
  <c r="G1248" i="29" s="1"/>
  <c r="I157" i="29"/>
  <c r="G157" i="29" s="1"/>
  <c r="I118" i="29"/>
  <c r="G118" i="29" s="1"/>
  <c r="I688" i="29"/>
  <c r="G688" i="29" s="1"/>
  <c r="I391" i="29"/>
  <c r="G391" i="29" s="1"/>
  <c r="I339" i="29"/>
  <c r="G339" i="29" s="1"/>
  <c r="I341" i="29"/>
  <c r="G341" i="29" s="1"/>
  <c r="I256" i="29"/>
  <c r="G256" i="29" s="1"/>
  <c r="I1099" i="29"/>
  <c r="G1099" i="29" s="1"/>
  <c r="I3255" i="29"/>
  <c r="G3255" i="29" s="1"/>
  <c r="I384" i="29"/>
  <c r="G384" i="29" s="1"/>
  <c r="I3122" i="29"/>
  <c r="G3122" i="29" s="1"/>
  <c r="I2719" i="29"/>
  <c r="G2719" i="29" s="1"/>
  <c r="I1817" i="29"/>
  <c r="G1817" i="29" s="1"/>
  <c r="I377" i="29"/>
  <c r="G377" i="29" s="1"/>
  <c r="I205" i="29"/>
  <c r="G205" i="29" s="1"/>
  <c r="I329" i="29"/>
  <c r="G329" i="29" s="1"/>
  <c r="I376" i="29"/>
  <c r="G376" i="29" s="1"/>
  <c r="I1272" i="29"/>
  <c r="G1272" i="29" s="1"/>
  <c r="I1821" i="29"/>
  <c r="G1821" i="29" s="1"/>
  <c r="I328" i="29"/>
  <c r="G328" i="29" s="1"/>
  <c r="I347" i="29"/>
  <c r="G347" i="29" s="1"/>
  <c r="I227" i="29"/>
  <c r="G227" i="29" s="1"/>
  <c r="I1322" i="29"/>
  <c r="G1322" i="29" s="1"/>
  <c r="I737" i="29"/>
  <c r="G737" i="29" s="1"/>
  <c r="I3116" i="29"/>
  <c r="G3116" i="29" s="1"/>
  <c r="I59" i="29"/>
  <c r="G59" i="29" s="1"/>
  <c r="I1319" i="29"/>
  <c r="G1319" i="29" s="1"/>
  <c r="I1176" i="29"/>
  <c r="G1176" i="29" s="1"/>
  <c r="I249" i="29"/>
  <c r="G249" i="29" s="1"/>
  <c r="I74" i="29"/>
  <c r="G74" i="29" s="1"/>
  <c r="I1664" i="29"/>
  <c r="G1664" i="29" s="1"/>
  <c r="I1317" i="29"/>
  <c r="G1317" i="29" s="1"/>
  <c r="I763" i="29"/>
  <c r="G763" i="29" s="1"/>
  <c r="I379" i="29"/>
  <c r="G379" i="29" s="1"/>
  <c r="I223" i="29"/>
  <c r="G223" i="29" s="1"/>
  <c r="I140" i="29"/>
  <c r="G140" i="29" s="1"/>
  <c r="I2267" i="29"/>
  <c r="G2267" i="29" s="1"/>
  <c r="I2759" i="29"/>
  <c r="G2759" i="29" s="1"/>
  <c r="I2155" i="29"/>
  <c r="G2155" i="29" s="1"/>
  <c r="I1397" i="29"/>
  <c r="G1397" i="29" s="1"/>
  <c r="I1807" i="29"/>
  <c r="G1807" i="29" s="1"/>
  <c r="I219" i="29"/>
  <c r="G219" i="29" s="1"/>
  <c r="I488" i="29"/>
  <c r="G488" i="29" s="1"/>
  <c r="I1124" i="29"/>
  <c r="G1124" i="29" s="1"/>
  <c r="I218" i="29"/>
  <c r="G218" i="29" s="1"/>
  <c r="I3095" i="29"/>
  <c r="G3095" i="29" s="1"/>
  <c r="I2909" i="29"/>
  <c r="G2909" i="29" s="1"/>
  <c r="I145" i="29"/>
  <c r="G145" i="29" s="1"/>
  <c r="I2087" i="29"/>
  <c r="G2087" i="29" s="1"/>
  <c r="I1052" i="29"/>
  <c r="G1052" i="29" s="1"/>
  <c r="I1205" i="29"/>
  <c r="G1205" i="29" s="1"/>
  <c r="I2327" i="29"/>
  <c r="G2327" i="29" s="1"/>
  <c r="I935" i="29"/>
  <c r="G935" i="29" s="1"/>
  <c r="I1786" i="29"/>
  <c r="G1786" i="29" s="1"/>
  <c r="I1841" i="29"/>
  <c r="G1841" i="29" s="1"/>
  <c r="I2892" i="29"/>
  <c r="G2892" i="29" s="1"/>
  <c r="I2325" i="29"/>
  <c r="G2325" i="29" s="1"/>
  <c r="I389" i="29"/>
  <c r="G389" i="29" s="1"/>
  <c r="I115" i="29"/>
  <c r="G115" i="29" s="1"/>
  <c r="I1140" i="29"/>
  <c r="G1140" i="29" s="1"/>
  <c r="I753" i="29"/>
  <c r="G753" i="29" s="1"/>
  <c r="I1924" i="29"/>
  <c r="G1924" i="29" s="1"/>
  <c r="I964" i="29"/>
  <c r="G964" i="29" s="1"/>
  <c r="I662" i="29"/>
  <c r="G662" i="29" s="1"/>
  <c r="I1300" i="29"/>
  <c r="G1300" i="29" s="1"/>
  <c r="I570" i="29"/>
  <c r="G570" i="29" s="1"/>
  <c r="I178" i="29"/>
  <c r="G178" i="29" s="1"/>
  <c r="I2300" i="29"/>
  <c r="G2300" i="29" s="1"/>
  <c r="I1542" i="29"/>
  <c r="G1542" i="29" s="1"/>
  <c r="I3237" i="29"/>
  <c r="G3237" i="29" s="1"/>
  <c r="I1997" i="29"/>
  <c r="G1997" i="29" s="1"/>
  <c r="I351" i="29"/>
  <c r="G351" i="29" s="1"/>
  <c r="I1458" i="29"/>
  <c r="G1458" i="29" s="1"/>
  <c r="I1299" i="29"/>
  <c r="G1299" i="29" s="1"/>
  <c r="I1923" i="29"/>
  <c r="G1923" i="29" s="1"/>
  <c r="I864" i="29"/>
  <c r="G864" i="29" s="1"/>
  <c r="I760" i="29"/>
  <c r="G760" i="29" s="1"/>
  <c r="I53" i="29"/>
  <c r="G53" i="29" s="1"/>
  <c r="I1040" i="29"/>
  <c r="G1040" i="29" s="1"/>
  <c r="I148" i="29"/>
  <c r="G148" i="29" s="1"/>
  <c r="I345" i="29"/>
  <c r="G345" i="29" s="1"/>
  <c r="I493" i="29"/>
  <c r="G493" i="29" s="1"/>
  <c r="I214" i="29"/>
  <c r="G214" i="29" s="1"/>
  <c r="I1193" i="29"/>
  <c r="G1193" i="29" s="1"/>
  <c r="I2004" i="29"/>
  <c r="G2004" i="29" s="1"/>
  <c r="I322" i="29"/>
  <c r="G322" i="29" s="1"/>
  <c r="I1639" i="29"/>
  <c r="G1639" i="29" s="1"/>
  <c r="I2269" i="29"/>
  <c r="G2269" i="29" s="1"/>
  <c r="I1320" i="29"/>
  <c r="G1320" i="29" s="1"/>
  <c r="I298" i="29"/>
  <c r="G298" i="29" s="1"/>
  <c r="I2027" i="29"/>
  <c r="G2027" i="29" s="1"/>
  <c r="I2290" i="29"/>
  <c r="G2290" i="29" s="1"/>
  <c r="I473" i="29"/>
  <c r="G473" i="29" s="1"/>
  <c r="I36" i="29"/>
  <c r="G36" i="29" s="1"/>
  <c r="I208" i="29"/>
  <c r="G208" i="29" s="1"/>
  <c r="I2242" i="29"/>
  <c r="G2242" i="29" s="1"/>
  <c r="I342" i="29"/>
  <c r="G342" i="29" s="1"/>
  <c r="I294" i="29"/>
  <c r="G294" i="29" s="1"/>
  <c r="I3203" i="29"/>
  <c r="G3203" i="29" s="1"/>
  <c r="I25" i="29"/>
  <c r="G25" i="29" s="1"/>
  <c r="I1286" i="29"/>
  <c r="G1286" i="29" s="1"/>
  <c r="I109" i="29"/>
  <c r="G109" i="29" s="1"/>
  <c r="I195" i="29"/>
  <c r="G195" i="29" s="1"/>
  <c r="I1857" i="29"/>
  <c r="G1857" i="29" s="1"/>
  <c r="I84" i="29"/>
  <c r="G84" i="29" s="1"/>
  <c r="I2272" i="29"/>
  <c r="G2272" i="29" s="1"/>
  <c r="I2314" i="29"/>
  <c r="G2314" i="29" s="1"/>
  <c r="I2198" i="29"/>
  <c r="G2198" i="29" s="1"/>
  <c r="I1875" i="29"/>
  <c r="G1875" i="29" s="1"/>
  <c r="I739" i="29"/>
  <c r="G739" i="29" s="1"/>
  <c r="I1065" i="29"/>
  <c r="G1065" i="29" s="1"/>
  <c r="I211" i="29"/>
  <c r="G211" i="29" s="1"/>
  <c r="I2334" i="29"/>
  <c r="G2334" i="29" s="1"/>
  <c r="I843" i="29"/>
  <c r="G843" i="29" s="1"/>
  <c r="I334" i="29"/>
  <c r="G334" i="29" s="1"/>
  <c r="I43" i="29"/>
  <c r="G43" i="29" s="1"/>
  <c r="I1344" i="29"/>
  <c r="G1344" i="29" s="1"/>
  <c r="I275" i="29"/>
  <c r="G275" i="29" s="1"/>
  <c r="I353" i="29"/>
  <c r="G353" i="29" s="1"/>
  <c r="I671" i="29"/>
  <c r="G671" i="29" s="1"/>
  <c r="I60" i="29"/>
  <c r="G60" i="29" s="1"/>
  <c r="I10" i="29"/>
  <c r="G10" i="29" s="1"/>
  <c r="I709" i="29"/>
  <c r="G709" i="29" s="1"/>
  <c r="I509" i="29"/>
  <c r="G509" i="29" s="1"/>
  <c r="I2254" i="29"/>
  <c r="G2254" i="29" s="1"/>
  <c r="I722" i="29"/>
  <c r="G722" i="29" s="1"/>
  <c r="I65" i="29"/>
  <c r="G65" i="29" s="1"/>
  <c r="I320" i="29"/>
  <c r="G320" i="29" s="1"/>
  <c r="I599" i="29"/>
  <c r="G599" i="29" s="1"/>
  <c r="I202" i="29"/>
  <c r="G202" i="29" s="1"/>
  <c r="I3267" i="29"/>
  <c r="G3267" i="29" s="1"/>
  <c r="I2317" i="29"/>
  <c r="G2317" i="29" s="1"/>
  <c r="I3269" i="29"/>
  <c r="G3269" i="29" s="1"/>
  <c r="I1784" i="29"/>
  <c r="G1784" i="29" s="1"/>
  <c r="I655" i="29"/>
  <c r="G655" i="29" s="1"/>
  <c r="I371" i="29"/>
  <c r="G371" i="29" s="1"/>
  <c r="I1241" i="29"/>
  <c r="G1241" i="29" s="1"/>
  <c r="I1931" i="29"/>
  <c r="G1931" i="29" s="1"/>
  <c r="I2682" i="29"/>
  <c r="G2682" i="29" s="1"/>
  <c r="I324" i="29"/>
  <c r="G324" i="29" s="1"/>
  <c r="I3105" i="29"/>
  <c r="G3105" i="29" s="1"/>
  <c r="I265" i="29"/>
  <c r="G265" i="29" s="1"/>
  <c r="I608" i="29"/>
  <c r="G608" i="29" s="1"/>
  <c r="I779" i="29"/>
  <c r="G779" i="29" s="1"/>
  <c r="I680" i="29"/>
  <c r="G680" i="29" s="1"/>
  <c r="I13" i="29"/>
  <c r="G13" i="29" s="1"/>
  <c r="I2261" i="29"/>
  <c r="G2261" i="29" s="1"/>
  <c r="I3125" i="29"/>
  <c r="G3125" i="29" s="1"/>
  <c r="I1270" i="29"/>
  <c r="G1270" i="29" s="1"/>
  <c r="I1274" i="29"/>
  <c r="G1274" i="29" s="1"/>
  <c r="I1247" i="29"/>
  <c r="G1247" i="29" s="1"/>
  <c r="I1214" i="29"/>
  <c r="G1214" i="29" s="1"/>
  <c r="I1224" i="29"/>
  <c r="G1224" i="29" s="1"/>
  <c r="I213" i="29"/>
  <c r="G213" i="29" s="1"/>
  <c r="I440" i="29"/>
  <c r="G440" i="29" s="1"/>
  <c r="I49" i="29"/>
  <c r="G49" i="29" s="1"/>
  <c r="I1813" i="29"/>
  <c r="G1813" i="29" s="1"/>
  <c r="I552" i="29"/>
  <c r="G552" i="29" s="1"/>
  <c r="I16" i="29"/>
  <c r="G16" i="29" s="1"/>
  <c r="I1343" i="29"/>
  <c r="G1343" i="29" s="1"/>
  <c r="I92" i="29"/>
  <c r="G92" i="29" s="1"/>
  <c r="I898" i="29"/>
  <c r="G898" i="29" s="1"/>
  <c r="I2296" i="29"/>
  <c r="G2296" i="29" s="1"/>
  <c r="I2274" i="29"/>
  <c r="G2274" i="29" s="1"/>
  <c r="I492" i="29"/>
  <c r="G492" i="29" s="1"/>
  <c r="J565" i="29"/>
  <c r="G565" i="29" s="1"/>
  <c r="J2827" i="29"/>
  <c r="G2827" i="29" s="1"/>
  <c r="J2107" i="29"/>
  <c r="G2107" i="29" s="1"/>
  <c r="J2038" i="29"/>
  <c r="G2038" i="29" s="1"/>
  <c r="J1454" i="29"/>
  <c r="G1454" i="29" s="1"/>
  <c r="J1192" i="29"/>
  <c r="G1192" i="29" s="1"/>
  <c r="J941" i="29"/>
  <c r="G941" i="29" s="1"/>
  <c r="J633" i="29"/>
  <c r="G633" i="29" s="1"/>
  <c r="J591" i="29"/>
  <c r="G591" i="29" s="1"/>
  <c r="J569" i="29"/>
  <c r="G569" i="29" s="1"/>
  <c r="J519" i="29"/>
  <c r="G519" i="29" s="1"/>
  <c r="J349" i="29"/>
  <c r="G349" i="29" s="1"/>
  <c r="J326" i="29"/>
  <c r="G326" i="29" s="1"/>
  <c r="J281" i="29"/>
  <c r="G281" i="29" s="1"/>
  <c r="J183" i="29"/>
  <c r="G183" i="29" s="1"/>
  <c r="J119" i="29"/>
  <c r="G119" i="29" s="1"/>
  <c r="J104" i="29"/>
  <c r="G104" i="29" s="1"/>
  <c r="J73" i="29"/>
  <c r="G73" i="29" s="1"/>
  <c r="J105" i="29" l="1"/>
  <c r="G105" i="29" s="1"/>
  <c r="J144" i="29"/>
  <c r="G144" i="29" s="1"/>
  <c r="J185" i="29"/>
  <c r="G185" i="29" s="1"/>
  <c r="J609" i="29"/>
  <c r="G609" i="29" s="1"/>
  <c r="J64" i="29"/>
  <c r="G64" i="29" s="1"/>
  <c r="J80" i="29"/>
  <c r="G80" i="29" s="1"/>
  <c r="J112" i="29"/>
  <c r="G112" i="29" s="1"/>
  <c r="J128" i="29"/>
  <c r="G128" i="29" s="1"/>
  <c r="J481" i="29"/>
  <c r="G481" i="29" s="1"/>
  <c r="J198" i="29"/>
  <c r="G198" i="29" s="1"/>
  <c r="J409" i="29"/>
  <c r="G409" i="29" s="1"/>
  <c r="J24" i="29"/>
  <c r="G24" i="29" s="1"/>
  <c r="J88" i="29"/>
  <c r="G88" i="29" s="1"/>
  <c r="J136" i="29"/>
  <c r="G136" i="29" s="1"/>
  <c r="J577" i="29"/>
  <c r="G577" i="29" s="1"/>
  <c r="J56" i="29"/>
  <c r="G56" i="29" s="1"/>
  <c r="J154" i="29"/>
  <c r="G154" i="29" s="1"/>
  <c r="J32" i="29"/>
  <c r="G32" i="29" s="1"/>
  <c r="J96" i="29"/>
  <c r="G96" i="29" s="1"/>
  <c r="J562" i="29"/>
  <c r="G562" i="29" s="1"/>
  <c r="J369" i="29"/>
  <c r="G369" i="29" s="1"/>
  <c r="J224" i="29"/>
  <c r="G224" i="29" s="1"/>
  <c r="J216" i="29"/>
  <c r="G216" i="29" s="1"/>
  <c r="J200" i="29"/>
  <c r="G200" i="29" s="1"/>
  <c r="J255" i="29"/>
  <c r="G255" i="29" s="1"/>
  <c r="J246" i="29"/>
  <c r="G246" i="29" s="1"/>
  <c r="J222" i="29"/>
  <c r="G222" i="29" s="1"/>
  <c r="J206" i="29"/>
  <c r="G206" i="29" s="1"/>
  <c r="J250" i="29"/>
  <c r="G250" i="29" s="1"/>
  <c r="J253" i="29"/>
  <c r="G253" i="29" s="1"/>
  <c r="J228" i="29"/>
  <c r="G228" i="29" s="1"/>
  <c r="J212" i="29"/>
  <c r="G212" i="29" s="1"/>
  <c r="J204" i="29"/>
  <c r="G204" i="29" s="1"/>
  <c r="J245" i="29"/>
  <c r="G245" i="29" s="1"/>
  <c r="J215" i="29"/>
  <c r="G215" i="29" s="1"/>
  <c r="J252" i="29"/>
  <c r="G252" i="29" s="1"/>
  <c r="J225" i="29"/>
  <c r="G225" i="29" s="1"/>
  <c r="J203" i="29"/>
  <c r="G203" i="29" s="1"/>
  <c r="J221" i="29"/>
  <c r="G221" i="29" s="1"/>
  <c r="J201" i="29"/>
  <c r="G201" i="29" s="1"/>
  <c r="J231" i="29"/>
  <c r="G231" i="29" s="1"/>
  <c r="J210" i="29"/>
  <c r="G210" i="29" s="1"/>
  <c r="J2351" i="29"/>
  <c r="G2351" i="29" s="1"/>
  <c r="J2342" i="29"/>
  <c r="G2342" i="29" s="1"/>
  <c r="J2326" i="29"/>
  <c r="G2326" i="29" s="1"/>
  <c r="J2318" i="29"/>
  <c r="G2318" i="29" s="1"/>
  <c r="J2294" i="29"/>
  <c r="G2294" i="29" s="1"/>
  <c r="J2350" i="29"/>
  <c r="G2350" i="29" s="1"/>
  <c r="J2333" i="29"/>
  <c r="G2333" i="29" s="1"/>
  <c r="J2309" i="29"/>
  <c r="G2309" i="29" s="1"/>
  <c r="J2301" i="29"/>
  <c r="G2301" i="29" s="1"/>
  <c r="J2349" i="29"/>
  <c r="G2349" i="29" s="1"/>
  <c r="J2316" i="29"/>
  <c r="G2316" i="29" s="1"/>
  <c r="J2347" i="29"/>
  <c r="G2347" i="29" s="1"/>
  <c r="J2338" i="29"/>
  <c r="G2338" i="29" s="1"/>
  <c r="J2322" i="29"/>
  <c r="G2322" i="29" s="1"/>
  <c r="J2306" i="29"/>
  <c r="G2306" i="29" s="1"/>
  <c r="J2354" i="29"/>
  <c r="G2354" i="29" s="1"/>
  <c r="J2345" i="29"/>
  <c r="G2345" i="29" s="1"/>
  <c r="J2321" i="29"/>
  <c r="G2321" i="29" s="1"/>
  <c r="J2313" i="29"/>
  <c r="G2313" i="29" s="1"/>
  <c r="J2305" i="29"/>
  <c r="G2305" i="29" s="1"/>
  <c r="J2297" i="29"/>
  <c r="G2297" i="29" s="1"/>
  <c r="J2346" i="29"/>
  <c r="G2346" i="29" s="1"/>
  <c r="J2352" i="29"/>
  <c r="G2352" i="29" s="1"/>
  <c r="J2348" i="29"/>
  <c r="G2348" i="29" s="1"/>
  <c r="J2344" i="29"/>
  <c r="G2344" i="29" s="1"/>
  <c r="J2343" i="29"/>
  <c r="G2343" i="29" s="1"/>
  <c r="J2323" i="29"/>
  <c r="G2323" i="29" s="1"/>
  <c r="J2320" i="29"/>
  <c r="G2320" i="29" s="1"/>
  <c r="J2319" i="29"/>
  <c r="G2319" i="29" s="1"/>
  <c r="J2307" i="29"/>
  <c r="G2307" i="29" s="1"/>
  <c r="J2331" i="29"/>
  <c r="G2331" i="29" s="1"/>
  <c r="J321" i="29"/>
  <c r="G321" i="29" s="1"/>
  <c r="J312" i="29"/>
  <c r="G312" i="29" s="1"/>
  <c r="J304" i="29"/>
  <c r="G304" i="29" s="1"/>
  <c r="J296" i="29"/>
  <c r="G296" i="29" s="1"/>
  <c r="J288" i="29"/>
  <c r="G288" i="29" s="1"/>
  <c r="J272" i="29"/>
  <c r="G272" i="29" s="1"/>
  <c r="J264" i="29"/>
  <c r="G264" i="29" s="1"/>
  <c r="J319" i="29"/>
  <c r="G319" i="29" s="1"/>
  <c r="J302" i="29"/>
  <c r="G302" i="29" s="1"/>
  <c r="J286" i="29"/>
  <c r="G286" i="29" s="1"/>
  <c r="J278" i="29"/>
  <c r="G278" i="29" s="1"/>
  <c r="J270" i="29"/>
  <c r="G270" i="29" s="1"/>
  <c r="J262" i="29"/>
  <c r="G262" i="29" s="1"/>
  <c r="J316" i="29"/>
  <c r="G316" i="29" s="1"/>
  <c r="J308" i="29"/>
  <c r="G308" i="29" s="1"/>
  <c r="J300" i="29"/>
  <c r="G300" i="29" s="1"/>
  <c r="J292" i="29"/>
  <c r="G292" i="29" s="1"/>
  <c r="J284" i="29"/>
  <c r="G284" i="29" s="1"/>
  <c r="J276" i="29"/>
  <c r="G276" i="29" s="1"/>
  <c r="J268" i="29"/>
  <c r="G268" i="29" s="1"/>
  <c r="J260" i="29"/>
  <c r="G260" i="29" s="1"/>
  <c r="J323" i="29"/>
  <c r="G323" i="29" s="1"/>
  <c r="J314" i="29"/>
  <c r="G314" i="29" s="1"/>
  <c r="J290" i="29"/>
  <c r="G290" i="29" s="1"/>
  <c r="J317" i="29"/>
  <c r="G317" i="29" s="1"/>
  <c r="J305" i="29"/>
  <c r="G305" i="29" s="1"/>
  <c r="J293" i="29"/>
  <c r="G293" i="29" s="1"/>
  <c r="J267" i="29"/>
  <c r="G267" i="29" s="1"/>
  <c r="J315" i="29"/>
  <c r="G315" i="29" s="1"/>
  <c r="J303" i="29"/>
  <c r="G303" i="29" s="1"/>
  <c r="J291" i="29"/>
  <c r="G291" i="29" s="1"/>
  <c r="J313" i="29"/>
  <c r="G313" i="29" s="1"/>
  <c r="J301" i="29"/>
  <c r="G301" i="29" s="1"/>
  <c r="J311" i="29"/>
  <c r="G311" i="29" s="1"/>
  <c r="J299" i="29"/>
  <c r="G299" i="29" s="1"/>
  <c r="J287" i="29"/>
  <c r="G287" i="29" s="1"/>
  <c r="J263" i="29"/>
  <c r="G263" i="29" s="1"/>
  <c r="J285" i="29"/>
  <c r="G285" i="29" s="1"/>
  <c r="J274" i="29"/>
  <c r="G274" i="29" s="1"/>
  <c r="J309" i="29"/>
  <c r="G309" i="29" s="1"/>
  <c r="J297" i="29"/>
  <c r="G297" i="29" s="1"/>
  <c r="J273" i="29"/>
  <c r="G273" i="29" s="1"/>
  <c r="J307" i="29"/>
  <c r="G307" i="29" s="1"/>
  <c r="J295" i="29"/>
  <c r="G295" i="29" s="1"/>
  <c r="J282" i="29"/>
  <c r="G282" i="29" s="1"/>
  <c r="J271" i="29"/>
  <c r="G271" i="29" s="1"/>
  <c r="J318" i="29"/>
  <c r="G318" i="29" s="1"/>
  <c r="J887" i="29"/>
  <c r="G887" i="29" s="1"/>
  <c r="J909" i="29"/>
  <c r="G909" i="29" s="1"/>
  <c r="J901" i="29"/>
  <c r="G901" i="29" s="1"/>
  <c r="J892" i="29"/>
  <c r="G892" i="29" s="1"/>
  <c r="J884" i="29"/>
  <c r="G884" i="29" s="1"/>
  <c r="J876" i="29"/>
  <c r="G876" i="29" s="1"/>
  <c r="J868" i="29"/>
  <c r="G868" i="29" s="1"/>
  <c r="J860" i="29"/>
  <c r="G860" i="29" s="1"/>
  <c r="J852" i="29"/>
  <c r="G852" i="29" s="1"/>
  <c r="J844" i="29"/>
  <c r="G844" i="29" s="1"/>
  <c r="J836" i="29"/>
  <c r="G836" i="29" s="1"/>
  <c r="J828" i="29"/>
  <c r="G828" i="29" s="1"/>
  <c r="J897" i="29"/>
  <c r="G897" i="29" s="1"/>
  <c r="J896" i="29"/>
  <c r="G896" i="29" s="1"/>
  <c r="J888" i="29"/>
  <c r="G888" i="29" s="1"/>
  <c r="J880" i="29"/>
  <c r="G880" i="29" s="1"/>
  <c r="J872" i="29"/>
  <c r="G872" i="29" s="1"/>
  <c r="J856" i="29"/>
  <c r="G856" i="29" s="1"/>
  <c r="J848" i="29"/>
  <c r="G848" i="29" s="1"/>
  <c r="J840" i="29"/>
  <c r="G840" i="29" s="1"/>
  <c r="J832" i="29"/>
  <c r="G832" i="29" s="1"/>
  <c r="J824" i="29"/>
  <c r="G824" i="29" s="1"/>
  <c r="J816" i="29"/>
  <c r="G816" i="29" s="1"/>
  <c r="J883" i="29"/>
  <c r="G883" i="29" s="1"/>
  <c r="J863" i="29"/>
  <c r="G863" i="29" s="1"/>
  <c r="J853" i="29"/>
  <c r="G853" i="29" s="1"/>
  <c r="J842" i="29"/>
  <c r="G842" i="29" s="1"/>
  <c r="J831" i="29"/>
  <c r="G831" i="29" s="1"/>
  <c r="J893" i="29"/>
  <c r="G893" i="29" s="1"/>
  <c r="J882" i="29"/>
  <c r="G882" i="29" s="1"/>
  <c r="J871" i="29"/>
  <c r="G871" i="29" s="1"/>
  <c r="J841" i="29"/>
  <c r="G841" i="29" s="1"/>
  <c r="J830" i="29"/>
  <c r="G830" i="29" s="1"/>
  <c r="J912" i="29"/>
  <c r="G912" i="29" s="1"/>
  <c r="J903" i="29"/>
  <c r="G903" i="29" s="1"/>
  <c r="J891" i="29"/>
  <c r="G891" i="29" s="1"/>
  <c r="J881" i="29"/>
  <c r="G881" i="29" s="1"/>
  <c r="J870" i="29"/>
  <c r="G870" i="29" s="1"/>
  <c r="J861" i="29"/>
  <c r="G861" i="29" s="1"/>
  <c r="J839" i="29"/>
  <c r="G839" i="29" s="1"/>
  <c r="J829" i="29"/>
  <c r="G829" i="29" s="1"/>
  <c r="J911" i="29"/>
  <c r="G911" i="29" s="1"/>
  <c r="J902" i="29"/>
  <c r="G902" i="29" s="1"/>
  <c r="J879" i="29"/>
  <c r="G879" i="29" s="1"/>
  <c r="J859" i="29"/>
  <c r="G859" i="29" s="1"/>
  <c r="J849" i="29"/>
  <c r="G849" i="29" s="1"/>
  <c r="J838" i="29"/>
  <c r="G838" i="29" s="1"/>
  <c r="J827" i="29"/>
  <c r="G827" i="29" s="1"/>
  <c r="J900" i="29"/>
  <c r="G900" i="29" s="1"/>
  <c r="J878" i="29"/>
  <c r="G878" i="29" s="1"/>
  <c r="J867" i="29"/>
  <c r="G867" i="29" s="1"/>
  <c r="J858" i="29"/>
  <c r="G858" i="29" s="1"/>
  <c r="J847" i="29"/>
  <c r="G847" i="29" s="1"/>
  <c r="J826" i="29"/>
  <c r="G826" i="29" s="1"/>
  <c r="J817" i="29"/>
  <c r="G817" i="29" s="1"/>
  <c r="J908" i="29"/>
  <c r="G908" i="29" s="1"/>
  <c r="J899" i="29"/>
  <c r="G899" i="29" s="1"/>
  <c r="J866" i="29"/>
  <c r="G866" i="29" s="1"/>
  <c r="J857" i="29"/>
  <c r="G857" i="29" s="1"/>
  <c r="J846" i="29"/>
  <c r="G846" i="29" s="1"/>
  <c r="J835" i="29"/>
  <c r="G835" i="29" s="1"/>
  <c r="J825" i="29"/>
  <c r="G825" i="29" s="1"/>
  <c r="J815" i="29"/>
  <c r="G815" i="29" s="1"/>
  <c r="J907" i="29"/>
  <c r="G907" i="29" s="1"/>
  <c r="J886" i="29"/>
  <c r="G886" i="29" s="1"/>
  <c r="J875" i="29"/>
  <c r="G875" i="29" s="1"/>
  <c r="J845" i="29"/>
  <c r="G845" i="29" s="1"/>
  <c r="J834" i="29"/>
  <c r="G834" i="29" s="1"/>
  <c r="J823" i="29"/>
  <c r="G823" i="29" s="1"/>
  <c r="J814" i="29"/>
  <c r="G814" i="29" s="1"/>
  <c r="J895" i="29"/>
  <c r="G895" i="29" s="1"/>
  <c r="J813" i="29"/>
  <c r="G813" i="29" s="1"/>
  <c r="J833" i="29"/>
  <c r="G833" i="29" s="1"/>
  <c r="J822" i="29"/>
  <c r="G822" i="29" s="1"/>
  <c r="J906" i="29"/>
  <c r="G906" i="29" s="1"/>
  <c r="J885" i="29"/>
  <c r="G885" i="29" s="1"/>
  <c r="J854" i="29"/>
  <c r="G854" i="29" s="1"/>
  <c r="J1429" i="29"/>
  <c r="G1429" i="29" s="1"/>
  <c r="J1433" i="29"/>
  <c r="G1433" i="29" s="1"/>
  <c r="J1423" i="29"/>
  <c r="G1423" i="29" s="1"/>
  <c r="J1413" i="29"/>
  <c r="G1413" i="29" s="1"/>
  <c r="J1389" i="29"/>
  <c r="G1389" i="29" s="1"/>
  <c r="J1381" i="29"/>
  <c r="G1381" i="29" s="1"/>
  <c r="J1357" i="29"/>
  <c r="G1357" i="29" s="1"/>
  <c r="J1349" i="29"/>
  <c r="G1349" i="29" s="1"/>
  <c r="J1431" i="29"/>
  <c r="G1431" i="29" s="1"/>
  <c r="J1422" i="29"/>
  <c r="G1422" i="29" s="1"/>
  <c r="J1412" i="29"/>
  <c r="G1412" i="29" s="1"/>
  <c r="J1404" i="29"/>
  <c r="G1404" i="29" s="1"/>
  <c r="J1396" i="29"/>
  <c r="G1396" i="29" s="1"/>
  <c r="J1388" i="29"/>
  <c r="G1388" i="29" s="1"/>
  <c r="J1380" i="29"/>
  <c r="G1380" i="29" s="1"/>
  <c r="J1356" i="29"/>
  <c r="G1356" i="29" s="1"/>
  <c r="J1348" i="29"/>
  <c r="G1348" i="29" s="1"/>
  <c r="J1416" i="29"/>
  <c r="G1416" i="29" s="1"/>
  <c r="J1420" i="29"/>
  <c r="G1420" i="29" s="1"/>
  <c r="J1410" i="29"/>
  <c r="G1410" i="29" s="1"/>
  <c r="J1402" i="29"/>
  <c r="G1402" i="29" s="1"/>
  <c r="J1394" i="29"/>
  <c r="G1394" i="29" s="1"/>
  <c r="J1386" i="29"/>
  <c r="G1386" i="29" s="1"/>
  <c r="J1378" i="29"/>
  <c r="G1378" i="29" s="1"/>
  <c r="J1370" i="29"/>
  <c r="G1370" i="29" s="1"/>
  <c r="J1362" i="29"/>
  <c r="G1362" i="29" s="1"/>
  <c r="J1346" i="29"/>
  <c r="G1346" i="29" s="1"/>
  <c r="J1427" i="29"/>
  <c r="G1427" i="29" s="1"/>
  <c r="J1409" i="29"/>
  <c r="G1409" i="29" s="1"/>
  <c r="J1401" i="29"/>
  <c r="G1401" i="29" s="1"/>
  <c r="J1377" i="29"/>
  <c r="G1377" i="29" s="1"/>
  <c r="J1369" i="29"/>
  <c r="G1369" i="29" s="1"/>
  <c r="J1361" i="29"/>
  <c r="G1361" i="29" s="1"/>
  <c r="J1353" i="29"/>
  <c r="G1353" i="29" s="1"/>
  <c r="J1418" i="29"/>
  <c r="G1418" i="29" s="1"/>
  <c r="J1426" i="29"/>
  <c r="G1426" i="29" s="1"/>
  <c r="J1408" i="29"/>
  <c r="G1408" i="29" s="1"/>
  <c r="J1392" i="29"/>
  <c r="G1392" i="29" s="1"/>
  <c r="J1384" i="29"/>
  <c r="G1384" i="29" s="1"/>
  <c r="J1376" i="29"/>
  <c r="G1376" i="29" s="1"/>
  <c r="J1360" i="29"/>
  <c r="G1360" i="29" s="1"/>
  <c r="J1387" i="29"/>
  <c r="G1387" i="29" s="1"/>
  <c r="J1399" i="29"/>
  <c r="G1399" i="29" s="1"/>
  <c r="J1371" i="29"/>
  <c r="G1371" i="29" s="1"/>
  <c r="J1430" i="29"/>
  <c r="G1430" i="29" s="1"/>
  <c r="J1398" i="29"/>
  <c r="G1398" i="29" s="1"/>
  <c r="J1411" i="29"/>
  <c r="G1411" i="29" s="1"/>
  <c r="J1382" i="29"/>
  <c r="G1382" i="29" s="1"/>
  <c r="J1367" i="29"/>
  <c r="G1367" i="29" s="1"/>
  <c r="J1395" i="29"/>
  <c r="G1395" i="29" s="1"/>
  <c r="J1379" i="29"/>
  <c r="G1379" i="29" s="1"/>
  <c r="J1366" i="29"/>
  <c r="G1366" i="29" s="1"/>
  <c r="J1424" i="29"/>
  <c r="G1424" i="29" s="1"/>
  <c r="J1406" i="29"/>
  <c r="G1406" i="29" s="1"/>
  <c r="J1351" i="29"/>
  <c r="G1351" i="29" s="1"/>
  <c r="J1421" i="29"/>
  <c r="G1421" i="29" s="1"/>
  <c r="J1391" i="29"/>
  <c r="G1391" i="29" s="1"/>
  <c r="J1374" i="29"/>
  <c r="G1374" i="29" s="1"/>
  <c r="J1390" i="29"/>
  <c r="G1390" i="29" s="1"/>
  <c r="J1363" i="29"/>
  <c r="G1363" i="29" s="1"/>
  <c r="J1403" i="29"/>
  <c r="G1403" i="29" s="1"/>
  <c r="J2405" i="29"/>
  <c r="G2405" i="29" s="1"/>
  <c r="J2382" i="29"/>
  <c r="G2382" i="29" s="1"/>
  <c r="J2426" i="29"/>
  <c r="G2426" i="29" s="1"/>
  <c r="J2420" i="29"/>
  <c r="G2420" i="29" s="1"/>
  <c r="J2395" i="29"/>
  <c r="G2395" i="29" s="1"/>
  <c r="J2379" i="29"/>
  <c r="G2379" i="29" s="1"/>
  <c r="J2425" i="29"/>
  <c r="G2425" i="29" s="1"/>
  <c r="J2433" i="29"/>
  <c r="G2433" i="29" s="1"/>
  <c r="J361" i="29"/>
  <c r="G361" i="29" s="1"/>
  <c r="J1852" i="29"/>
  <c r="G1852" i="29" s="1"/>
  <c r="J1844" i="29"/>
  <c r="G1844" i="29" s="1"/>
  <c r="J1836" i="29"/>
  <c r="G1836" i="29" s="1"/>
  <c r="J1851" i="29"/>
  <c r="G1851" i="29" s="1"/>
  <c r="J1843" i="29"/>
  <c r="G1843" i="29" s="1"/>
  <c r="J1835" i="29"/>
  <c r="G1835" i="29" s="1"/>
  <c r="J1858" i="29"/>
  <c r="G1858" i="29" s="1"/>
  <c r="J1850" i="29"/>
  <c r="G1850" i="29" s="1"/>
  <c r="J1842" i="29"/>
  <c r="G1842" i="29" s="1"/>
  <c r="J1866" i="29"/>
  <c r="G1866" i="29" s="1"/>
  <c r="J1849" i="29"/>
  <c r="G1849" i="29" s="1"/>
  <c r="J1863" i="29"/>
  <c r="G1863" i="29" s="1"/>
  <c r="J1856" i="29"/>
  <c r="G1856" i="29" s="1"/>
  <c r="J1848" i="29"/>
  <c r="G1848" i="29" s="1"/>
  <c r="J1840" i="29"/>
  <c r="G1840" i="29" s="1"/>
  <c r="J1864" i="29"/>
  <c r="G1864" i="29" s="1"/>
  <c r="J1855" i="29"/>
  <c r="G1855" i="29" s="1"/>
  <c r="J1847" i="29"/>
  <c r="G1847" i="29" s="1"/>
  <c r="J1839" i="29"/>
  <c r="G1839" i="29" s="1"/>
  <c r="J1854" i="29"/>
  <c r="G1854" i="29" s="1"/>
  <c r="J1853" i="29"/>
  <c r="G1853" i="29" s="1"/>
  <c r="J1862" i="29"/>
  <c r="G1862" i="29" s="1"/>
  <c r="J1845" i="29"/>
  <c r="G1845" i="29" s="1"/>
  <c r="J1861" i="29"/>
  <c r="G1861" i="29" s="1"/>
  <c r="J1838" i="29"/>
  <c r="G1838" i="29" s="1"/>
  <c r="J1846" i="29"/>
  <c r="G1846" i="29" s="1"/>
  <c r="J1837" i="29"/>
  <c r="G1837" i="29" s="1"/>
  <c r="J810" i="29"/>
  <c r="G810" i="29" s="1"/>
  <c r="J790" i="29"/>
  <c r="G790" i="29" s="1"/>
  <c r="J805" i="29"/>
  <c r="G805" i="29" s="1"/>
  <c r="J788" i="29"/>
  <c r="G788" i="29" s="1"/>
  <c r="J764" i="29"/>
  <c r="G764" i="29" s="1"/>
  <c r="J740" i="29"/>
  <c r="G740" i="29" s="1"/>
  <c r="J732" i="29"/>
  <c r="G732" i="29" s="1"/>
  <c r="J809" i="29"/>
  <c r="G809" i="29" s="1"/>
  <c r="J792" i="29"/>
  <c r="G792" i="29" s="1"/>
  <c r="J776" i="29"/>
  <c r="G776" i="29" s="1"/>
  <c r="J752" i="29"/>
  <c r="G752" i="29" s="1"/>
  <c r="J744" i="29"/>
  <c r="G744" i="29" s="1"/>
  <c r="J736" i="29"/>
  <c r="G736" i="29" s="1"/>
  <c r="J766" i="29"/>
  <c r="G766" i="29" s="1"/>
  <c r="J757" i="29"/>
  <c r="G757" i="29" s="1"/>
  <c r="J738" i="29"/>
  <c r="G738" i="29" s="1"/>
  <c r="J728" i="29"/>
  <c r="G728" i="29" s="1"/>
  <c r="J720" i="29"/>
  <c r="G720" i="29" s="1"/>
  <c r="J811" i="29"/>
  <c r="G811" i="29" s="1"/>
  <c r="J782" i="29"/>
  <c r="G782" i="29" s="1"/>
  <c r="J773" i="29"/>
  <c r="G773" i="29" s="1"/>
  <c r="J747" i="29"/>
  <c r="G747" i="29" s="1"/>
  <c r="J795" i="29"/>
  <c r="G795" i="29" s="1"/>
  <c r="J800" i="29"/>
  <c r="G800" i="29" s="1"/>
  <c r="J781" i="29"/>
  <c r="G781" i="29" s="1"/>
  <c r="J755" i="29"/>
  <c r="G755" i="29" s="1"/>
  <c r="J746" i="29"/>
  <c r="G746" i="29" s="1"/>
  <c r="J789" i="29"/>
  <c r="G789" i="29" s="1"/>
  <c r="J771" i="29"/>
  <c r="G771" i="29" s="1"/>
  <c r="J762" i="29"/>
  <c r="G762" i="29" s="1"/>
  <c r="J754" i="29"/>
  <c r="G754" i="29" s="1"/>
  <c r="J745" i="29"/>
  <c r="G745" i="29" s="1"/>
  <c r="J734" i="29"/>
  <c r="G734" i="29" s="1"/>
  <c r="J798" i="29"/>
  <c r="G798" i="29" s="1"/>
  <c r="J787" i="29"/>
  <c r="G787" i="29" s="1"/>
  <c r="J770" i="29"/>
  <c r="G770" i="29" s="1"/>
  <c r="J761" i="29"/>
  <c r="G761" i="29" s="1"/>
  <c r="J733" i="29"/>
  <c r="G733" i="29" s="1"/>
  <c r="J724" i="29"/>
  <c r="G724" i="29" s="1"/>
  <c r="J778" i="29"/>
  <c r="G778" i="29" s="1"/>
  <c r="J769" i="29"/>
  <c r="G769" i="29" s="1"/>
  <c r="J742" i="29"/>
  <c r="G742" i="29" s="1"/>
  <c r="J731" i="29"/>
  <c r="G731" i="29" s="1"/>
  <c r="J796" i="29"/>
  <c r="G796" i="29" s="1"/>
  <c r="J785" i="29"/>
  <c r="G785" i="29" s="1"/>
  <c r="J759" i="29"/>
  <c r="G759" i="29" s="1"/>
  <c r="J794" i="29"/>
  <c r="G794" i="29" s="1"/>
  <c r="J758" i="29"/>
  <c r="G758" i="29" s="1"/>
  <c r="J2029" i="29"/>
  <c r="G2029" i="29" s="1"/>
  <c r="J2012" i="29"/>
  <c r="G2012" i="29" s="1"/>
  <c r="J1996" i="29"/>
  <c r="G1996" i="29" s="1"/>
  <c r="J1988" i="29"/>
  <c r="G1988" i="29" s="1"/>
  <c r="J1980" i="29"/>
  <c r="G1980" i="29" s="1"/>
  <c r="J1972" i="29"/>
  <c r="G1972" i="29" s="1"/>
  <c r="J2028" i="29"/>
  <c r="G2028" i="29" s="1"/>
  <c r="J2020" i="29"/>
  <c r="G2020" i="29" s="1"/>
  <c r="J2011" i="29"/>
  <c r="G2011" i="29" s="1"/>
  <c r="J1947" i="29"/>
  <c r="G1947" i="29" s="1"/>
  <c r="J1939" i="29"/>
  <c r="G1939" i="29" s="1"/>
  <c r="J2019" i="29"/>
  <c r="G2019" i="29" s="1"/>
  <c r="J2002" i="29"/>
  <c r="G2002" i="29" s="1"/>
  <c r="J1986" i="29"/>
  <c r="G1986" i="29" s="1"/>
  <c r="J1978" i="29"/>
  <c r="G1978" i="29" s="1"/>
  <c r="J1970" i="29"/>
  <c r="G1970" i="29" s="1"/>
  <c r="J1954" i="29"/>
  <c r="G1954" i="29" s="1"/>
  <c r="J1946" i="29"/>
  <c r="G1946" i="29" s="1"/>
  <c r="J1938" i="29"/>
  <c r="G1938" i="29" s="1"/>
  <c r="J2015" i="29"/>
  <c r="G2015" i="29" s="1"/>
  <c r="J2026" i="29"/>
  <c r="G2026" i="29" s="1"/>
  <c r="J2018" i="29"/>
  <c r="G2018" i="29" s="1"/>
  <c r="J1993" i="29"/>
  <c r="G1993" i="29" s="1"/>
  <c r="J1961" i="29"/>
  <c r="G1961" i="29" s="1"/>
  <c r="J1953" i="29"/>
  <c r="G1953" i="29" s="1"/>
  <c r="J1937" i="29"/>
  <c r="G1937" i="29" s="1"/>
  <c r="J2025" i="29"/>
  <c r="G2025" i="29" s="1"/>
  <c r="J2017" i="29"/>
  <c r="G2017" i="29" s="1"/>
  <c r="J2008" i="29"/>
  <c r="G2008" i="29" s="1"/>
  <c r="J2000" i="29"/>
  <c r="G2000" i="29" s="1"/>
  <c r="J1992" i="29"/>
  <c r="G1992" i="29" s="1"/>
  <c r="J1984" i="29"/>
  <c r="G1984" i="29" s="1"/>
  <c r="J1976" i="29"/>
  <c r="G1976" i="29" s="1"/>
  <c r="J1968" i="29"/>
  <c r="G1968" i="29" s="1"/>
  <c r="J1952" i="29"/>
  <c r="G1952" i="29" s="1"/>
  <c r="J1936" i="29"/>
  <c r="G1936" i="29" s="1"/>
  <c r="J2024" i="29"/>
  <c r="G2024" i="29" s="1"/>
  <c r="J2007" i="29"/>
  <c r="G2007" i="29" s="1"/>
  <c r="J1991" i="29"/>
  <c r="G1991" i="29" s="1"/>
  <c r="J1983" i="29"/>
  <c r="G1983" i="29" s="1"/>
  <c r="J1951" i="29"/>
  <c r="G1951" i="29" s="1"/>
  <c r="J1935" i="29"/>
  <c r="G1935" i="29" s="1"/>
  <c r="J2014" i="29"/>
  <c r="G2014" i="29" s="1"/>
  <c r="J2031" i="29"/>
  <c r="G2031" i="29" s="1"/>
  <c r="J2013" i="29"/>
  <c r="G2013" i="29" s="1"/>
  <c r="J1933" i="29"/>
  <c r="G1933" i="29" s="1"/>
  <c r="J1958" i="29"/>
  <c r="G1958" i="29" s="1"/>
  <c r="J2022" i="29"/>
  <c r="G2022" i="29" s="1"/>
  <c r="J2005" i="29"/>
  <c r="G2005" i="29" s="1"/>
  <c r="J1950" i="29"/>
  <c r="G1950" i="29" s="1"/>
  <c r="J1989" i="29"/>
  <c r="G1989" i="29" s="1"/>
  <c r="J209" i="29"/>
  <c r="G209" i="29" s="1"/>
  <c r="J1342" i="29"/>
  <c r="G1342" i="29" s="1"/>
  <c r="J1333" i="29"/>
  <c r="G1333" i="29" s="1"/>
  <c r="J1325" i="29"/>
  <c r="G1325" i="29" s="1"/>
  <c r="J1309" i="29"/>
  <c r="G1309" i="29" s="1"/>
  <c r="J1301" i="29"/>
  <c r="G1301" i="29" s="1"/>
  <c r="J1293" i="29"/>
  <c r="G1293" i="29" s="1"/>
  <c r="J1285" i="29"/>
  <c r="G1285" i="29" s="1"/>
  <c r="J1277" i="29"/>
  <c r="G1277" i="29" s="1"/>
  <c r="J1269" i="29"/>
  <c r="G1269" i="29" s="1"/>
  <c r="J1340" i="29"/>
  <c r="G1340" i="29" s="1"/>
  <c r="J1341" i="29"/>
  <c r="G1341" i="29" s="1"/>
  <c r="J1332" i="29"/>
  <c r="G1332" i="29" s="1"/>
  <c r="J1316" i="29"/>
  <c r="G1316" i="29" s="1"/>
  <c r="J1292" i="29"/>
  <c r="G1292" i="29" s="1"/>
  <c r="J1276" i="29"/>
  <c r="G1276" i="29" s="1"/>
  <c r="J1268" i="29"/>
  <c r="G1268" i="29" s="1"/>
  <c r="J1330" i="29"/>
  <c r="G1330" i="29" s="1"/>
  <c r="J1314" i="29"/>
  <c r="G1314" i="29" s="1"/>
  <c r="J1306" i="29"/>
  <c r="G1306" i="29" s="1"/>
  <c r="J1298" i="29"/>
  <c r="G1298" i="29" s="1"/>
  <c r="J1290" i="29"/>
  <c r="G1290" i="29" s="1"/>
  <c r="J1282" i="29"/>
  <c r="G1282" i="29" s="1"/>
  <c r="J1266" i="29"/>
  <c r="G1266" i="29" s="1"/>
  <c r="J1329" i="29"/>
  <c r="G1329" i="29" s="1"/>
  <c r="J1321" i="29"/>
  <c r="G1321" i="29" s="1"/>
  <c r="J1313" i="29"/>
  <c r="G1313" i="29" s="1"/>
  <c r="J1297" i="29"/>
  <c r="G1297" i="29" s="1"/>
  <c r="J1289" i="29"/>
  <c r="G1289" i="29" s="1"/>
  <c r="J1281" i="29"/>
  <c r="G1281" i="29" s="1"/>
  <c r="J1273" i="29"/>
  <c r="G1273" i="29" s="1"/>
  <c r="J1265" i="29"/>
  <c r="G1265" i="29" s="1"/>
  <c r="J1345" i="29"/>
  <c r="G1345" i="29" s="1"/>
  <c r="J1336" i="29"/>
  <c r="G1336" i="29" s="1"/>
  <c r="J1328" i="29"/>
  <c r="G1328" i="29" s="1"/>
  <c r="J1312" i="29"/>
  <c r="G1312" i="29" s="1"/>
  <c r="J1304" i="29"/>
  <c r="G1304" i="29" s="1"/>
  <c r="J1296" i="29"/>
  <c r="G1296" i="29" s="1"/>
  <c r="J1288" i="29"/>
  <c r="G1288" i="29" s="1"/>
  <c r="J1264" i="29"/>
  <c r="G1264" i="29" s="1"/>
  <c r="J1327" i="29"/>
  <c r="G1327" i="29" s="1"/>
  <c r="J1271" i="29"/>
  <c r="G1271" i="29" s="1"/>
  <c r="J1326" i="29"/>
  <c r="G1326" i="29" s="1"/>
  <c r="J1315" i="29"/>
  <c r="G1315" i="29" s="1"/>
  <c r="J1283" i="29"/>
  <c r="G1283" i="29" s="1"/>
  <c r="J1339" i="29"/>
  <c r="G1339" i="29" s="1"/>
  <c r="J1267" i="29"/>
  <c r="G1267" i="29" s="1"/>
  <c r="J1323" i="29"/>
  <c r="G1323" i="29" s="1"/>
  <c r="J1310" i="29"/>
  <c r="G1310" i="29" s="1"/>
  <c r="J1279" i="29"/>
  <c r="G1279" i="29" s="1"/>
  <c r="J1263" i="29"/>
  <c r="G1263" i="29" s="1"/>
  <c r="J1278" i="29"/>
  <c r="G1278" i="29" s="1"/>
  <c r="J1262" i="29"/>
  <c r="G1262" i="29" s="1"/>
  <c r="J1335" i="29"/>
  <c r="G1335" i="29" s="1"/>
  <c r="J1307" i="29"/>
  <c r="G1307" i="29" s="1"/>
  <c r="J1291" i="29"/>
  <c r="G1291" i="29" s="1"/>
  <c r="J1287" i="29"/>
  <c r="G1287" i="29" s="1"/>
  <c r="J1303" i="29"/>
  <c r="G1303" i="29" s="1"/>
  <c r="J1318" i="29"/>
  <c r="G1318" i="29" s="1"/>
  <c r="J1134" i="29"/>
  <c r="G1134" i="29" s="1"/>
  <c r="J1125" i="29"/>
  <c r="G1125" i="29" s="1"/>
  <c r="J1117" i="29"/>
  <c r="G1117" i="29" s="1"/>
  <c r="J1109" i="29"/>
  <c r="G1109" i="29" s="1"/>
  <c r="J1101" i="29"/>
  <c r="G1101" i="29" s="1"/>
  <c r="J1093" i="29"/>
  <c r="G1093" i="29" s="1"/>
  <c r="J1085" i="29"/>
  <c r="G1085" i="29" s="1"/>
  <c r="J1061" i="29"/>
  <c r="G1061" i="29" s="1"/>
  <c r="J1053" i="29"/>
  <c r="G1053" i="29" s="1"/>
  <c r="J1045" i="29"/>
  <c r="G1045" i="29" s="1"/>
  <c r="J1116" i="29"/>
  <c r="G1116" i="29" s="1"/>
  <c r="J1108" i="29"/>
  <c r="G1108" i="29" s="1"/>
  <c r="J1092" i="29"/>
  <c r="G1092" i="29" s="1"/>
  <c r="J1084" i="29"/>
  <c r="G1084" i="29" s="1"/>
  <c r="J1076" i="29"/>
  <c r="G1076" i="29" s="1"/>
  <c r="J1068" i="29"/>
  <c r="G1068" i="29" s="1"/>
  <c r="J1060" i="29"/>
  <c r="G1060" i="29" s="1"/>
  <c r="J1044" i="29"/>
  <c r="G1044" i="29" s="1"/>
  <c r="J1036" i="29"/>
  <c r="G1036" i="29" s="1"/>
  <c r="J1138" i="29"/>
  <c r="G1138" i="29" s="1"/>
  <c r="J1121" i="29"/>
  <c r="G1121" i="29" s="1"/>
  <c r="J1113" i="29"/>
  <c r="G1113" i="29" s="1"/>
  <c r="J1105" i="29"/>
  <c r="G1105" i="29" s="1"/>
  <c r="J1097" i="29"/>
  <c r="G1097" i="29" s="1"/>
  <c r="J1089" i="29"/>
  <c r="G1089" i="29" s="1"/>
  <c r="J1081" i="29"/>
  <c r="G1081" i="29" s="1"/>
  <c r="J1073" i="29"/>
  <c r="G1073" i="29" s="1"/>
  <c r="J1041" i="29"/>
  <c r="G1041" i="29" s="1"/>
  <c r="J1025" i="29"/>
  <c r="G1025" i="29" s="1"/>
  <c r="J1137" i="29"/>
  <c r="G1137" i="29" s="1"/>
  <c r="J1129" i="29"/>
  <c r="G1129" i="29" s="1"/>
  <c r="J1120" i="29"/>
  <c r="G1120" i="29" s="1"/>
  <c r="J1112" i="29"/>
  <c r="G1112" i="29" s="1"/>
  <c r="J1104" i="29"/>
  <c r="G1104" i="29" s="1"/>
  <c r="J1096" i="29"/>
  <c r="G1096" i="29" s="1"/>
  <c r="J1088" i="29"/>
  <c r="G1088" i="29" s="1"/>
  <c r="J1072" i="29"/>
  <c r="G1072" i="29" s="1"/>
  <c r="J1056" i="29"/>
  <c r="G1056" i="29" s="1"/>
  <c r="J1032" i="29"/>
  <c r="G1032" i="29" s="1"/>
  <c r="J1024" i="29"/>
  <c r="G1024" i="29" s="1"/>
  <c r="J1098" i="29"/>
  <c r="G1098" i="29" s="1"/>
  <c r="J1082" i="29"/>
  <c r="G1082" i="29" s="1"/>
  <c r="J1038" i="29"/>
  <c r="G1038" i="29" s="1"/>
  <c r="J1127" i="29"/>
  <c r="G1127" i="29" s="1"/>
  <c r="J1131" i="29"/>
  <c r="G1131" i="29" s="1"/>
  <c r="J1136" i="29"/>
  <c r="G1136" i="29" s="1"/>
  <c r="J1110" i="29"/>
  <c r="G1110" i="29" s="1"/>
  <c r="J1095" i="29"/>
  <c r="G1095" i="29" s="1"/>
  <c r="J1058" i="29"/>
  <c r="G1058" i="29" s="1"/>
  <c r="J1135" i="29"/>
  <c r="G1135" i="29" s="1"/>
  <c r="J1107" i="29"/>
  <c r="G1107" i="29" s="1"/>
  <c r="J1094" i="29"/>
  <c r="G1094" i="29" s="1"/>
  <c r="J1079" i="29"/>
  <c r="G1079" i="29" s="1"/>
  <c r="J1067" i="29"/>
  <c r="G1067" i="29" s="1"/>
  <c r="J1047" i="29"/>
  <c r="G1047" i="29" s="1"/>
  <c r="J1035" i="29"/>
  <c r="G1035" i="29" s="1"/>
  <c r="J1122" i="29"/>
  <c r="G1122" i="29" s="1"/>
  <c r="J1106" i="29"/>
  <c r="G1106" i="29" s="1"/>
  <c r="J1091" i="29"/>
  <c r="G1091" i="29" s="1"/>
  <c r="J1078" i="29"/>
  <c r="G1078" i="29" s="1"/>
  <c r="J1066" i="29"/>
  <c r="G1066" i="29" s="1"/>
  <c r="J1055" i="29"/>
  <c r="G1055" i="29" s="1"/>
  <c r="J1046" i="29"/>
  <c r="G1046" i="29" s="1"/>
  <c r="J1023" i="29"/>
  <c r="G1023" i="29" s="1"/>
  <c r="J1132" i="29"/>
  <c r="G1132" i="29" s="1"/>
  <c r="J1119" i="29"/>
  <c r="G1119" i="29" s="1"/>
  <c r="J1103" i="29"/>
  <c r="G1103" i="29" s="1"/>
  <c r="J1090" i="29"/>
  <c r="G1090" i="29" s="1"/>
  <c r="J1054" i="29"/>
  <c r="G1054" i="29" s="1"/>
  <c r="J1022" i="29"/>
  <c r="G1022" i="29" s="1"/>
  <c r="J1118" i="29"/>
  <c r="G1118" i="29" s="1"/>
  <c r="J1102" i="29"/>
  <c r="G1102" i="29" s="1"/>
  <c r="J1087" i="29"/>
  <c r="G1087" i="29" s="1"/>
  <c r="J1031" i="29"/>
  <c r="G1031" i="29" s="1"/>
  <c r="J1021" i="29"/>
  <c r="G1021" i="29" s="1"/>
  <c r="J1115" i="29"/>
  <c r="G1115" i="29" s="1"/>
  <c r="J1086" i="29"/>
  <c r="G1086" i="29" s="1"/>
  <c r="J1051" i="29"/>
  <c r="G1051" i="29" s="1"/>
  <c r="J1071" i="29"/>
  <c r="G1071" i="29" s="1"/>
  <c r="J1039" i="29"/>
  <c r="G1039" i="29" s="1"/>
  <c r="J1050" i="29"/>
  <c r="G1050" i="29" s="1"/>
  <c r="J1019" i="29"/>
  <c r="G1019" i="29" s="1"/>
  <c r="J1128" i="29"/>
  <c r="G1128" i="29" s="1"/>
  <c r="J1083" i="29"/>
  <c r="G1083" i="29" s="1"/>
  <c r="J1029" i="29"/>
  <c r="G1029" i="29" s="1"/>
  <c r="J1062" i="29"/>
  <c r="G1062" i="29" s="1"/>
  <c r="J3110" i="29"/>
  <c r="G3110" i="29" s="1"/>
  <c r="J3102" i="29"/>
  <c r="G3102" i="29" s="1"/>
  <c r="J3094" i="29"/>
  <c r="G3094" i="29" s="1"/>
  <c r="J3126" i="29"/>
  <c r="G3126" i="29" s="1"/>
  <c r="J3109" i="29"/>
  <c r="G3109" i="29" s="1"/>
  <c r="J3101" i="29"/>
  <c r="G3101" i="29" s="1"/>
  <c r="J3108" i="29"/>
  <c r="G3108" i="29" s="1"/>
  <c r="J3100" i="29"/>
  <c r="G3100" i="29" s="1"/>
  <c r="J3092" i="29"/>
  <c r="G3092" i="29" s="1"/>
  <c r="J3115" i="29"/>
  <c r="G3115" i="29" s="1"/>
  <c r="J3107" i="29"/>
  <c r="G3107" i="29" s="1"/>
  <c r="J3099" i="29"/>
  <c r="G3099" i="29" s="1"/>
  <c r="J3123" i="29"/>
  <c r="G3123" i="29" s="1"/>
  <c r="J3106" i="29"/>
  <c r="G3106" i="29" s="1"/>
  <c r="J3097" i="29"/>
  <c r="G3097" i="29" s="1"/>
  <c r="J3112" i="29"/>
  <c r="G3112" i="29" s="1"/>
  <c r="J3111" i="29"/>
  <c r="G3111" i="29" s="1"/>
  <c r="J3103" i="29"/>
  <c r="G3103" i="29" s="1"/>
  <c r="J3088" i="29"/>
  <c r="G3088" i="29" s="1"/>
  <c r="J3120" i="29"/>
  <c r="G3120" i="29" s="1"/>
  <c r="J3113" i="29"/>
  <c r="G3113" i="29" s="1"/>
  <c r="J874" i="29"/>
  <c r="G874" i="29" s="1"/>
  <c r="J2951" i="29"/>
  <c r="G2951" i="29" s="1"/>
  <c r="J2950" i="29"/>
  <c r="G2950" i="29" s="1"/>
  <c r="J2941" i="29"/>
  <c r="G2941" i="29" s="1"/>
  <c r="J2949" i="29"/>
  <c r="G2949" i="29" s="1"/>
  <c r="J2947" i="29"/>
  <c r="G2947" i="29" s="1"/>
  <c r="J2939" i="29"/>
  <c r="G2939" i="29" s="1"/>
  <c r="J2946" i="29"/>
  <c r="G2946" i="29" s="1"/>
  <c r="J2938" i="29"/>
  <c r="G2938" i="29" s="1"/>
  <c r="J2945" i="29"/>
  <c r="G2945" i="29" s="1"/>
  <c r="J2937" i="29"/>
  <c r="G2937" i="29" s="1"/>
  <c r="J2948" i="29"/>
  <c r="G2948" i="29" s="1"/>
  <c r="J2944" i="29"/>
  <c r="G2944" i="29" s="1"/>
  <c r="J360" i="29"/>
  <c r="G360" i="29" s="1"/>
  <c r="J396" i="29"/>
  <c r="G396" i="29" s="1"/>
  <c r="J399" i="29"/>
  <c r="G399" i="29" s="1"/>
  <c r="J390" i="29"/>
  <c r="G390" i="29" s="1"/>
  <c r="J374" i="29"/>
  <c r="G374" i="29" s="1"/>
  <c r="J358" i="29"/>
  <c r="G358" i="29" s="1"/>
  <c r="J350" i="29"/>
  <c r="G350" i="29" s="1"/>
  <c r="J380" i="29"/>
  <c r="G380" i="29" s="1"/>
  <c r="J348" i="29"/>
  <c r="G348" i="29" s="1"/>
  <c r="J340" i="29"/>
  <c r="G340" i="29" s="1"/>
  <c r="J404" i="29"/>
  <c r="G404" i="29" s="1"/>
  <c r="J354" i="29"/>
  <c r="G354" i="29" s="1"/>
  <c r="J359" i="29"/>
  <c r="G359" i="29" s="1"/>
  <c r="J367" i="29"/>
  <c r="G367" i="29" s="1"/>
  <c r="J357" i="29"/>
  <c r="G357" i="29" s="1"/>
  <c r="J375" i="29"/>
  <c r="G375" i="29" s="1"/>
  <c r="J383" i="29"/>
  <c r="G383" i="29" s="1"/>
  <c r="J365" i="29"/>
  <c r="G365" i="29" s="1"/>
  <c r="J343" i="29"/>
  <c r="G343" i="29" s="1"/>
  <c r="J400" i="29"/>
  <c r="G400" i="29" s="1"/>
  <c r="J398" i="29"/>
  <c r="G398" i="29" s="1"/>
  <c r="J1629" i="29"/>
  <c r="G1629" i="29" s="1"/>
  <c r="J1621" i="29"/>
  <c r="G1621" i="29" s="1"/>
  <c r="J1612" i="29"/>
  <c r="G1612" i="29" s="1"/>
  <c r="J1604" i="29"/>
  <c r="G1604" i="29" s="1"/>
  <c r="J1596" i="29"/>
  <c r="G1596" i="29" s="1"/>
  <c r="J1588" i="29"/>
  <c r="G1588" i="29" s="1"/>
  <c r="J1572" i="29"/>
  <c r="G1572" i="29" s="1"/>
  <c r="J1556" i="29"/>
  <c r="G1556" i="29" s="1"/>
  <c r="J1524" i="29"/>
  <c r="G1524" i="29" s="1"/>
  <c r="J1619" i="29"/>
  <c r="G1619" i="29" s="1"/>
  <c r="J1628" i="29"/>
  <c r="G1628" i="29" s="1"/>
  <c r="J1620" i="29"/>
  <c r="G1620" i="29" s="1"/>
  <c r="J1611" i="29"/>
  <c r="G1611" i="29" s="1"/>
  <c r="J1603" i="29"/>
  <c r="G1603" i="29" s="1"/>
  <c r="J1595" i="29"/>
  <c r="G1595" i="29" s="1"/>
  <c r="J1587" i="29"/>
  <c r="G1587" i="29" s="1"/>
  <c r="J1579" i="29"/>
  <c r="G1579" i="29" s="1"/>
  <c r="J1571" i="29"/>
  <c r="G1571" i="29" s="1"/>
  <c r="J1563" i="29"/>
  <c r="G1563" i="29" s="1"/>
  <c r="J1547" i="29"/>
  <c r="G1547" i="29" s="1"/>
  <c r="J1539" i="29"/>
  <c r="G1539" i="29" s="1"/>
  <c r="J1531" i="29"/>
  <c r="G1531" i="29" s="1"/>
  <c r="J1580" i="29"/>
  <c r="G1580" i="29" s="1"/>
  <c r="J1625" i="29"/>
  <c r="G1625" i="29" s="1"/>
  <c r="J1616" i="29"/>
  <c r="G1616" i="29" s="1"/>
  <c r="J1608" i="29"/>
  <c r="G1608" i="29" s="1"/>
  <c r="J1576" i="29"/>
  <c r="G1576" i="29" s="1"/>
  <c r="J1568" i="29"/>
  <c r="G1568" i="29" s="1"/>
  <c r="J1560" i="29"/>
  <c r="G1560" i="29" s="1"/>
  <c r="J1544" i="29"/>
  <c r="G1544" i="29" s="1"/>
  <c r="J1536" i="29"/>
  <c r="G1536" i="29" s="1"/>
  <c r="J1528" i="29"/>
  <c r="G1528" i="29" s="1"/>
  <c r="J1520" i="29"/>
  <c r="G1520" i="29" s="1"/>
  <c r="J1632" i="29"/>
  <c r="G1632" i="29" s="1"/>
  <c r="J1624" i="29"/>
  <c r="G1624" i="29" s="1"/>
  <c r="J1615" i="29"/>
  <c r="G1615" i="29" s="1"/>
  <c r="J1607" i="29"/>
  <c r="G1607" i="29" s="1"/>
  <c r="J1591" i="29"/>
  <c r="G1591" i="29" s="1"/>
  <c r="J1583" i="29"/>
  <c r="G1583" i="29" s="1"/>
  <c r="J1575" i="29"/>
  <c r="G1575" i="29" s="1"/>
  <c r="J1567" i="29"/>
  <c r="G1567" i="29" s="1"/>
  <c r="J1559" i="29"/>
  <c r="G1559" i="29" s="1"/>
  <c r="J1551" i="29"/>
  <c r="G1551" i="29" s="1"/>
  <c r="J1519" i="29"/>
  <c r="G1519" i="29" s="1"/>
  <c r="J1622" i="29"/>
  <c r="G1622" i="29" s="1"/>
  <c r="J1593" i="29"/>
  <c r="G1593" i="29" s="1"/>
  <c r="J1581" i="29"/>
  <c r="G1581" i="29" s="1"/>
  <c r="J1553" i="29"/>
  <c r="G1553" i="29" s="1"/>
  <c r="J1521" i="29"/>
  <c r="G1521" i="29" s="1"/>
  <c r="J1602" i="29"/>
  <c r="G1602" i="29" s="1"/>
  <c r="J1578" i="29"/>
  <c r="G1578" i="29" s="1"/>
  <c r="J1631" i="29"/>
  <c r="G1631" i="29" s="1"/>
  <c r="J1574" i="29"/>
  <c r="G1574" i="29" s="1"/>
  <c r="J1549" i="29"/>
  <c r="G1549" i="29" s="1"/>
  <c r="J1613" i="29"/>
  <c r="G1613" i="29" s="1"/>
  <c r="J1586" i="29"/>
  <c r="G1586" i="29" s="1"/>
  <c r="J1558" i="29"/>
  <c r="G1558" i="29" s="1"/>
  <c r="J1537" i="29"/>
  <c r="G1537" i="29" s="1"/>
  <c r="J1610" i="29"/>
  <c r="G1610" i="29" s="1"/>
  <c r="J1598" i="29"/>
  <c r="G1598" i="29" s="1"/>
  <c r="J1585" i="29"/>
  <c r="G1585" i="29" s="1"/>
  <c r="J1557" i="29"/>
  <c r="G1557" i="29" s="1"/>
  <c r="J1597" i="29"/>
  <c r="G1597" i="29" s="1"/>
  <c r="J1517" i="29"/>
  <c r="G1517" i="29" s="1"/>
  <c r="J1594" i="29"/>
  <c r="G1594" i="29" s="1"/>
  <c r="J1554" i="29"/>
  <c r="G1554" i="29" s="1"/>
  <c r="J1609" i="29"/>
  <c r="G1609" i="29" s="1"/>
  <c r="J1569" i="29"/>
  <c r="G1569" i="29" s="1"/>
  <c r="J1606" i="29"/>
  <c r="G1606" i="29" s="1"/>
  <c r="J1590" i="29"/>
  <c r="G1590" i="29" s="1"/>
  <c r="J1550" i="29"/>
  <c r="G1550" i="29" s="1"/>
  <c r="J1626" i="29"/>
  <c r="G1626" i="29" s="1"/>
  <c r="J1601" i="29"/>
  <c r="G1601" i="29" s="1"/>
  <c r="J1534" i="29"/>
  <c r="G1534" i="29" s="1"/>
  <c r="J1623" i="29"/>
  <c r="G1623" i="29" s="1"/>
  <c r="J1582" i="29"/>
  <c r="G1582" i="29" s="1"/>
  <c r="J1562" i="29"/>
  <c r="G1562" i="29" s="1"/>
  <c r="J1545" i="29"/>
  <c r="G1545" i="29" s="1"/>
  <c r="J1533" i="29"/>
  <c r="G1533" i="29" s="1"/>
  <c r="J1522" i="29"/>
  <c r="G1522" i="29" s="1"/>
  <c r="J1577" i="29"/>
  <c r="G1577" i="29" s="1"/>
  <c r="J2487" i="29"/>
  <c r="G2487" i="29" s="1"/>
  <c r="J2478" i="29"/>
  <c r="G2478" i="29" s="1"/>
  <c r="J2454" i="29"/>
  <c r="G2454" i="29" s="1"/>
  <c r="J2446" i="29"/>
  <c r="G2446" i="29" s="1"/>
  <c r="J2477" i="29"/>
  <c r="G2477" i="29" s="1"/>
  <c r="J2476" i="29"/>
  <c r="G2476" i="29" s="1"/>
  <c r="J2452" i="29"/>
  <c r="G2452" i="29" s="1"/>
  <c r="J2444" i="29"/>
  <c r="G2444" i="29" s="1"/>
  <c r="J2475" i="29"/>
  <c r="G2475" i="29" s="1"/>
  <c r="J2474" i="29"/>
  <c r="G2474" i="29" s="1"/>
  <c r="J2466" i="29"/>
  <c r="G2466" i="29" s="1"/>
  <c r="J2458" i="29"/>
  <c r="G2458" i="29" s="1"/>
  <c r="J2442" i="29"/>
  <c r="G2442" i="29" s="1"/>
  <c r="J2465" i="29"/>
  <c r="G2465" i="29" s="1"/>
  <c r="J2484" i="29"/>
  <c r="G2484" i="29" s="1"/>
  <c r="J2479" i="29"/>
  <c r="G2479" i="29" s="1"/>
  <c r="J2463" i="29"/>
  <c r="G2463" i="29" s="1"/>
  <c r="J2472" i="29"/>
  <c r="G2472" i="29" s="1"/>
  <c r="J2486" i="29"/>
  <c r="G2486" i="29" s="1"/>
  <c r="J2447" i="29"/>
  <c r="G2447" i="29" s="1"/>
  <c r="J2456" i="29"/>
  <c r="G2456" i="29" s="1"/>
  <c r="J68" i="29"/>
  <c r="G68" i="29" s="1"/>
  <c r="J17" i="29"/>
  <c r="G17" i="29" s="1"/>
  <c r="J33" i="29"/>
  <c r="G33" i="29" s="1"/>
  <c r="J81" i="29"/>
  <c r="G81" i="29" s="1"/>
  <c r="J89" i="29"/>
  <c r="G89" i="29" s="1"/>
  <c r="J97" i="29"/>
  <c r="G97" i="29" s="1"/>
  <c r="J106" i="29"/>
  <c r="G106" i="29" s="1"/>
  <c r="J113" i="29"/>
  <c r="G113" i="29" s="1"/>
  <c r="J129" i="29"/>
  <c r="G129" i="29" s="1"/>
  <c r="J137" i="29"/>
  <c r="G137" i="29" s="1"/>
  <c r="J155" i="29"/>
  <c r="G155" i="29" s="1"/>
  <c r="J177" i="29"/>
  <c r="G177" i="29" s="1"/>
  <c r="J186" i="29"/>
  <c r="G186" i="29" s="1"/>
  <c r="J423" i="29"/>
  <c r="G423" i="29" s="1"/>
  <c r="J457" i="29"/>
  <c r="G457" i="29" s="1"/>
  <c r="J505" i="29"/>
  <c r="G505" i="29" s="1"/>
  <c r="J527" i="29"/>
  <c r="G527" i="29" s="1"/>
  <c r="J544" i="29"/>
  <c r="G544" i="29" s="1"/>
  <c r="J625" i="29"/>
  <c r="G625" i="29" s="1"/>
  <c r="J641" i="29"/>
  <c r="G641" i="29" s="1"/>
  <c r="J689" i="29"/>
  <c r="G689" i="29" s="1"/>
  <c r="J1013" i="29"/>
  <c r="G1013" i="29" s="1"/>
  <c r="J1004" i="29"/>
  <c r="G1004" i="29" s="1"/>
  <c r="J996" i="29"/>
  <c r="G996" i="29" s="1"/>
  <c r="J988" i="29"/>
  <c r="G988" i="29" s="1"/>
  <c r="J980" i="29"/>
  <c r="G980" i="29" s="1"/>
  <c r="J972" i="29"/>
  <c r="G972" i="29" s="1"/>
  <c r="J948" i="29"/>
  <c r="G948" i="29" s="1"/>
  <c r="J940" i="29"/>
  <c r="G940" i="29" s="1"/>
  <c r="J932" i="29"/>
  <c r="G932" i="29" s="1"/>
  <c r="J924" i="29"/>
  <c r="G924" i="29" s="1"/>
  <c r="J916" i="29"/>
  <c r="G916" i="29" s="1"/>
  <c r="J1010" i="29"/>
  <c r="G1010" i="29" s="1"/>
  <c r="J985" i="29"/>
  <c r="G985" i="29" s="1"/>
  <c r="J977" i="29"/>
  <c r="G977" i="29" s="1"/>
  <c r="J969" i="29"/>
  <c r="G969" i="29" s="1"/>
  <c r="J961" i="29"/>
  <c r="G961" i="29" s="1"/>
  <c r="J953" i="29"/>
  <c r="G953" i="29" s="1"/>
  <c r="J945" i="29"/>
  <c r="G945" i="29" s="1"/>
  <c r="J937" i="29"/>
  <c r="G937" i="29" s="1"/>
  <c r="J929" i="29"/>
  <c r="G929" i="29" s="1"/>
  <c r="J921" i="29"/>
  <c r="G921" i="29" s="1"/>
  <c r="J913" i="29"/>
  <c r="G913" i="29" s="1"/>
  <c r="J1017" i="29"/>
  <c r="G1017" i="29" s="1"/>
  <c r="J1000" i="29"/>
  <c r="G1000" i="29" s="1"/>
  <c r="J992" i="29"/>
  <c r="G992" i="29" s="1"/>
  <c r="J984" i="29"/>
  <c r="G984" i="29" s="1"/>
  <c r="J976" i="29"/>
  <c r="G976" i="29" s="1"/>
  <c r="J968" i="29"/>
  <c r="G968" i="29" s="1"/>
  <c r="J944" i="29"/>
  <c r="G944" i="29" s="1"/>
  <c r="J936" i="29"/>
  <c r="G936" i="29" s="1"/>
  <c r="J928" i="29"/>
  <c r="G928" i="29" s="1"/>
  <c r="J1007" i="29"/>
  <c r="G1007" i="29" s="1"/>
  <c r="J1008" i="29"/>
  <c r="G1008" i="29" s="1"/>
  <c r="J997" i="29"/>
  <c r="G997" i="29" s="1"/>
  <c r="J986" i="29"/>
  <c r="G986" i="29" s="1"/>
  <c r="J962" i="29"/>
  <c r="G962" i="29" s="1"/>
  <c r="J951" i="29"/>
  <c r="G951" i="29" s="1"/>
  <c r="J939" i="29"/>
  <c r="G939" i="29" s="1"/>
  <c r="J926" i="29"/>
  <c r="G926" i="29" s="1"/>
  <c r="J915" i="29"/>
  <c r="G915" i="29" s="1"/>
  <c r="J1006" i="29"/>
  <c r="G1006" i="29" s="1"/>
  <c r="J995" i="29"/>
  <c r="G995" i="29" s="1"/>
  <c r="J983" i="29"/>
  <c r="G983" i="29" s="1"/>
  <c r="J971" i="29"/>
  <c r="G971" i="29" s="1"/>
  <c r="J959" i="29"/>
  <c r="G959" i="29" s="1"/>
  <c r="J950" i="29"/>
  <c r="G950" i="29" s="1"/>
  <c r="J938" i="29"/>
  <c r="G938" i="29" s="1"/>
  <c r="J925" i="29"/>
  <c r="G925" i="29" s="1"/>
  <c r="J914" i="29"/>
  <c r="G914" i="29" s="1"/>
  <c r="J1016" i="29"/>
  <c r="G1016" i="29" s="1"/>
  <c r="J1005" i="29"/>
  <c r="G1005" i="29" s="1"/>
  <c r="J994" i="29"/>
  <c r="G994" i="29" s="1"/>
  <c r="J970" i="29"/>
  <c r="G970" i="29" s="1"/>
  <c r="J949" i="29"/>
  <c r="G949" i="29" s="1"/>
  <c r="J923" i="29"/>
  <c r="G923" i="29" s="1"/>
  <c r="J1015" i="29"/>
  <c r="G1015" i="29" s="1"/>
  <c r="J1003" i="29"/>
  <c r="G1003" i="29" s="1"/>
  <c r="J981" i="29"/>
  <c r="G981" i="29" s="1"/>
  <c r="J967" i="29"/>
  <c r="G967" i="29" s="1"/>
  <c r="J957" i="29"/>
  <c r="G957" i="29" s="1"/>
  <c r="J947" i="29"/>
  <c r="G947" i="29" s="1"/>
  <c r="J922" i="29"/>
  <c r="G922" i="29" s="1"/>
  <c r="J1014" i="29"/>
  <c r="G1014" i="29" s="1"/>
  <c r="J1002" i="29"/>
  <c r="G1002" i="29" s="1"/>
  <c r="J991" i="29"/>
  <c r="G991" i="29" s="1"/>
  <c r="J979" i="29"/>
  <c r="G979" i="29" s="1"/>
  <c r="J946" i="29"/>
  <c r="G946" i="29" s="1"/>
  <c r="J933" i="29"/>
  <c r="G933" i="29" s="1"/>
  <c r="J990" i="29"/>
  <c r="G990" i="29" s="1"/>
  <c r="J978" i="29"/>
  <c r="G978" i="29" s="1"/>
  <c r="J965" i="29"/>
  <c r="G965" i="29" s="1"/>
  <c r="J931" i="29"/>
  <c r="G931" i="29" s="1"/>
  <c r="J919" i="29"/>
  <c r="G919" i="29" s="1"/>
  <c r="J960" i="29"/>
  <c r="G960" i="29" s="1"/>
  <c r="J1011" i="29"/>
  <c r="G1011" i="29" s="1"/>
  <c r="J989" i="29"/>
  <c r="G989" i="29" s="1"/>
  <c r="J975" i="29"/>
  <c r="G975" i="29" s="1"/>
  <c r="J954" i="29"/>
  <c r="G954" i="29" s="1"/>
  <c r="J942" i="29"/>
  <c r="G942" i="29" s="1"/>
  <c r="J930" i="29"/>
  <c r="G930" i="29" s="1"/>
  <c r="J918" i="29"/>
  <c r="G918" i="29" s="1"/>
  <c r="J1509" i="29"/>
  <c r="G1509" i="29" s="1"/>
  <c r="J1501" i="29"/>
  <c r="G1501" i="29" s="1"/>
  <c r="J1492" i="29"/>
  <c r="G1492" i="29" s="1"/>
  <c r="J1484" i="29"/>
  <c r="G1484" i="29" s="1"/>
  <c r="J1476" i="29"/>
  <c r="G1476" i="29" s="1"/>
  <c r="J1468" i="29"/>
  <c r="G1468" i="29" s="1"/>
  <c r="J1460" i="29"/>
  <c r="G1460" i="29" s="1"/>
  <c r="J1452" i="29"/>
  <c r="G1452" i="29" s="1"/>
  <c r="J1444" i="29"/>
  <c r="G1444" i="29" s="1"/>
  <c r="J1436" i="29"/>
  <c r="G1436" i="29" s="1"/>
  <c r="J1508" i="29"/>
  <c r="G1508" i="29" s="1"/>
  <c r="J1491" i="29"/>
  <c r="G1491" i="29" s="1"/>
  <c r="J1483" i="29"/>
  <c r="G1483" i="29" s="1"/>
  <c r="J1475" i="29"/>
  <c r="G1475" i="29" s="1"/>
  <c r="J1467" i="29"/>
  <c r="G1467" i="29" s="1"/>
  <c r="J1443" i="29"/>
  <c r="G1443" i="29" s="1"/>
  <c r="J1513" i="29"/>
  <c r="G1513" i="29" s="1"/>
  <c r="J1505" i="29"/>
  <c r="G1505" i="29" s="1"/>
  <c r="J1496" i="29"/>
  <c r="G1496" i="29" s="1"/>
  <c r="J1488" i="29"/>
  <c r="G1488" i="29" s="1"/>
  <c r="J1472" i="29"/>
  <c r="G1472" i="29" s="1"/>
  <c r="J1464" i="29"/>
  <c r="G1464" i="29" s="1"/>
  <c r="J1440" i="29"/>
  <c r="G1440" i="29" s="1"/>
  <c r="J1512" i="29"/>
  <c r="G1512" i="29" s="1"/>
  <c r="J1504" i="29"/>
  <c r="G1504" i="29" s="1"/>
  <c r="J1495" i="29"/>
  <c r="G1495" i="29" s="1"/>
  <c r="J1487" i="29"/>
  <c r="G1487" i="29" s="1"/>
  <c r="J1479" i="29"/>
  <c r="G1479" i="29" s="1"/>
  <c r="J1471" i="29"/>
  <c r="G1471" i="29" s="1"/>
  <c r="J1455" i="29"/>
  <c r="G1455" i="29" s="1"/>
  <c r="J1507" i="29"/>
  <c r="G1507" i="29" s="1"/>
  <c r="J1493" i="29"/>
  <c r="G1493" i="29" s="1"/>
  <c r="J1453" i="29"/>
  <c r="G1453" i="29" s="1"/>
  <c r="J1442" i="29"/>
  <c r="G1442" i="29" s="1"/>
  <c r="J1490" i="29"/>
  <c r="G1490" i="29" s="1"/>
  <c r="J1477" i="29"/>
  <c r="G1477" i="29" s="1"/>
  <c r="J1462" i="29"/>
  <c r="G1462" i="29" s="1"/>
  <c r="J1441" i="29"/>
  <c r="G1441" i="29" s="1"/>
  <c r="J1502" i="29"/>
  <c r="G1502" i="29" s="1"/>
  <c r="J1486" i="29"/>
  <c r="G1486" i="29" s="1"/>
  <c r="J1473" i="29"/>
  <c r="G1473" i="29" s="1"/>
  <c r="J1438" i="29"/>
  <c r="G1438" i="29" s="1"/>
  <c r="J1515" i="29"/>
  <c r="G1515" i="29" s="1"/>
  <c r="J1485" i="29"/>
  <c r="G1485" i="29" s="1"/>
  <c r="J1437" i="29"/>
  <c r="G1437" i="29" s="1"/>
  <c r="J1514" i="29"/>
  <c r="G1514" i="29" s="1"/>
  <c r="J1498" i="29"/>
  <c r="G1498" i="29" s="1"/>
  <c r="J1482" i="29"/>
  <c r="G1482" i="29" s="1"/>
  <c r="J1469" i="29"/>
  <c r="G1469" i="29" s="1"/>
  <c r="J1447" i="29"/>
  <c r="G1447" i="29" s="1"/>
  <c r="J1435" i="29"/>
  <c r="G1435" i="29" s="1"/>
  <c r="J1465" i="29"/>
  <c r="G1465" i="29" s="1"/>
  <c r="J1499" i="29"/>
  <c r="G1499" i="29" s="1"/>
  <c r="J1511" i="29"/>
  <c r="G1511" i="29" s="1"/>
  <c r="J1481" i="29"/>
  <c r="G1481" i="29" s="1"/>
  <c r="J1461" i="29"/>
  <c r="G1461" i="29" s="1"/>
  <c r="J1510" i="29"/>
  <c r="G1510" i="29" s="1"/>
  <c r="J1446" i="29"/>
  <c r="G1446" i="29" s="1"/>
  <c r="J1474" i="29"/>
  <c r="G1474" i="29" s="1"/>
  <c r="J1445" i="29"/>
  <c r="G1445" i="29" s="1"/>
  <c r="J1439" i="29"/>
  <c r="G1439" i="29" s="1"/>
  <c r="J1916" i="29"/>
  <c r="G1916" i="29" s="1"/>
  <c r="J1892" i="29"/>
  <c r="G1892" i="29" s="1"/>
  <c r="J1884" i="29"/>
  <c r="G1884" i="29" s="1"/>
  <c r="J1876" i="29"/>
  <c r="G1876" i="29" s="1"/>
  <c r="J1915" i="29"/>
  <c r="G1915" i="29" s="1"/>
  <c r="J1883" i="29"/>
  <c r="G1883" i="29" s="1"/>
  <c r="J1918" i="29"/>
  <c r="G1918" i="29" s="1"/>
  <c r="J1906" i="29"/>
  <c r="G1906" i="29" s="1"/>
  <c r="J1874" i="29"/>
  <c r="G1874" i="29" s="1"/>
  <c r="J1873" i="29"/>
  <c r="G1873" i="29" s="1"/>
  <c r="J1929" i="29"/>
  <c r="G1929" i="29" s="1"/>
  <c r="J1921" i="29"/>
  <c r="G1921" i="29" s="1"/>
  <c r="J1896" i="29"/>
  <c r="G1896" i="29" s="1"/>
  <c r="J1888" i="29"/>
  <c r="G1888" i="29" s="1"/>
  <c r="J1880" i="29"/>
  <c r="G1880" i="29" s="1"/>
  <c r="J1872" i="29"/>
  <c r="G1872" i="29" s="1"/>
  <c r="J1887" i="29"/>
  <c r="G1887" i="29" s="1"/>
  <c r="J1879" i="29"/>
  <c r="G1879" i="29" s="1"/>
  <c r="J1878" i="29"/>
  <c r="G1878" i="29" s="1"/>
  <c r="J1877" i="29"/>
  <c r="G1877" i="29" s="1"/>
  <c r="J1919" i="29"/>
  <c r="G1919" i="29" s="1"/>
  <c r="J1869" i="29"/>
  <c r="G1869" i="29" s="1"/>
  <c r="J1917" i="29"/>
  <c r="G1917" i="29" s="1"/>
  <c r="J1886" i="29"/>
  <c r="G1886" i="29" s="1"/>
  <c r="J1885" i="29"/>
  <c r="G1885" i="29" s="1"/>
  <c r="J3062" i="29"/>
  <c r="G3062" i="29" s="1"/>
  <c r="J3046" i="29"/>
  <c r="G3046" i="29" s="1"/>
  <c r="J3022" i="29"/>
  <c r="G3022" i="29" s="1"/>
  <c r="J3014" i="29"/>
  <c r="G3014" i="29" s="1"/>
  <c r="J2990" i="29"/>
  <c r="G2990" i="29" s="1"/>
  <c r="J2982" i="29"/>
  <c r="G2982" i="29" s="1"/>
  <c r="J2974" i="29"/>
  <c r="G2974" i="29" s="1"/>
  <c r="J3086" i="29"/>
  <c r="G3086" i="29" s="1"/>
  <c r="J3045" i="29"/>
  <c r="G3045" i="29" s="1"/>
  <c r="J3021" i="29"/>
  <c r="G3021" i="29" s="1"/>
  <c r="J3013" i="29"/>
  <c r="G3013" i="29" s="1"/>
  <c r="J3005" i="29"/>
  <c r="G3005" i="29" s="1"/>
  <c r="J2989" i="29"/>
  <c r="G2989" i="29" s="1"/>
  <c r="J2973" i="29"/>
  <c r="G2973" i="29" s="1"/>
  <c r="J2965" i="29"/>
  <c r="G2965" i="29" s="1"/>
  <c r="J3085" i="29"/>
  <c r="G3085" i="29" s="1"/>
  <c r="J3077" i="29"/>
  <c r="G3077" i="29" s="1"/>
  <c r="J3068" i="29"/>
  <c r="G3068" i="29" s="1"/>
  <c r="J3052" i="29"/>
  <c r="G3052" i="29" s="1"/>
  <c r="J3044" i="29"/>
  <c r="G3044" i="29" s="1"/>
  <c r="J2964" i="29"/>
  <c r="G2964" i="29" s="1"/>
  <c r="J2956" i="29"/>
  <c r="G2956" i="29" s="1"/>
  <c r="J3067" i="29"/>
  <c r="G3067" i="29" s="1"/>
  <c r="J3043" i="29"/>
  <c r="G3043" i="29" s="1"/>
  <c r="J3019" i="29"/>
  <c r="G3019" i="29" s="1"/>
  <c r="J2995" i="29"/>
  <c r="G2995" i="29" s="1"/>
  <c r="J2987" i="29"/>
  <c r="G2987" i="29" s="1"/>
  <c r="J2971" i="29"/>
  <c r="G2971" i="29" s="1"/>
  <c r="J3075" i="29"/>
  <c r="G3075" i="29" s="1"/>
  <c r="J3058" i="29"/>
  <c r="G3058" i="29" s="1"/>
  <c r="J3042" i="29"/>
  <c r="G3042" i="29" s="1"/>
  <c r="J3034" i="29"/>
  <c r="G3034" i="29" s="1"/>
  <c r="J3026" i="29"/>
  <c r="G3026" i="29" s="1"/>
  <c r="J2986" i="29"/>
  <c r="G2986" i="29" s="1"/>
  <c r="J2970" i="29"/>
  <c r="G2970" i="29" s="1"/>
  <c r="J2962" i="29"/>
  <c r="G2962" i="29" s="1"/>
  <c r="J3082" i="29"/>
  <c r="G3082" i="29" s="1"/>
  <c r="J3041" i="29"/>
  <c r="G3041" i="29" s="1"/>
  <c r="J3033" i="29"/>
  <c r="G3033" i="29" s="1"/>
  <c r="J3025" i="29"/>
  <c r="G3025" i="29" s="1"/>
  <c r="J3001" i="29"/>
  <c r="G3001" i="29" s="1"/>
  <c r="J2985" i="29"/>
  <c r="G2985" i="29" s="1"/>
  <c r="J2969" i="29"/>
  <c r="G2969" i="29" s="1"/>
  <c r="J2953" i="29"/>
  <c r="G2953" i="29" s="1"/>
  <c r="J3072" i="29"/>
  <c r="G3072" i="29" s="1"/>
  <c r="J3023" i="29"/>
  <c r="G3023" i="29" s="1"/>
  <c r="J3048" i="29"/>
  <c r="G3048" i="29" s="1"/>
  <c r="J2976" i="29"/>
  <c r="G2976" i="29" s="1"/>
  <c r="J3031" i="29"/>
  <c r="G3031" i="29" s="1"/>
  <c r="J3008" i="29"/>
  <c r="G3008" i="29" s="1"/>
  <c r="J3040" i="29"/>
  <c r="G3040" i="29" s="1"/>
  <c r="J3064" i="29"/>
  <c r="G3064" i="29" s="1"/>
  <c r="J3007" i="29"/>
  <c r="G3007" i="29" s="1"/>
  <c r="J2968" i="29"/>
  <c r="G2968" i="29" s="1"/>
  <c r="J18" i="29"/>
  <c r="G18" i="29" s="1"/>
  <c r="J26" i="29"/>
  <c r="G26" i="29" s="1"/>
  <c r="J58" i="29"/>
  <c r="G58" i="29" s="1"/>
  <c r="J75" i="29"/>
  <c r="G75" i="29" s="1"/>
  <c r="J82" i="29"/>
  <c r="G82" i="29" s="1"/>
  <c r="J90" i="29"/>
  <c r="G90" i="29" s="1"/>
  <c r="J98" i="29"/>
  <c r="G98" i="29" s="1"/>
  <c r="J120" i="29"/>
  <c r="G120" i="29" s="1"/>
  <c r="J191" i="29"/>
  <c r="G191" i="29" s="1"/>
  <c r="J130" i="29"/>
  <c r="G130" i="29" s="1"/>
  <c r="J156" i="29"/>
  <c r="G156" i="29" s="1"/>
  <c r="J167" i="29"/>
  <c r="G167" i="29" s="1"/>
  <c r="J330" i="29"/>
  <c r="G330" i="29" s="1"/>
  <c r="J425" i="29"/>
  <c r="G425" i="29" s="1"/>
  <c r="J487" i="29"/>
  <c r="G487" i="29" s="1"/>
  <c r="J529" i="29"/>
  <c r="G529" i="29" s="1"/>
  <c r="J546" i="29"/>
  <c r="G546" i="29" s="1"/>
  <c r="J714" i="29"/>
  <c r="G714" i="29" s="1"/>
  <c r="J27" i="29"/>
  <c r="G27" i="29" s="1"/>
  <c r="J35" i="29"/>
  <c r="G35" i="29" s="1"/>
  <c r="J76" i="29"/>
  <c r="G76" i="29" s="1"/>
  <c r="J83" i="29"/>
  <c r="G83" i="29" s="1"/>
  <c r="J91" i="29"/>
  <c r="G91" i="29" s="1"/>
  <c r="J99" i="29"/>
  <c r="G99" i="29" s="1"/>
  <c r="J107" i="29"/>
  <c r="G107" i="29" s="1"/>
  <c r="J123" i="29"/>
  <c r="G123" i="29" s="1"/>
  <c r="J131" i="29"/>
  <c r="G131" i="29" s="1"/>
  <c r="J147" i="29"/>
  <c r="G147" i="29" s="1"/>
  <c r="J179" i="29"/>
  <c r="G179" i="29" s="1"/>
  <c r="J189" i="29"/>
  <c r="G189" i="29" s="1"/>
  <c r="J497" i="29"/>
  <c r="G497" i="29" s="1"/>
  <c r="J616" i="29"/>
  <c r="G616" i="29" s="1"/>
  <c r="J974" i="29"/>
  <c r="G974" i="29" s="1"/>
  <c r="J2079" i="29"/>
  <c r="G2079" i="29" s="1"/>
  <c r="J2070" i="29"/>
  <c r="G2070" i="29" s="1"/>
  <c r="J2062" i="29"/>
  <c r="G2062" i="29" s="1"/>
  <c r="J2078" i="29"/>
  <c r="G2078" i="29" s="1"/>
  <c r="J2082" i="29"/>
  <c r="G2082" i="29" s="1"/>
  <c r="J2073" i="29"/>
  <c r="G2073" i="29" s="1"/>
  <c r="J2065" i="29"/>
  <c r="G2065" i="29" s="1"/>
  <c r="J2084" i="29"/>
  <c r="G2084" i="29" s="1"/>
  <c r="J2071" i="29"/>
  <c r="G2071" i="29" s="1"/>
  <c r="J2060" i="29"/>
  <c r="G2060" i="29" s="1"/>
  <c r="J2052" i="29"/>
  <c r="G2052" i="29" s="1"/>
  <c r="J2044" i="29"/>
  <c r="G2044" i="29" s="1"/>
  <c r="J2036" i="29"/>
  <c r="G2036" i="29" s="1"/>
  <c r="J2083" i="29"/>
  <c r="G2083" i="29" s="1"/>
  <c r="J2069" i="29"/>
  <c r="G2069" i="29" s="1"/>
  <c r="J2059" i="29"/>
  <c r="G2059" i="29" s="1"/>
  <c r="J2051" i="29"/>
  <c r="G2051" i="29" s="1"/>
  <c r="J2043" i="29"/>
  <c r="G2043" i="29" s="1"/>
  <c r="J2035" i="29"/>
  <c r="G2035" i="29" s="1"/>
  <c r="J2081" i="29"/>
  <c r="G2081" i="29" s="1"/>
  <c r="J2068" i="29"/>
  <c r="G2068" i="29" s="1"/>
  <c r="J2058" i="29"/>
  <c r="G2058" i="29" s="1"/>
  <c r="J2050" i="29"/>
  <c r="G2050" i="29" s="1"/>
  <c r="J2042" i="29"/>
  <c r="G2042" i="29" s="1"/>
  <c r="J2034" i="29"/>
  <c r="G2034" i="29" s="1"/>
  <c r="J2080" i="29"/>
  <c r="G2080" i="29" s="1"/>
  <c r="J2067" i="29"/>
  <c r="G2067" i="29" s="1"/>
  <c r="J2057" i="29"/>
  <c r="G2057" i="29" s="1"/>
  <c r="J2041" i="29"/>
  <c r="G2041" i="29" s="1"/>
  <c r="J2033" i="29"/>
  <c r="G2033" i="29" s="1"/>
  <c r="J2076" i="29"/>
  <c r="G2076" i="29" s="1"/>
  <c r="J2066" i="29"/>
  <c r="G2066" i="29" s="1"/>
  <c r="J2056" i="29"/>
  <c r="G2056" i="29" s="1"/>
  <c r="J2048" i="29"/>
  <c r="G2048" i="29" s="1"/>
  <c r="J2032" i="29"/>
  <c r="G2032" i="29" s="1"/>
  <c r="J2075" i="29"/>
  <c r="G2075" i="29" s="1"/>
  <c r="J2055" i="29"/>
  <c r="G2055" i="29" s="1"/>
  <c r="J2047" i="29"/>
  <c r="G2047" i="29" s="1"/>
  <c r="J2077" i="29"/>
  <c r="G2077" i="29" s="1"/>
  <c r="J2054" i="29"/>
  <c r="G2054" i="29" s="1"/>
  <c r="J2037" i="29"/>
  <c r="G2037" i="29" s="1"/>
  <c r="J2053" i="29"/>
  <c r="G2053" i="29" s="1"/>
  <c r="J2085" i="29"/>
  <c r="G2085" i="29" s="1"/>
  <c r="J2046" i="29"/>
  <c r="G2046" i="29" s="1"/>
  <c r="J2072" i="29"/>
  <c r="G2072" i="29" s="1"/>
  <c r="J2045" i="29"/>
  <c r="G2045" i="29" s="1"/>
  <c r="J2063" i="29"/>
  <c r="G2063" i="29" s="1"/>
  <c r="J2074" i="29"/>
  <c r="G2074" i="29" s="1"/>
  <c r="J11" i="29"/>
  <c r="G11" i="29" s="1"/>
  <c r="J20" i="29"/>
  <c r="G20" i="29" s="1"/>
  <c r="J28" i="29"/>
  <c r="G28" i="29" s="1"/>
  <c r="J44" i="29"/>
  <c r="G44" i="29" s="1"/>
  <c r="J52" i="29"/>
  <c r="G52" i="29" s="1"/>
  <c r="J69" i="29"/>
  <c r="G69" i="29" s="1"/>
  <c r="J101" i="29"/>
  <c r="G101" i="29" s="1"/>
  <c r="J100" i="29"/>
  <c r="G100" i="29" s="1"/>
  <c r="J116" i="29"/>
  <c r="G116" i="29" s="1"/>
  <c r="J124" i="29"/>
  <c r="G124" i="29" s="1"/>
  <c r="J132" i="29"/>
  <c r="G132" i="29" s="1"/>
  <c r="J159" i="29"/>
  <c r="G159" i="29" s="1"/>
  <c r="J169" i="29"/>
  <c r="G169" i="29" s="1"/>
  <c r="J181" i="29"/>
  <c r="G181" i="29" s="1"/>
  <c r="J192" i="29"/>
  <c r="G192" i="29" s="1"/>
  <c r="J439" i="29"/>
  <c r="G439" i="29" s="1"/>
  <c r="J449" i="29"/>
  <c r="G449" i="29" s="1"/>
  <c r="J601" i="29"/>
  <c r="G601" i="29" s="1"/>
  <c r="J617" i="29"/>
  <c r="G617" i="29" s="1"/>
  <c r="J631" i="29"/>
  <c r="G631" i="29" s="1"/>
  <c r="J649" i="29"/>
  <c r="G649" i="29" s="1"/>
  <c r="J917" i="29"/>
  <c r="G917" i="29" s="1"/>
  <c r="J1434" i="29"/>
  <c r="G1434" i="29" s="1"/>
  <c r="J2542" i="29"/>
  <c r="G2542" i="29" s="1"/>
  <c r="J2526" i="29"/>
  <c r="G2526" i="29" s="1"/>
  <c r="J2518" i="29"/>
  <c r="G2518" i="29" s="1"/>
  <c r="J2510" i="29"/>
  <c r="G2510" i="29" s="1"/>
  <c r="J2502" i="29"/>
  <c r="G2502" i="29" s="1"/>
  <c r="J2494" i="29"/>
  <c r="G2494" i="29" s="1"/>
  <c r="J2550" i="29"/>
  <c r="G2550" i="29" s="1"/>
  <c r="J2541" i="29"/>
  <c r="G2541" i="29" s="1"/>
  <c r="J2533" i="29"/>
  <c r="G2533" i="29" s="1"/>
  <c r="J2525" i="29"/>
  <c r="G2525" i="29" s="1"/>
  <c r="J2517" i="29"/>
  <c r="G2517" i="29" s="1"/>
  <c r="J2509" i="29"/>
  <c r="G2509" i="29" s="1"/>
  <c r="J2501" i="29"/>
  <c r="G2501" i="29" s="1"/>
  <c r="J2493" i="29"/>
  <c r="G2493" i="29" s="1"/>
  <c r="J2549" i="29"/>
  <c r="G2549" i="29" s="1"/>
  <c r="J2540" i="29"/>
  <c r="G2540" i="29" s="1"/>
  <c r="J2524" i="29"/>
  <c r="G2524" i="29" s="1"/>
  <c r="J2516" i="29"/>
  <c r="G2516" i="29" s="1"/>
  <c r="J2508" i="29"/>
  <c r="G2508" i="29" s="1"/>
  <c r="J2500" i="29"/>
  <c r="G2500" i="29" s="1"/>
  <c r="J2492" i="29"/>
  <c r="G2492" i="29" s="1"/>
  <c r="J2548" i="29"/>
  <c r="G2548" i="29" s="1"/>
  <c r="J2531" i="29"/>
  <c r="G2531" i="29" s="1"/>
  <c r="J2523" i="29"/>
  <c r="G2523" i="29" s="1"/>
  <c r="J2515" i="29"/>
  <c r="G2515" i="29" s="1"/>
  <c r="J2507" i="29"/>
  <c r="G2507" i="29" s="1"/>
  <c r="J2499" i="29"/>
  <c r="G2499" i="29" s="1"/>
  <c r="J2491" i="29"/>
  <c r="G2491" i="29" s="1"/>
  <c r="J2555" i="29"/>
  <c r="G2555" i="29" s="1"/>
  <c r="J2546" i="29"/>
  <c r="G2546" i="29" s="1"/>
  <c r="J2538" i="29"/>
  <c r="G2538" i="29" s="1"/>
  <c r="J2530" i="29"/>
  <c r="G2530" i="29" s="1"/>
  <c r="J2522" i="29"/>
  <c r="G2522" i="29" s="1"/>
  <c r="J2514" i="29"/>
  <c r="G2514" i="29" s="1"/>
  <c r="J2506" i="29"/>
  <c r="G2506" i="29" s="1"/>
  <c r="J2498" i="29"/>
  <c r="G2498" i="29" s="1"/>
  <c r="J2490" i="29"/>
  <c r="G2490" i="29" s="1"/>
  <c r="J2554" i="29"/>
  <c r="G2554" i="29" s="1"/>
  <c r="J2545" i="29"/>
  <c r="G2545" i="29" s="1"/>
  <c r="J2521" i="29"/>
  <c r="G2521" i="29" s="1"/>
  <c r="J2513" i="29"/>
  <c r="G2513" i="29" s="1"/>
  <c r="J2505" i="29"/>
  <c r="G2505" i="29" s="1"/>
  <c r="J2497" i="29"/>
  <c r="G2497" i="29" s="1"/>
  <c r="J2489" i="29"/>
  <c r="G2489" i="29" s="1"/>
  <c r="J2527" i="29"/>
  <c r="G2527" i="29" s="1"/>
  <c r="J2495" i="29"/>
  <c r="G2495" i="29" s="1"/>
  <c r="J2520" i="29"/>
  <c r="G2520" i="29" s="1"/>
  <c r="J2547" i="29"/>
  <c r="G2547" i="29" s="1"/>
  <c r="J2536" i="29"/>
  <c r="G2536" i="29" s="1"/>
  <c r="J2519" i="29"/>
  <c r="G2519" i="29" s="1"/>
  <c r="J2553" i="29"/>
  <c r="G2553" i="29" s="1"/>
  <c r="J2535" i="29"/>
  <c r="G2535" i="29" s="1"/>
  <c r="J2512" i="29"/>
  <c r="G2512" i="29" s="1"/>
  <c r="J2511" i="29"/>
  <c r="G2511" i="29" s="1"/>
  <c r="J2504" i="29"/>
  <c r="G2504" i="29" s="1"/>
  <c r="J2544" i="29"/>
  <c r="G2544" i="29" s="1"/>
  <c r="J2503" i="29"/>
  <c r="G2503" i="29" s="1"/>
  <c r="J2543" i="29"/>
  <c r="G2543" i="29" s="1"/>
  <c r="J2496" i="29"/>
  <c r="G2496" i="29" s="1"/>
  <c r="J2528" i="29"/>
  <c r="G2528" i="29" s="1"/>
  <c r="J568" i="29"/>
  <c r="G568" i="29" s="1"/>
  <c r="J566" i="29"/>
  <c r="G566" i="29" s="1"/>
  <c r="J571" i="29"/>
  <c r="G571" i="29" s="1"/>
  <c r="J1213" i="29"/>
  <c r="G1213" i="29" s="1"/>
  <c r="J1212" i="29"/>
  <c r="G1212" i="29" s="1"/>
  <c r="J1218" i="29"/>
  <c r="G1218" i="29" s="1"/>
  <c r="J1219" i="29"/>
  <c r="G1219" i="29" s="1"/>
  <c r="J1210" i="29"/>
  <c r="G1210" i="29" s="1"/>
  <c r="J1217" i="29"/>
  <c r="G1217" i="29" s="1"/>
  <c r="J1209" i="29"/>
  <c r="G1209" i="29" s="1"/>
  <c r="J1208" i="29"/>
  <c r="G1208" i="29" s="1"/>
  <c r="J1220" i="29"/>
  <c r="G1220" i="29" s="1"/>
  <c r="J1215" i="29"/>
  <c r="G1215" i="29" s="1"/>
  <c r="J1211" i="29"/>
  <c r="G1211" i="29" s="1"/>
  <c r="J1206" i="29"/>
  <c r="G1206" i="29" s="1"/>
  <c r="J1781" i="29"/>
  <c r="G1781" i="29" s="1"/>
  <c r="J1772" i="29"/>
  <c r="G1772" i="29" s="1"/>
  <c r="J1764" i="29"/>
  <c r="G1764" i="29" s="1"/>
  <c r="J1756" i="29"/>
  <c r="G1756" i="29" s="1"/>
  <c r="J1748" i="29"/>
  <c r="G1748" i="29" s="1"/>
  <c r="J1740" i="29"/>
  <c r="G1740" i="29" s="1"/>
  <c r="J1732" i="29"/>
  <c r="G1732" i="29" s="1"/>
  <c r="J1724" i="29"/>
  <c r="G1724" i="29" s="1"/>
  <c r="J1716" i="29"/>
  <c r="G1716" i="29" s="1"/>
  <c r="J1708" i="29"/>
  <c r="G1708" i="29" s="1"/>
  <c r="J1700" i="29"/>
  <c r="G1700" i="29" s="1"/>
  <c r="J1692" i="29"/>
  <c r="G1692" i="29" s="1"/>
  <c r="J1780" i="29"/>
  <c r="G1780" i="29" s="1"/>
  <c r="J1771" i="29"/>
  <c r="G1771" i="29" s="1"/>
  <c r="J1763" i="29"/>
  <c r="G1763" i="29" s="1"/>
  <c r="J1755" i="29"/>
  <c r="G1755" i="29" s="1"/>
  <c r="J1747" i="29"/>
  <c r="G1747" i="29" s="1"/>
  <c r="J1739" i="29"/>
  <c r="G1739" i="29" s="1"/>
  <c r="J1731" i="29"/>
  <c r="G1731" i="29" s="1"/>
  <c r="J1723" i="29"/>
  <c r="G1723" i="29" s="1"/>
  <c r="J1707" i="29"/>
  <c r="G1707" i="29" s="1"/>
  <c r="J1699" i="29"/>
  <c r="G1699" i="29" s="1"/>
  <c r="J1691" i="29"/>
  <c r="G1691" i="29" s="1"/>
  <c r="J1770" i="29"/>
  <c r="G1770" i="29" s="1"/>
  <c r="J1762" i="29"/>
  <c r="G1762" i="29" s="1"/>
  <c r="J1754" i="29"/>
  <c r="G1754" i="29" s="1"/>
  <c r="J1746" i="29"/>
  <c r="G1746" i="29" s="1"/>
  <c r="J1738" i="29"/>
  <c r="G1738" i="29" s="1"/>
  <c r="J1730" i="29"/>
  <c r="G1730" i="29" s="1"/>
  <c r="J1722" i="29"/>
  <c r="G1722" i="29" s="1"/>
  <c r="J1714" i="29"/>
  <c r="G1714" i="29" s="1"/>
  <c r="J1706" i="29"/>
  <c r="G1706" i="29" s="1"/>
  <c r="J1698" i="29"/>
  <c r="G1698" i="29" s="1"/>
  <c r="J1690" i="29"/>
  <c r="G1690" i="29" s="1"/>
  <c r="J1778" i="29"/>
  <c r="G1778" i="29" s="1"/>
  <c r="J1761" i="29"/>
  <c r="G1761" i="29" s="1"/>
  <c r="J1753" i="29"/>
  <c r="G1753" i="29" s="1"/>
  <c r="J1745" i="29"/>
  <c r="G1745" i="29" s="1"/>
  <c r="J1737" i="29"/>
  <c r="G1737" i="29" s="1"/>
  <c r="J1721" i="29"/>
  <c r="G1721" i="29" s="1"/>
  <c r="J1713" i="29"/>
  <c r="G1713" i="29" s="1"/>
  <c r="J1705" i="29"/>
  <c r="G1705" i="29" s="1"/>
  <c r="J1697" i="29"/>
  <c r="G1697" i="29" s="1"/>
  <c r="J1774" i="29"/>
  <c r="G1774" i="29" s="1"/>
  <c r="J1777" i="29"/>
  <c r="G1777" i="29" s="1"/>
  <c r="J1768" i="29"/>
  <c r="G1768" i="29" s="1"/>
  <c r="J1760" i="29"/>
  <c r="G1760" i="29" s="1"/>
  <c r="J1752" i="29"/>
  <c r="G1752" i="29" s="1"/>
  <c r="J1728" i="29"/>
  <c r="G1728" i="29" s="1"/>
  <c r="J1720" i="29"/>
  <c r="G1720" i="29" s="1"/>
  <c r="J1712" i="29"/>
  <c r="G1712" i="29" s="1"/>
  <c r="J1704" i="29"/>
  <c r="G1704" i="29" s="1"/>
  <c r="J1696" i="29"/>
  <c r="G1696" i="29" s="1"/>
  <c r="J1776" i="29"/>
  <c r="G1776" i="29" s="1"/>
  <c r="J1759" i="29"/>
  <c r="G1759" i="29" s="1"/>
  <c r="J1751" i="29"/>
  <c r="G1751" i="29" s="1"/>
  <c r="J1743" i="29"/>
  <c r="G1743" i="29" s="1"/>
  <c r="J1735" i="29"/>
  <c r="G1735" i="29" s="1"/>
  <c r="J1727" i="29"/>
  <c r="G1727" i="29" s="1"/>
  <c r="J1719" i="29"/>
  <c r="G1719" i="29" s="1"/>
  <c r="J1703" i="29"/>
  <c r="G1703" i="29" s="1"/>
  <c r="J1695" i="29"/>
  <c r="G1695" i="29" s="1"/>
  <c r="J1782" i="29"/>
  <c r="G1782" i="29" s="1"/>
  <c r="J1758" i="29"/>
  <c r="G1758" i="29" s="1"/>
  <c r="J1734" i="29"/>
  <c r="G1734" i="29" s="1"/>
  <c r="J1757" i="29"/>
  <c r="G1757" i="29" s="1"/>
  <c r="J1733" i="29"/>
  <c r="G1733" i="29" s="1"/>
  <c r="J1710" i="29"/>
  <c r="G1710" i="29" s="1"/>
  <c r="J1773" i="29"/>
  <c r="G1773" i="29" s="1"/>
  <c r="J1749" i="29"/>
  <c r="G1749" i="29" s="1"/>
  <c r="J1726" i="29"/>
  <c r="G1726" i="29" s="1"/>
  <c r="J1725" i="29"/>
  <c r="G1725" i="29" s="1"/>
  <c r="J1701" i="29"/>
  <c r="G1701" i="29" s="1"/>
  <c r="J1742" i="29"/>
  <c r="G1742" i="29" s="1"/>
  <c r="J1718" i="29"/>
  <c r="G1718" i="29" s="1"/>
  <c r="J1694" i="29"/>
  <c r="G1694" i="29" s="1"/>
  <c r="J1765" i="29"/>
  <c r="G1765" i="29" s="1"/>
  <c r="J1709" i="29"/>
  <c r="G1709" i="29" s="1"/>
  <c r="J1783" i="29"/>
  <c r="G1783" i="29" s="1"/>
  <c r="J1741" i="29"/>
  <c r="G1741" i="29" s="1"/>
  <c r="J1693" i="29"/>
  <c r="G1693" i="29" s="1"/>
  <c r="J1775" i="29"/>
  <c r="G1775" i="29" s="1"/>
  <c r="J2167" i="29"/>
  <c r="G2167" i="29" s="1"/>
  <c r="J2158" i="29"/>
  <c r="G2158" i="29" s="1"/>
  <c r="J2118" i="29"/>
  <c r="G2118" i="29" s="1"/>
  <c r="J2102" i="29"/>
  <c r="G2102" i="29" s="1"/>
  <c r="J2086" i="29"/>
  <c r="G2086" i="29" s="1"/>
  <c r="J2174" i="29"/>
  <c r="G2174" i="29" s="1"/>
  <c r="J2157" i="29"/>
  <c r="G2157" i="29" s="1"/>
  <c r="J2141" i="29"/>
  <c r="G2141" i="29" s="1"/>
  <c r="J2125" i="29"/>
  <c r="G2125" i="29" s="1"/>
  <c r="J2117" i="29"/>
  <c r="G2117" i="29" s="1"/>
  <c r="J2109" i="29"/>
  <c r="G2109" i="29" s="1"/>
  <c r="J2101" i="29"/>
  <c r="G2101" i="29" s="1"/>
  <c r="J2162" i="29"/>
  <c r="G2162" i="29" s="1"/>
  <c r="J2171" i="29"/>
  <c r="G2171" i="29" s="1"/>
  <c r="J2154" i="29"/>
  <c r="G2154" i="29" s="1"/>
  <c r="J2146" i="29"/>
  <c r="G2146" i="29" s="1"/>
  <c r="J2138" i="29"/>
  <c r="G2138" i="29" s="1"/>
  <c r="J2170" i="29"/>
  <c r="G2170" i="29" s="1"/>
  <c r="J2153" i="29"/>
  <c r="G2153" i="29" s="1"/>
  <c r="J2145" i="29"/>
  <c r="G2145" i="29" s="1"/>
  <c r="J2121" i="29"/>
  <c r="G2121" i="29" s="1"/>
  <c r="J2105" i="29"/>
  <c r="G2105" i="29" s="1"/>
  <c r="J2089" i="29"/>
  <c r="G2089" i="29" s="1"/>
  <c r="J2168" i="29"/>
  <c r="G2168" i="29" s="1"/>
  <c r="J2156" i="29"/>
  <c r="G2156" i="29" s="1"/>
  <c r="J2104" i="29"/>
  <c r="G2104" i="29" s="1"/>
  <c r="J2143" i="29"/>
  <c r="G2143" i="29" s="1"/>
  <c r="J2124" i="29"/>
  <c r="G2124" i="29" s="1"/>
  <c r="J2165" i="29"/>
  <c r="G2165" i="29" s="1"/>
  <c r="J2123" i="29"/>
  <c r="G2123" i="29" s="1"/>
  <c r="J2112" i="29"/>
  <c r="G2112" i="29" s="1"/>
  <c r="J2100" i="29"/>
  <c r="G2100" i="29" s="1"/>
  <c r="J2151" i="29"/>
  <c r="G2151" i="29" s="1"/>
  <c r="J2131" i="29"/>
  <c r="G2131" i="29" s="1"/>
  <c r="J2099" i="29"/>
  <c r="G2099" i="29" s="1"/>
  <c r="J2091" i="29"/>
  <c r="G2091" i="29" s="1"/>
  <c r="J2139" i="29"/>
  <c r="G2139" i="29" s="1"/>
  <c r="J2120" i="29"/>
  <c r="G2120" i="29" s="1"/>
  <c r="J2090" i="29"/>
  <c r="G2090" i="29" s="1"/>
  <c r="J2119" i="29"/>
  <c r="G2119" i="29" s="1"/>
  <c r="J2088" i="29"/>
  <c r="G2088" i="29" s="1"/>
  <c r="J2160" i="29"/>
  <c r="G2160" i="29" s="1"/>
  <c r="J2115" i="29"/>
  <c r="G2115" i="29" s="1"/>
  <c r="J2159" i="29"/>
  <c r="G2159" i="29" s="1"/>
  <c r="J2172" i="29"/>
  <c r="G2172" i="29" s="1"/>
  <c r="J2096" i="29"/>
  <c r="G2096" i="29" s="1"/>
  <c r="J2136" i="29"/>
  <c r="G2136" i="29" s="1"/>
  <c r="J2127" i="29"/>
  <c r="G2127" i="29" s="1"/>
  <c r="J2148" i="29"/>
  <c r="G2148" i="29" s="1"/>
  <c r="J2647" i="29"/>
  <c r="G2647" i="29" s="1"/>
  <c r="J2622" i="29"/>
  <c r="G2622" i="29" s="1"/>
  <c r="J2614" i="29"/>
  <c r="G2614" i="29" s="1"/>
  <c r="J2606" i="29"/>
  <c r="G2606" i="29" s="1"/>
  <c r="J2598" i="29"/>
  <c r="G2598" i="29" s="1"/>
  <c r="J2590" i="29"/>
  <c r="G2590" i="29" s="1"/>
  <c r="J2558" i="29"/>
  <c r="G2558" i="29" s="1"/>
  <c r="J2621" i="29"/>
  <c r="G2621" i="29" s="1"/>
  <c r="J2605" i="29"/>
  <c r="G2605" i="29" s="1"/>
  <c r="J2597" i="29"/>
  <c r="G2597" i="29" s="1"/>
  <c r="J2589" i="29"/>
  <c r="G2589" i="29" s="1"/>
  <c r="J2581" i="29"/>
  <c r="G2581" i="29" s="1"/>
  <c r="J2573" i="29"/>
  <c r="G2573" i="29" s="1"/>
  <c r="J2557" i="29"/>
  <c r="G2557" i="29" s="1"/>
  <c r="J2645" i="29"/>
  <c r="G2645" i="29" s="1"/>
  <c r="J2612" i="29"/>
  <c r="G2612" i="29" s="1"/>
  <c r="J2604" i="29"/>
  <c r="G2604" i="29" s="1"/>
  <c r="J2596" i="29"/>
  <c r="G2596" i="29" s="1"/>
  <c r="J2580" i="29"/>
  <c r="G2580" i="29" s="1"/>
  <c r="J2564" i="29"/>
  <c r="G2564" i="29" s="1"/>
  <c r="J2644" i="29"/>
  <c r="G2644" i="29" s="1"/>
  <c r="J2627" i="29"/>
  <c r="G2627" i="29" s="1"/>
  <c r="J2619" i="29"/>
  <c r="G2619" i="29" s="1"/>
  <c r="J2603" i="29"/>
  <c r="G2603" i="29" s="1"/>
  <c r="J2595" i="29"/>
  <c r="G2595" i="29" s="1"/>
  <c r="J2571" i="29"/>
  <c r="G2571" i="29" s="1"/>
  <c r="J2636" i="29"/>
  <c r="G2636" i="29" s="1"/>
  <c r="J2626" i="29"/>
  <c r="G2626" i="29" s="1"/>
  <c r="J2594" i="29"/>
  <c r="G2594" i="29" s="1"/>
  <c r="J2586" i="29"/>
  <c r="G2586" i="29" s="1"/>
  <c r="J2578" i="29"/>
  <c r="G2578" i="29" s="1"/>
  <c r="J2570" i="29"/>
  <c r="G2570" i="29" s="1"/>
  <c r="J2633" i="29"/>
  <c r="G2633" i="29" s="1"/>
  <c r="J2617" i="29"/>
  <c r="G2617" i="29" s="1"/>
  <c r="J2601" i="29"/>
  <c r="G2601" i="29" s="1"/>
  <c r="J2593" i="29"/>
  <c r="G2593" i="29" s="1"/>
  <c r="J2585" i="29"/>
  <c r="G2585" i="29" s="1"/>
  <c r="J2569" i="29"/>
  <c r="G2569" i="29" s="1"/>
  <c r="J2631" i="29"/>
  <c r="G2631" i="29" s="1"/>
  <c r="J2607" i="29"/>
  <c r="G2607" i="29" s="1"/>
  <c r="J2616" i="29"/>
  <c r="G2616" i="29" s="1"/>
  <c r="J2583" i="29"/>
  <c r="G2583" i="29" s="1"/>
  <c r="J2568" i="29"/>
  <c r="G2568" i="29" s="1"/>
  <c r="J2559" i="29"/>
  <c r="G2559" i="29" s="1"/>
  <c r="J2615" i="29"/>
  <c r="G2615" i="29" s="1"/>
  <c r="J2649" i="29"/>
  <c r="G2649" i="29" s="1"/>
  <c r="J2599" i="29"/>
  <c r="G2599" i="29" s="1"/>
  <c r="J2648" i="29"/>
  <c r="G2648" i="29" s="1"/>
  <c r="J2624" i="29"/>
  <c r="G2624" i="29" s="1"/>
  <c r="J2591" i="29"/>
  <c r="G2591" i="29" s="1"/>
  <c r="J2576" i="29"/>
  <c r="G2576" i="29" s="1"/>
  <c r="J2623" i="29"/>
  <c r="G2623" i="29" s="1"/>
  <c r="J2575" i="29"/>
  <c r="G2575" i="29" s="1"/>
  <c r="J3279" i="29"/>
  <c r="G3279" i="29" s="1"/>
  <c r="J3270" i="29"/>
  <c r="G3270" i="29" s="1"/>
  <c r="J3262" i="29"/>
  <c r="G3262" i="29" s="1"/>
  <c r="J3278" i="29"/>
  <c r="G3278" i="29" s="1"/>
  <c r="J3261" i="29"/>
  <c r="G3261" i="29" s="1"/>
  <c r="J3277" i="29"/>
  <c r="G3277" i="29" s="1"/>
  <c r="J3268" i="29"/>
  <c r="G3268" i="29" s="1"/>
  <c r="J3260" i="29"/>
  <c r="G3260" i="29" s="1"/>
  <c r="J3276" i="29"/>
  <c r="G3276" i="29" s="1"/>
  <c r="J3259" i="29"/>
  <c r="G3259" i="29" s="1"/>
  <c r="J3275" i="29"/>
  <c r="G3275" i="29" s="1"/>
  <c r="J3266" i="29"/>
  <c r="G3266" i="29" s="1"/>
  <c r="J3258" i="29"/>
  <c r="G3258" i="29" s="1"/>
  <c r="J3273" i="29"/>
  <c r="G3273" i="29" s="1"/>
  <c r="J3265" i="29"/>
  <c r="G3265" i="29" s="1"/>
  <c r="J3257" i="29"/>
  <c r="G3257" i="29" s="1"/>
  <c r="J3272" i="29"/>
  <c r="G3272" i="29" s="1"/>
  <c r="J3271" i="29"/>
  <c r="G3271" i="29" s="1"/>
  <c r="J3264" i="29"/>
  <c r="G3264" i="29" s="1"/>
  <c r="J3263" i="29"/>
  <c r="G3263" i="29" s="1"/>
  <c r="J3274" i="29"/>
  <c r="G3274" i="29" s="1"/>
  <c r="J21" i="29"/>
  <c r="G21" i="29" s="1"/>
  <c r="J29" i="29"/>
  <c r="G29" i="29" s="1"/>
  <c r="J37" i="29"/>
  <c r="G37" i="29" s="1"/>
  <c r="J61" i="29"/>
  <c r="G61" i="29" s="1"/>
  <c r="J70" i="29"/>
  <c r="G70" i="29" s="1"/>
  <c r="J77" i="29"/>
  <c r="G77" i="29" s="1"/>
  <c r="J85" i="29"/>
  <c r="G85" i="29" s="1"/>
  <c r="J93" i="29"/>
  <c r="G93" i="29" s="1"/>
  <c r="J102" i="29"/>
  <c r="G102" i="29" s="1"/>
  <c r="J125" i="29"/>
  <c r="G125" i="29" s="1"/>
  <c r="J133" i="29"/>
  <c r="G133" i="29" s="1"/>
  <c r="J141" i="29"/>
  <c r="G141" i="29" s="1"/>
  <c r="J161" i="29"/>
  <c r="G161" i="29" s="1"/>
  <c r="J170" i="29"/>
  <c r="G170" i="29" s="1"/>
  <c r="J194" i="29"/>
  <c r="G194" i="29" s="1"/>
  <c r="J463" i="29"/>
  <c r="G463" i="29" s="1"/>
  <c r="J665" i="29"/>
  <c r="G665" i="29" s="1"/>
  <c r="J520" i="29"/>
  <c r="G520" i="29" s="1"/>
  <c r="J561" i="29"/>
  <c r="G561" i="29" s="1"/>
  <c r="J553" i="29"/>
  <c r="G553" i="29" s="1"/>
  <c r="J545" i="29"/>
  <c r="G545" i="29" s="1"/>
  <c r="J537" i="29"/>
  <c r="G537" i="29" s="1"/>
  <c r="J528" i="29"/>
  <c r="G528" i="29" s="1"/>
  <c r="J504" i="29"/>
  <c r="G504" i="29" s="1"/>
  <c r="J472" i="29"/>
  <c r="G472" i="29" s="1"/>
  <c r="J456" i="29"/>
  <c r="G456" i="29" s="1"/>
  <c r="J447" i="29"/>
  <c r="G447" i="29" s="1"/>
  <c r="J424" i="29"/>
  <c r="G424" i="29" s="1"/>
  <c r="J416" i="29"/>
  <c r="G416" i="29" s="1"/>
  <c r="J408" i="29"/>
  <c r="G408" i="29" s="1"/>
  <c r="J559" i="29"/>
  <c r="G559" i="29" s="1"/>
  <c r="J543" i="29"/>
  <c r="G543" i="29" s="1"/>
  <c r="J486" i="29"/>
  <c r="G486" i="29" s="1"/>
  <c r="J470" i="29"/>
  <c r="G470" i="29" s="1"/>
  <c r="J438" i="29"/>
  <c r="G438" i="29" s="1"/>
  <c r="J414" i="29"/>
  <c r="G414" i="29" s="1"/>
  <c r="J406" i="29"/>
  <c r="G406" i="29" s="1"/>
  <c r="J558" i="29"/>
  <c r="G558" i="29" s="1"/>
  <c r="J550" i="29"/>
  <c r="G550" i="29" s="1"/>
  <c r="J542" i="29"/>
  <c r="G542" i="29" s="1"/>
  <c r="J534" i="29"/>
  <c r="G534" i="29" s="1"/>
  <c r="J517" i="29"/>
  <c r="G517" i="29" s="1"/>
  <c r="J485" i="29"/>
  <c r="G485" i="29" s="1"/>
  <c r="J477" i="29"/>
  <c r="G477" i="29" s="1"/>
  <c r="J469" i="29"/>
  <c r="G469" i="29" s="1"/>
  <c r="J453" i="29"/>
  <c r="G453" i="29" s="1"/>
  <c r="J413" i="29"/>
  <c r="G413" i="29" s="1"/>
  <c r="J557" i="29"/>
  <c r="G557" i="29" s="1"/>
  <c r="J549" i="29"/>
  <c r="G549" i="29" s="1"/>
  <c r="J541" i="29"/>
  <c r="G541" i="29" s="1"/>
  <c r="J524" i="29"/>
  <c r="G524" i="29" s="1"/>
  <c r="J484" i="29"/>
  <c r="G484" i="29" s="1"/>
  <c r="J468" i="29"/>
  <c r="G468" i="29" s="1"/>
  <c r="J444" i="29"/>
  <c r="G444" i="29" s="1"/>
  <c r="J436" i="29"/>
  <c r="G436" i="29" s="1"/>
  <c r="J428" i="29"/>
  <c r="G428" i="29" s="1"/>
  <c r="J420" i="29"/>
  <c r="G420" i="29" s="1"/>
  <c r="J531" i="29"/>
  <c r="G531" i="29" s="1"/>
  <c r="J556" i="29"/>
  <c r="G556" i="29" s="1"/>
  <c r="J532" i="29"/>
  <c r="G532" i="29" s="1"/>
  <c r="J523" i="29"/>
  <c r="G523" i="29" s="1"/>
  <c r="J507" i="29"/>
  <c r="G507" i="29" s="1"/>
  <c r="J491" i="29"/>
  <c r="G491" i="29" s="1"/>
  <c r="J459" i="29"/>
  <c r="G459" i="29" s="1"/>
  <c r="J563" i="29"/>
  <c r="G563" i="29" s="1"/>
  <c r="J555" i="29"/>
  <c r="G555" i="29" s="1"/>
  <c r="J547" i="29"/>
  <c r="G547" i="29" s="1"/>
  <c r="J539" i="29"/>
  <c r="G539" i="29" s="1"/>
  <c r="J522" i="29"/>
  <c r="G522" i="29" s="1"/>
  <c r="J498" i="29"/>
  <c r="G498" i="29" s="1"/>
  <c r="J482" i="29"/>
  <c r="G482" i="29" s="1"/>
  <c r="J474" i="29"/>
  <c r="G474" i="29" s="1"/>
  <c r="J466" i="29"/>
  <c r="G466" i="29" s="1"/>
  <c r="J458" i="29"/>
  <c r="G458" i="29" s="1"/>
  <c r="J450" i="29"/>
  <c r="G450" i="29" s="1"/>
  <c r="J434" i="29"/>
  <c r="G434" i="29" s="1"/>
  <c r="J410" i="29"/>
  <c r="G410" i="29" s="1"/>
  <c r="J1685" i="29"/>
  <c r="G1685" i="29" s="1"/>
  <c r="J1676" i="29"/>
  <c r="G1676" i="29" s="1"/>
  <c r="J1668" i="29"/>
  <c r="G1668" i="29" s="1"/>
  <c r="J1660" i="29"/>
  <c r="G1660" i="29" s="1"/>
  <c r="J1652" i="29"/>
  <c r="G1652" i="29" s="1"/>
  <c r="J1644" i="29"/>
  <c r="G1644" i="29" s="1"/>
  <c r="J1636" i="29"/>
  <c r="G1636" i="29" s="1"/>
  <c r="J1684" i="29"/>
  <c r="G1684" i="29" s="1"/>
  <c r="J1675" i="29"/>
  <c r="G1675" i="29" s="1"/>
  <c r="J1667" i="29"/>
  <c r="G1667" i="29" s="1"/>
  <c r="J1659" i="29"/>
  <c r="G1659" i="29" s="1"/>
  <c r="J1651" i="29"/>
  <c r="G1651" i="29" s="1"/>
  <c r="J1643" i="29"/>
  <c r="G1643" i="29" s="1"/>
  <c r="J1635" i="29"/>
  <c r="G1635" i="29" s="1"/>
  <c r="J1683" i="29"/>
  <c r="G1683" i="29" s="1"/>
  <c r="J1674" i="29"/>
  <c r="G1674" i="29" s="1"/>
  <c r="J1666" i="29"/>
  <c r="G1666" i="29" s="1"/>
  <c r="J1682" i="29"/>
  <c r="G1682" i="29" s="1"/>
  <c r="J1672" i="29"/>
  <c r="G1672" i="29" s="1"/>
  <c r="J1656" i="29"/>
  <c r="G1656" i="29" s="1"/>
  <c r="J1648" i="29"/>
  <c r="G1648" i="29" s="1"/>
  <c r="J1640" i="29"/>
  <c r="G1640" i="29" s="1"/>
  <c r="J1680" i="29"/>
  <c r="G1680" i="29" s="1"/>
  <c r="J1688" i="29"/>
  <c r="G1688" i="29" s="1"/>
  <c r="J1679" i="29"/>
  <c r="G1679" i="29" s="1"/>
  <c r="J1671" i="29"/>
  <c r="G1671" i="29" s="1"/>
  <c r="J1663" i="29"/>
  <c r="G1663" i="29" s="1"/>
  <c r="J1655" i="29"/>
  <c r="G1655" i="29" s="1"/>
  <c r="J1647" i="29"/>
  <c r="G1647" i="29" s="1"/>
  <c r="J1687" i="29"/>
  <c r="G1687" i="29" s="1"/>
  <c r="J1665" i="29"/>
  <c r="G1665" i="29" s="1"/>
  <c r="J1650" i="29"/>
  <c r="G1650" i="29" s="1"/>
  <c r="J1686" i="29"/>
  <c r="G1686" i="29" s="1"/>
  <c r="J1649" i="29"/>
  <c r="G1649" i="29" s="1"/>
  <c r="J1634" i="29"/>
  <c r="G1634" i="29" s="1"/>
  <c r="J1678" i="29"/>
  <c r="G1678" i="29" s="1"/>
  <c r="J1661" i="29"/>
  <c r="G1661" i="29" s="1"/>
  <c r="J1645" i="29"/>
  <c r="G1645" i="29" s="1"/>
  <c r="J1677" i="29"/>
  <c r="G1677" i="29" s="1"/>
  <c r="J1658" i="29"/>
  <c r="G1658" i="29" s="1"/>
  <c r="J1642" i="29"/>
  <c r="G1642" i="29" s="1"/>
  <c r="J1673" i="29"/>
  <c r="G1673" i="29" s="1"/>
  <c r="J1657" i="29"/>
  <c r="G1657" i="29" s="1"/>
  <c r="J1641" i="29"/>
  <c r="G1641" i="29" s="1"/>
  <c r="J1670" i="29"/>
  <c r="G1670" i="29" s="1"/>
  <c r="J1638" i="29"/>
  <c r="G1638" i="29" s="1"/>
  <c r="J1669" i="29"/>
  <c r="G1669" i="29" s="1"/>
  <c r="J1633" i="29"/>
  <c r="G1633" i="29" s="1"/>
  <c r="J1662" i="29"/>
  <c r="G1662" i="29" s="1"/>
  <c r="J1654" i="29"/>
  <c r="G1654" i="29" s="1"/>
  <c r="J1653" i="29"/>
  <c r="G1653" i="29" s="1"/>
  <c r="J1646" i="29"/>
  <c r="G1646" i="29" s="1"/>
  <c r="J3183" i="29"/>
  <c r="G3183" i="29" s="1"/>
  <c r="J3175" i="29"/>
  <c r="G3175" i="29" s="1"/>
  <c r="J3150" i="29"/>
  <c r="G3150" i="29" s="1"/>
  <c r="J3134" i="29"/>
  <c r="G3134" i="29" s="1"/>
  <c r="J3174" i="29"/>
  <c r="G3174" i="29" s="1"/>
  <c r="J3165" i="29"/>
  <c r="G3165" i="29" s="1"/>
  <c r="J3157" i="29"/>
  <c r="G3157" i="29" s="1"/>
  <c r="J3173" i="29"/>
  <c r="G3173" i="29" s="1"/>
  <c r="J3164" i="29"/>
  <c r="G3164" i="29" s="1"/>
  <c r="J3148" i="29"/>
  <c r="G3148" i="29" s="1"/>
  <c r="J3140" i="29"/>
  <c r="G3140" i="29" s="1"/>
  <c r="J3180" i="29"/>
  <c r="G3180" i="29" s="1"/>
  <c r="J3171" i="29"/>
  <c r="G3171" i="29" s="1"/>
  <c r="J3163" i="29"/>
  <c r="G3163" i="29" s="1"/>
  <c r="J3155" i="29"/>
  <c r="G3155" i="29" s="1"/>
  <c r="J3139" i="29"/>
  <c r="G3139" i="29" s="1"/>
  <c r="J3131" i="29"/>
  <c r="G3131" i="29" s="1"/>
  <c r="J3179" i="29"/>
  <c r="G3179" i="29" s="1"/>
  <c r="J3170" i="29"/>
  <c r="G3170" i="29" s="1"/>
  <c r="J3154" i="29"/>
  <c r="G3154" i="29" s="1"/>
  <c r="J3138" i="29"/>
  <c r="G3138" i="29" s="1"/>
  <c r="J3169" i="29"/>
  <c r="G3169" i="29" s="1"/>
  <c r="J3161" i="29"/>
  <c r="G3161" i="29" s="1"/>
  <c r="J3153" i="29"/>
  <c r="G3153" i="29" s="1"/>
  <c r="J3136" i="29"/>
  <c r="G3136" i="29" s="1"/>
  <c r="J3159" i="29"/>
  <c r="G3159" i="29" s="1"/>
  <c r="J3177" i="29"/>
  <c r="G3177" i="29" s="1"/>
  <c r="J3144" i="29"/>
  <c r="G3144" i="29" s="1"/>
  <c r="J3176" i="29"/>
  <c r="G3176" i="29" s="1"/>
  <c r="J3143" i="29"/>
  <c r="G3143" i="29" s="1"/>
  <c r="J3128" i="29"/>
  <c r="G3128" i="29" s="1"/>
  <c r="J3172" i="29"/>
  <c r="G3172" i="29" s="1"/>
  <c r="J3151" i="29"/>
  <c r="G3151" i="29" s="1"/>
  <c r="J600" i="29"/>
  <c r="G600" i="29" s="1"/>
  <c r="J584" i="29"/>
  <c r="G584" i="29" s="1"/>
  <c r="J576" i="29"/>
  <c r="G576" i="29" s="1"/>
  <c r="J615" i="29"/>
  <c r="G615" i="29" s="1"/>
  <c r="J590" i="29"/>
  <c r="G590" i="29" s="1"/>
  <c r="J582" i="29"/>
  <c r="G582" i="29" s="1"/>
  <c r="J605" i="29"/>
  <c r="G605" i="29" s="1"/>
  <c r="J589" i="29"/>
  <c r="G589" i="29" s="1"/>
  <c r="J573" i="29"/>
  <c r="G573" i="29" s="1"/>
  <c r="J613" i="29"/>
  <c r="G613" i="29" s="1"/>
  <c r="J604" i="29"/>
  <c r="G604" i="29" s="1"/>
  <c r="J596" i="29"/>
  <c r="G596" i="29" s="1"/>
  <c r="J588" i="29"/>
  <c r="G588" i="29" s="1"/>
  <c r="J580" i="29"/>
  <c r="G580" i="29" s="1"/>
  <c r="J611" i="29"/>
  <c r="G611" i="29" s="1"/>
  <c r="J603" i="29"/>
  <c r="G603" i="29" s="1"/>
  <c r="J595" i="29"/>
  <c r="G595" i="29" s="1"/>
  <c r="J587" i="29"/>
  <c r="G587" i="29" s="1"/>
  <c r="J612" i="29"/>
  <c r="G612" i="29" s="1"/>
  <c r="J602" i="29"/>
  <c r="G602" i="29" s="1"/>
  <c r="J586" i="29"/>
  <c r="G586" i="29" s="1"/>
  <c r="J578" i="29"/>
  <c r="G578" i="29" s="1"/>
  <c r="J1242" i="29"/>
  <c r="G1242" i="29" s="1"/>
  <c r="J1236" i="29"/>
  <c r="G1236" i="29" s="1"/>
  <c r="J1243" i="29"/>
  <c r="G1243" i="29" s="1"/>
  <c r="J1233" i="29"/>
  <c r="G1233" i="29" s="1"/>
  <c r="J1227" i="29"/>
  <c r="G1227" i="29" s="1"/>
  <c r="J1231" i="29"/>
  <c r="G1231" i="29" s="1"/>
  <c r="J1796" i="29"/>
  <c r="G1796" i="29" s="1"/>
  <c r="J1788" i="29"/>
  <c r="G1788" i="29" s="1"/>
  <c r="J1795" i="29"/>
  <c r="G1795" i="29" s="1"/>
  <c r="J1787" i="29"/>
  <c r="G1787" i="29" s="1"/>
  <c r="J1794" i="29"/>
  <c r="G1794" i="29" s="1"/>
  <c r="J1793" i="29"/>
  <c r="G1793" i="29" s="1"/>
  <c r="J1785" i="29"/>
  <c r="G1785" i="29" s="1"/>
  <c r="J1801" i="29"/>
  <c r="G1801" i="29" s="1"/>
  <c r="J1792" i="29"/>
  <c r="G1792" i="29" s="1"/>
  <c r="J1791" i="29"/>
  <c r="G1791" i="29" s="1"/>
  <c r="J1798" i="29"/>
  <c r="G1798" i="29" s="1"/>
  <c r="J1790" i="29"/>
  <c r="G1790" i="29" s="1"/>
  <c r="J1789" i="29"/>
  <c r="G1789" i="29" s="1"/>
  <c r="J1797" i="29"/>
  <c r="G1797" i="29" s="1"/>
  <c r="J2238" i="29"/>
  <c r="G2238" i="29" s="1"/>
  <c r="J2222" i="29"/>
  <c r="G2222" i="29" s="1"/>
  <c r="J2206" i="29"/>
  <c r="G2206" i="29" s="1"/>
  <c r="J2182" i="29"/>
  <c r="G2182" i="29" s="1"/>
  <c r="J2243" i="29"/>
  <c r="G2243" i="29" s="1"/>
  <c r="J2214" i="29"/>
  <c r="G2214" i="29" s="1"/>
  <c r="J2246" i="29"/>
  <c r="G2246" i="29" s="1"/>
  <c r="J2237" i="29"/>
  <c r="G2237" i="29" s="1"/>
  <c r="J2213" i="29"/>
  <c r="G2213" i="29" s="1"/>
  <c r="J2205" i="29"/>
  <c r="G2205" i="29" s="1"/>
  <c r="J2197" i="29"/>
  <c r="G2197" i="29" s="1"/>
  <c r="J2189" i="29"/>
  <c r="G2189" i="29" s="1"/>
  <c r="J2181" i="29"/>
  <c r="G2181" i="29" s="1"/>
  <c r="J2245" i="29"/>
  <c r="G2245" i="29" s="1"/>
  <c r="J2236" i="29"/>
  <c r="G2236" i="29" s="1"/>
  <c r="J2228" i="29"/>
  <c r="G2228" i="29" s="1"/>
  <c r="J2220" i="29"/>
  <c r="G2220" i="29" s="1"/>
  <c r="J2212" i="29"/>
  <c r="G2212" i="29" s="1"/>
  <c r="J2251" i="29"/>
  <c r="G2251" i="29" s="1"/>
  <c r="J2234" i="29"/>
  <c r="G2234" i="29" s="1"/>
  <c r="J2226" i="29"/>
  <c r="G2226" i="29" s="1"/>
  <c r="J2218" i="29"/>
  <c r="G2218" i="29" s="1"/>
  <c r="J2210" i="29"/>
  <c r="G2210" i="29" s="1"/>
  <c r="J2202" i="29"/>
  <c r="G2202" i="29" s="1"/>
  <c r="J2194" i="29"/>
  <c r="G2194" i="29" s="1"/>
  <c r="J2186" i="29"/>
  <c r="G2186" i="29" s="1"/>
  <c r="J2178" i="29"/>
  <c r="G2178" i="29" s="1"/>
  <c r="J2250" i="29"/>
  <c r="G2250" i="29" s="1"/>
  <c r="J2241" i="29"/>
  <c r="G2241" i="29" s="1"/>
  <c r="J2225" i="29"/>
  <c r="G2225" i="29" s="1"/>
  <c r="J2217" i="29"/>
  <c r="G2217" i="29" s="1"/>
  <c r="J2209" i="29"/>
  <c r="G2209" i="29" s="1"/>
  <c r="J2201" i="29"/>
  <c r="G2201" i="29" s="1"/>
  <c r="J2185" i="29"/>
  <c r="G2185" i="29" s="1"/>
  <c r="J2177" i="29"/>
  <c r="G2177" i="29" s="1"/>
  <c r="J2227" i="29"/>
  <c r="G2227" i="29" s="1"/>
  <c r="J2208" i="29"/>
  <c r="G2208" i="29" s="1"/>
  <c r="J2195" i="29"/>
  <c r="G2195" i="29" s="1"/>
  <c r="J2239" i="29"/>
  <c r="G2239" i="29" s="1"/>
  <c r="J2224" i="29"/>
  <c r="G2224" i="29" s="1"/>
  <c r="J2207" i="29"/>
  <c r="G2207" i="29" s="1"/>
  <c r="J2180" i="29"/>
  <c r="G2180" i="29" s="1"/>
  <c r="J2252" i="29"/>
  <c r="G2252" i="29" s="1"/>
  <c r="J2235" i="29"/>
  <c r="G2235" i="29" s="1"/>
  <c r="J2223" i="29"/>
  <c r="G2223" i="29" s="1"/>
  <c r="J2204" i="29"/>
  <c r="G2204" i="29" s="1"/>
  <c r="J2192" i="29"/>
  <c r="G2192" i="29" s="1"/>
  <c r="J2179" i="29"/>
  <c r="G2179" i="29" s="1"/>
  <c r="J2249" i="29"/>
  <c r="G2249" i="29" s="1"/>
  <c r="J2203" i="29"/>
  <c r="G2203" i="29" s="1"/>
  <c r="J2176" i="29"/>
  <c r="G2176" i="29" s="1"/>
  <c r="J2232" i="29"/>
  <c r="G2232" i="29" s="1"/>
  <c r="J2219" i="29"/>
  <c r="G2219" i="29" s="1"/>
  <c r="J2175" i="29"/>
  <c r="G2175" i="29" s="1"/>
  <c r="J2199" i="29"/>
  <c r="G2199" i="29" s="1"/>
  <c r="J2184" i="29"/>
  <c r="G2184" i="29" s="1"/>
  <c r="J2196" i="29"/>
  <c r="G2196" i="29" s="1"/>
  <c r="J2244" i="29"/>
  <c r="G2244" i="29" s="1"/>
  <c r="J2187" i="29"/>
  <c r="G2187" i="29" s="1"/>
  <c r="J2903" i="29"/>
  <c r="G2903" i="29" s="1"/>
  <c r="J2871" i="29"/>
  <c r="G2871" i="29" s="1"/>
  <c r="J2862" i="29"/>
  <c r="G2862" i="29" s="1"/>
  <c r="J2854" i="29"/>
  <c r="G2854" i="29" s="1"/>
  <c r="J2846" i="29"/>
  <c r="G2846" i="29" s="1"/>
  <c r="J2838" i="29"/>
  <c r="G2838" i="29" s="1"/>
  <c r="J2830" i="29"/>
  <c r="G2830" i="29" s="1"/>
  <c r="J2822" i="29"/>
  <c r="G2822" i="29" s="1"/>
  <c r="J2806" i="29"/>
  <c r="G2806" i="29" s="1"/>
  <c r="J2798" i="29"/>
  <c r="G2798" i="29" s="1"/>
  <c r="J2790" i="29"/>
  <c r="G2790" i="29" s="1"/>
  <c r="J2782" i="29"/>
  <c r="G2782" i="29" s="1"/>
  <c r="J2758" i="29"/>
  <c r="G2758" i="29" s="1"/>
  <c r="J2750" i="29"/>
  <c r="G2750" i="29" s="1"/>
  <c r="J2734" i="29"/>
  <c r="G2734" i="29" s="1"/>
  <c r="J2726" i="29"/>
  <c r="G2726" i="29" s="1"/>
  <c r="J2718" i="29"/>
  <c r="G2718" i="29" s="1"/>
  <c r="J2710" i="29"/>
  <c r="G2710" i="29" s="1"/>
  <c r="J2702" i="29"/>
  <c r="G2702" i="29" s="1"/>
  <c r="J2686" i="29"/>
  <c r="G2686" i="29" s="1"/>
  <c r="J2678" i="29"/>
  <c r="G2678" i="29" s="1"/>
  <c r="J2654" i="29"/>
  <c r="G2654" i="29" s="1"/>
  <c r="J2902" i="29"/>
  <c r="G2902" i="29" s="1"/>
  <c r="J2894" i="29"/>
  <c r="G2894" i="29" s="1"/>
  <c r="J2886" i="29"/>
  <c r="G2886" i="29" s="1"/>
  <c r="J2870" i="29"/>
  <c r="G2870" i="29" s="1"/>
  <c r="J2861" i="29"/>
  <c r="G2861" i="29" s="1"/>
  <c r="J2853" i="29"/>
  <c r="G2853" i="29" s="1"/>
  <c r="J2845" i="29"/>
  <c r="G2845" i="29" s="1"/>
  <c r="J2837" i="29"/>
  <c r="G2837" i="29" s="1"/>
  <c r="J2813" i="29"/>
  <c r="G2813" i="29" s="1"/>
  <c r="J2805" i="29"/>
  <c r="G2805" i="29" s="1"/>
  <c r="J2789" i="29"/>
  <c r="G2789" i="29" s="1"/>
  <c r="J2773" i="29"/>
  <c r="G2773" i="29" s="1"/>
  <c r="J2765" i="29"/>
  <c r="G2765" i="29" s="1"/>
  <c r="J2757" i="29"/>
  <c r="G2757" i="29" s="1"/>
  <c r="J2749" i="29"/>
  <c r="G2749" i="29" s="1"/>
  <c r="J2741" i="29"/>
  <c r="G2741" i="29" s="1"/>
  <c r="J2733" i="29"/>
  <c r="G2733" i="29" s="1"/>
  <c r="J2725" i="29"/>
  <c r="G2725" i="29" s="1"/>
  <c r="J2717" i="29"/>
  <c r="G2717" i="29" s="1"/>
  <c r="J2709" i="29"/>
  <c r="G2709" i="29" s="1"/>
  <c r="J2693" i="29"/>
  <c r="G2693" i="29" s="1"/>
  <c r="J2685" i="29"/>
  <c r="G2685" i="29" s="1"/>
  <c r="J2669" i="29"/>
  <c r="G2669" i="29" s="1"/>
  <c r="J2653" i="29"/>
  <c r="G2653" i="29" s="1"/>
  <c r="J2893" i="29"/>
  <c r="G2893" i="29" s="1"/>
  <c r="J2885" i="29"/>
  <c r="G2885" i="29" s="1"/>
  <c r="J2877" i="29"/>
  <c r="G2877" i="29" s="1"/>
  <c r="J2869" i="29"/>
  <c r="G2869" i="29" s="1"/>
  <c r="J2860" i="29"/>
  <c r="G2860" i="29" s="1"/>
  <c r="J2844" i="29"/>
  <c r="G2844" i="29" s="1"/>
  <c r="J2836" i="29"/>
  <c r="G2836" i="29" s="1"/>
  <c r="J2828" i="29"/>
  <c r="G2828" i="29" s="1"/>
  <c r="J2820" i="29"/>
  <c r="G2820" i="29" s="1"/>
  <c r="J2796" i="29"/>
  <c r="G2796" i="29" s="1"/>
  <c r="J2788" i="29"/>
  <c r="G2788" i="29" s="1"/>
  <c r="J2772" i="29"/>
  <c r="G2772" i="29" s="1"/>
  <c r="J2764" i="29"/>
  <c r="G2764" i="29" s="1"/>
  <c r="J2748" i="29"/>
  <c r="G2748" i="29" s="1"/>
  <c r="J2740" i="29"/>
  <c r="G2740" i="29" s="1"/>
  <c r="J2732" i="29"/>
  <c r="G2732" i="29" s="1"/>
  <c r="J2716" i="29"/>
  <c r="G2716" i="29" s="1"/>
  <c r="J2700" i="29"/>
  <c r="G2700" i="29" s="1"/>
  <c r="J2692" i="29"/>
  <c r="G2692" i="29" s="1"/>
  <c r="J2676" i="29"/>
  <c r="G2676" i="29" s="1"/>
  <c r="J2668" i="29"/>
  <c r="G2668" i="29" s="1"/>
  <c r="J2660" i="29"/>
  <c r="G2660" i="29" s="1"/>
  <c r="J2652" i="29"/>
  <c r="G2652" i="29" s="1"/>
  <c r="J2900" i="29"/>
  <c r="G2900" i="29" s="1"/>
  <c r="J2884" i="29"/>
  <c r="G2884" i="29" s="1"/>
  <c r="J2876" i="29"/>
  <c r="G2876" i="29" s="1"/>
  <c r="J2868" i="29"/>
  <c r="J2859" i="29"/>
  <c r="G2859" i="29" s="1"/>
  <c r="J2851" i="29"/>
  <c r="G2851" i="29" s="1"/>
  <c r="J2843" i="29"/>
  <c r="G2843" i="29" s="1"/>
  <c r="J2819" i="29"/>
  <c r="G2819" i="29" s="1"/>
  <c r="J2811" i="29"/>
  <c r="G2811" i="29" s="1"/>
  <c r="J2795" i="29"/>
  <c r="G2795" i="29" s="1"/>
  <c r="J2787" i="29"/>
  <c r="G2787" i="29" s="1"/>
  <c r="J2779" i="29"/>
  <c r="G2779" i="29" s="1"/>
  <c r="J2771" i="29"/>
  <c r="G2771" i="29" s="1"/>
  <c r="J2763" i="29"/>
  <c r="G2763" i="29" s="1"/>
  <c r="J2755" i="29"/>
  <c r="G2755" i="29" s="1"/>
  <c r="J2747" i="29"/>
  <c r="G2747" i="29" s="1"/>
  <c r="J2731" i="29"/>
  <c r="G2731" i="29" s="1"/>
  <c r="J2723" i="29"/>
  <c r="G2723" i="29" s="1"/>
  <c r="J2715" i="29"/>
  <c r="G2715" i="29" s="1"/>
  <c r="J2707" i="29"/>
  <c r="G2707" i="29" s="1"/>
  <c r="J2699" i="29"/>
  <c r="G2699" i="29" s="1"/>
  <c r="J2691" i="29"/>
  <c r="G2691" i="29" s="1"/>
  <c r="J2683" i="29"/>
  <c r="G2683" i="29" s="1"/>
  <c r="J2675" i="29"/>
  <c r="G2675" i="29" s="1"/>
  <c r="J2667" i="29"/>
  <c r="G2667" i="29" s="1"/>
  <c r="J2866" i="29"/>
  <c r="G2866" i="29" s="1"/>
  <c r="J2891" i="29"/>
  <c r="G2891" i="29" s="1"/>
  <c r="J2883" i="29"/>
  <c r="G2883" i="29" s="1"/>
  <c r="J2875" i="29"/>
  <c r="G2875" i="29" s="1"/>
  <c r="J2867" i="29"/>
  <c r="G2867" i="29" s="1"/>
  <c r="J2858" i="29"/>
  <c r="G2858" i="29" s="1"/>
  <c r="J2834" i="29"/>
  <c r="G2834" i="29" s="1"/>
  <c r="J2826" i="29"/>
  <c r="G2826" i="29" s="1"/>
  <c r="J2818" i="29"/>
  <c r="G2818" i="29" s="1"/>
  <c r="J2810" i="29"/>
  <c r="G2810" i="29" s="1"/>
  <c r="J2802" i="29"/>
  <c r="G2802" i="29" s="1"/>
  <c r="J2794" i="29"/>
  <c r="G2794" i="29" s="1"/>
  <c r="J2786" i="29"/>
  <c r="G2786" i="29" s="1"/>
  <c r="J2770" i="29"/>
  <c r="G2770" i="29" s="1"/>
  <c r="J2762" i="29"/>
  <c r="G2762" i="29" s="1"/>
  <c r="J2754" i="29"/>
  <c r="G2754" i="29" s="1"/>
  <c r="J2746" i="29"/>
  <c r="G2746" i="29" s="1"/>
  <c r="J2738" i="29"/>
  <c r="G2738" i="29" s="1"/>
  <c r="J2714" i="29"/>
  <c r="G2714" i="29" s="1"/>
  <c r="J2706" i="29"/>
  <c r="G2706" i="29" s="1"/>
  <c r="J2698" i="29"/>
  <c r="G2698" i="29" s="1"/>
  <c r="J2674" i="29"/>
  <c r="G2674" i="29" s="1"/>
  <c r="J2906" i="29"/>
  <c r="G2906" i="29" s="1"/>
  <c r="J2890" i="29"/>
  <c r="G2890" i="29" s="1"/>
  <c r="J2874" i="29"/>
  <c r="G2874" i="29" s="1"/>
  <c r="J2865" i="29"/>
  <c r="G2865" i="29" s="1"/>
  <c r="J2857" i="29"/>
  <c r="G2857" i="29" s="1"/>
  <c r="J2841" i="29"/>
  <c r="G2841" i="29" s="1"/>
  <c r="J2833" i="29"/>
  <c r="G2833" i="29" s="1"/>
  <c r="J2825" i="29"/>
  <c r="G2825" i="29" s="1"/>
  <c r="J2817" i="29"/>
  <c r="G2817" i="29" s="1"/>
  <c r="J2809" i="29"/>
  <c r="G2809" i="29" s="1"/>
  <c r="J2801" i="29"/>
  <c r="G2801" i="29" s="1"/>
  <c r="J2785" i="29"/>
  <c r="G2785" i="29" s="1"/>
  <c r="J2761" i="29"/>
  <c r="G2761" i="29" s="1"/>
  <c r="J2737" i="29"/>
  <c r="G2737" i="29" s="1"/>
  <c r="J2729" i="29"/>
  <c r="G2729" i="29" s="1"/>
  <c r="J2689" i="29"/>
  <c r="G2689" i="29" s="1"/>
  <c r="J2673" i="29"/>
  <c r="G2673" i="29" s="1"/>
  <c r="J2905" i="29"/>
  <c r="G2905" i="29" s="1"/>
  <c r="J2744" i="29"/>
  <c r="G2744" i="29" s="1"/>
  <c r="J2727" i="29"/>
  <c r="G2727" i="29" s="1"/>
  <c r="J2711" i="29"/>
  <c r="G2711" i="29" s="1"/>
  <c r="J2695" i="29"/>
  <c r="G2695" i="29" s="1"/>
  <c r="J2680" i="29"/>
  <c r="G2680" i="29" s="1"/>
  <c r="J2664" i="29"/>
  <c r="G2664" i="29" s="1"/>
  <c r="J2655" i="29"/>
  <c r="G2655" i="29" s="1"/>
  <c r="J2904" i="29"/>
  <c r="G2904" i="29" s="1"/>
  <c r="J2760" i="29"/>
  <c r="G2760" i="29" s="1"/>
  <c r="J2663" i="29"/>
  <c r="G2663" i="29" s="1"/>
  <c r="J2888" i="29"/>
  <c r="G2888" i="29" s="1"/>
  <c r="J2848" i="29"/>
  <c r="G2848" i="29" s="1"/>
  <c r="J2808" i="29"/>
  <c r="G2808" i="29" s="1"/>
  <c r="J2792" i="29"/>
  <c r="G2792" i="29" s="1"/>
  <c r="J2776" i="29"/>
  <c r="G2776" i="29" s="1"/>
  <c r="J2847" i="29"/>
  <c r="G2847" i="29" s="1"/>
  <c r="J2824" i="29"/>
  <c r="G2824" i="29" s="1"/>
  <c r="J2791" i="29"/>
  <c r="G2791" i="29" s="1"/>
  <c r="J2775" i="29"/>
  <c r="G2775" i="29" s="1"/>
  <c r="J2704" i="29"/>
  <c r="G2704" i="29" s="1"/>
  <c r="J2688" i="29"/>
  <c r="G2688" i="29" s="1"/>
  <c r="J2823" i="29"/>
  <c r="G2823" i="29" s="1"/>
  <c r="J2784" i="29"/>
  <c r="G2784" i="29" s="1"/>
  <c r="J2736" i="29"/>
  <c r="G2736" i="29" s="1"/>
  <c r="J2720" i="29"/>
  <c r="G2720" i="29" s="1"/>
  <c r="J2703" i="29"/>
  <c r="G2703" i="29" s="1"/>
  <c r="J2897" i="29"/>
  <c r="G2897" i="29" s="1"/>
  <c r="J2881" i="29"/>
  <c r="G2881" i="29" s="1"/>
  <c r="J2840" i="29"/>
  <c r="G2840" i="29" s="1"/>
  <c r="J2783" i="29"/>
  <c r="G2783" i="29" s="1"/>
  <c r="J2855" i="29"/>
  <c r="G2855" i="29" s="1"/>
  <c r="J2712" i="29"/>
  <c r="G2712" i="29" s="1"/>
  <c r="J2880" i="29"/>
  <c r="G2880" i="29" s="1"/>
  <c r="J2800" i="29"/>
  <c r="G2800" i="29" s="1"/>
  <c r="J2728" i="29"/>
  <c r="G2728" i="29" s="1"/>
  <c r="J2896" i="29"/>
  <c r="G2896" i="29" s="1"/>
  <c r="J2799" i="29"/>
  <c r="G2799" i="29" s="1"/>
  <c r="J2815" i="29"/>
  <c r="G2815" i="29" s="1"/>
  <c r="J2768" i="29"/>
  <c r="G2768" i="29" s="1"/>
  <c r="J2696" i="29"/>
  <c r="G2696" i="29" s="1"/>
  <c r="J2864" i="29"/>
  <c r="G2864" i="29" s="1"/>
  <c r="J14" i="29"/>
  <c r="G14" i="29" s="1"/>
  <c r="J22" i="29"/>
  <c r="G22" i="29" s="1"/>
  <c r="J30" i="29"/>
  <c r="G30" i="29" s="1"/>
  <c r="J38" i="29"/>
  <c r="G38" i="29" s="1"/>
  <c r="J46" i="29"/>
  <c r="G46" i="29" s="1"/>
  <c r="J54" i="29"/>
  <c r="G54" i="29" s="1"/>
  <c r="J71" i="29"/>
  <c r="G71" i="29" s="1"/>
  <c r="J78" i="29"/>
  <c r="G78" i="29" s="1"/>
  <c r="J86" i="29"/>
  <c r="G86" i="29" s="1"/>
  <c r="J94" i="29"/>
  <c r="G94" i="29" s="1"/>
  <c r="J103" i="29"/>
  <c r="G103" i="29" s="1"/>
  <c r="J110" i="29"/>
  <c r="G110" i="29" s="1"/>
  <c r="J134" i="29"/>
  <c r="G134" i="29" s="1"/>
  <c r="J142" i="29"/>
  <c r="G142" i="29" s="1"/>
  <c r="J151" i="29"/>
  <c r="G151" i="29" s="1"/>
  <c r="J171" i="29"/>
  <c r="G171" i="29" s="1"/>
  <c r="J405" i="29"/>
  <c r="G405" i="29" s="1"/>
  <c r="J441" i="29"/>
  <c r="G441" i="29" s="1"/>
  <c r="J521" i="29"/>
  <c r="G521" i="29" s="1"/>
  <c r="J536" i="29"/>
  <c r="G536" i="29" s="1"/>
  <c r="J554" i="29"/>
  <c r="G554" i="29" s="1"/>
  <c r="J607" i="29"/>
  <c r="G607" i="29" s="1"/>
  <c r="J927" i="29"/>
  <c r="G927" i="29" s="1"/>
  <c r="J1198" i="29"/>
  <c r="G1198" i="29" s="1"/>
  <c r="J1181" i="29"/>
  <c r="G1181" i="29" s="1"/>
  <c r="J1157" i="29"/>
  <c r="G1157" i="29" s="1"/>
  <c r="J1141" i="29"/>
  <c r="G1141" i="29" s="1"/>
  <c r="J1188" i="29"/>
  <c r="G1188" i="29" s="1"/>
  <c r="J1180" i="29"/>
  <c r="G1180" i="29" s="1"/>
  <c r="J1172" i="29"/>
  <c r="G1172" i="29" s="1"/>
  <c r="J1164" i="29"/>
  <c r="G1164" i="29" s="1"/>
  <c r="J1170" i="29"/>
  <c r="G1170" i="29" s="1"/>
  <c r="J1202" i="29"/>
  <c r="G1202" i="29" s="1"/>
  <c r="J1194" i="29"/>
  <c r="G1194" i="29" s="1"/>
  <c r="J1153" i="29"/>
  <c r="G1153" i="29" s="1"/>
  <c r="J1145" i="29"/>
  <c r="G1145" i="29" s="1"/>
  <c r="J1160" i="29"/>
  <c r="G1160" i="29" s="1"/>
  <c r="J1152" i="29"/>
  <c r="G1152" i="29" s="1"/>
  <c r="J1144" i="29"/>
  <c r="G1144" i="29" s="1"/>
  <c r="J1204" i="29"/>
  <c r="G1204" i="29" s="1"/>
  <c r="J1182" i="29"/>
  <c r="G1182" i="29" s="1"/>
  <c r="J1190" i="29"/>
  <c r="G1190" i="29" s="1"/>
  <c r="J1159" i="29"/>
  <c r="G1159" i="29" s="1"/>
  <c r="J1200" i="29"/>
  <c r="G1200" i="29" s="1"/>
  <c r="J1201" i="29"/>
  <c r="G1201" i="29" s="1"/>
  <c r="J1167" i="29"/>
  <c r="G1167" i="29" s="1"/>
  <c r="J1146" i="29"/>
  <c r="G1146" i="29" s="1"/>
  <c r="J1166" i="29"/>
  <c r="G1166" i="29" s="1"/>
  <c r="J1154" i="29"/>
  <c r="G1154" i="29" s="1"/>
  <c r="J1174" i="29"/>
  <c r="G1174" i="29" s="1"/>
  <c r="J193" i="29"/>
  <c r="G193" i="29" s="1"/>
  <c r="J176" i="29"/>
  <c r="G176" i="29" s="1"/>
  <c r="J160" i="29"/>
  <c r="G160" i="29" s="1"/>
  <c r="J152" i="29"/>
  <c r="G152" i="29" s="1"/>
  <c r="J190" i="29"/>
  <c r="G190" i="29" s="1"/>
  <c r="J174" i="29"/>
  <c r="G174" i="29" s="1"/>
  <c r="J158" i="29"/>
  <c r="G158" i="29" s="1"/>
  <c r="J150" i="29"/>
  <c r="G150" i="29" s="1"/>
  <c r="J197" i="29"/>
  <c r="G197" i="29" s="1"/>
  <c r="J188" i="29"/>
  <c r="G188" i="29" s="1"/>
  <c r="J180" i="29"/>
  <c r="G180" i="29" s="1"/>
  <c r="J172" i="29"/>
  <c r="G172" i="29" s="1"/>
  <c r="J164" i="29"/>
  <c r="G164" i="29" s="1"/>
  <c r="J713" i="29"/>
  <c r="G713" i="29" s="1"/>
  <c r="J696" i="29"/>
  <c r="G696" i="29" s="1"/>
  <c r="J664" i="29"/>
  <c r="G664" i="29" s="1"/>
  <c r="J656" i="29"/>
  <c r="G656" i="29" s="1"/>
  <c r="J640" i="29"/>
  <c r="G640" i="29" s="1"/>
  <c r="J624" i="29"/>
  <c r="G624" i="29" s="1"/>
  <c r="J705" i="29"/>
  <c r="G705" i="29" s="1"/>
  <c r="J712" i="29"/>
  <c r="G712" i="29" s="1"/>
  <c r="J695" i="29"/>
  <c r="G695" i="29" s="1"/>
  <c r="J687" i="29"/>
  <c r="G687" i="29" s="1"/>
  <c r="J647" i="29"/>
  <c r="G647" i="29" s="1"/>
  <c r="J639" i="29"/>
  <c r="G639" i="29" s="1"/>
  <c r="J711" i="29"/>
  <c r="G711" i="29" s="1"/>
  <c r="J702" i="29"/>
  <c r="G702" i="29" s="1"/>
  <c r="J694" i="29"/>
  <c r="G694" i="29" s="1"/>
  <c r="J686" i="29"/>
  <c r="G686" i="29" s="1"/>
  <c r="J678" i="29"/>
  <c r="G678" i="29" s="1"/>
  <c r="J670" i="29"/>
  <c r="G670" i="29" s="1"/>
  <c r="J654" i="29"/>
  <c r="G654" i="29" s="1"/>
  <c r="J646" i="29"/>
  <c r="G646" i="29" s="1"/>
  <c r="J622" i="29"/>
  <c r="G622" i="29" s="1"/>
  <c r="J710" i="29"/>
  <c r="G710" i="29" s="1"/>
  <c r="J701" i="29"/>
  <c r="G701" i="29" s="1"/>
  <c r="J693" i="29"/>
  <c r="G693" i="29" s="1"/>
  <c r="J685" i="29"/>
  <c r="G685" i="29" s="1"/>
  <c r="J677" i="29"/>
  <c r="G677" i="29" s="1"/>
  <c r="J669" i="29"/>
  <c r="G669" i="29" s="1"/>
  <c r="J637" i="29"/>
  <c r="G637" i="29" s="1"/>
  <c r="J629" i="29"/>
  <c r="G629" i="29" s="1"/>
  <c r="J621" i="29"/>
  <c r="G621" i="29" s="1"/>
  <c r="J700" i="29"/>
  <c r="G700" i="29" s="1"/>
  <c r="J692" i="29"/>
  <c r="G692" i="29" s="1"/>
  <c r="J684" i="29"/>
  <c r="G684" i="29" s="1"/>
  <c r="J676" i="29"/>
  <c r="G676" i="29" s="1"/>
  <c r="J668" i="29"/>
  <c r="G668" i="29" s="1"/>
  <c r="J652" i="29"/>
  <c r="G652" i="29" s="1"/>
  <c r="J644" i="29"/>
  <c r="G644" i="29" s="1"/>
  <c r="J636" i="29"/>
  <c r="G636" i="29" s="1"/>
  <c r="J628" i="29"/>
  <c r="G628" i="29" s="1"/>
  <c r="J708" i="29"/>
  <c r="G708" i="29" s="1"/>
  <c r="J691" i="29"/>
  <c r="G691" i="29" s="1"/>
  <c r="J667" i="29"/>
  <c r="G667" i="29" s="1"/>
  <c r="J659" i="29"/>
  <c r="G659" i="29" s="1"/>
  <c r="J651" i="29"/>
  <c r="G651" i="29" s="1"/>
  <c r="J643" i="29"/>
  <c r="G643" i="29" s="1"/>
  <c r="J627" i="29"/>
  <c r="G627" i="29" s="1"/>
  <c r="J715" i="29"/>
  <c r="G715" i="29" s="1"/>
  <c r="J698" i="29"/>
  <c r="G698" i="29" s="1"/>
  <c r="J674" i="29"/>
  <c r="G674" i="29" s="1"/>
  <c r="J650" i="29"/>
  <c r="G650" i="29" s="1"/>
  <c r="J642" i="29"/>
  <c r="G642" i="29" s="1"/>
  <c r="J634" i="29"/>
  <c r="G634" i="29" s="1"/>
  <c r="J1250" i="29"/>
  <c r="G1250" i="29" s="1"/>
  <c r="J1256" i="29"/>
  <c r="G1256" i="29" s="1"/>
  <c r="J1259" i="29"/>
  <c r="G1259" i="29" s="1"/>
  <c r="J2270" i="29"/>
  <c r="G2270" i="29" s="1"/>
  <c r="J2262" i="29"/>
  <c r="G2262" i="29" s="1"/>
  <c r="J2286" i="29"/>
  <c r="G2286" i="29" s="1"/>
  <c r="J2277" i="29"/>
  <c r="G2277" i="29" s="1"/>
  <c r="J2253" i="29"/>
  <c r="G2253" i="29" s="1"/>
  <c r="J2285" i="29"/>
  <c r="G2285" i="29" s="1"/>
  <c r="J2268" i="29"/>
  <c r="G2268" i="29" s="1"/>
  <c r="J2260" i="29"/>
  <c r="G2260" i="29" s="1"/>
  <c r="J2281" i="29"/>
  <c r="G2281" i="29" s="1"/>
  <c r="J2283" i="29"/>
  <c r="G2283" i="29" s="1"/>
  <c r="J2266" i="29"/>
  <c r="G2266" i="29" s="1"/>
  <c r="J2258" i="29"/>
  <c r="G2258" i="29" s="1"/>
  <c r="J2282" i="29"/>
  <c r="G2282" i="29" s="1"/>
  <c r="J2273" i="29"/>
  <c r="G2273" i="29" s="1"/>
  <c r="J2265" i="29"/>
  <c r="G2265" i="29" s="1"/>
  <c r="J2280" i="29"/>
  <c r="G2280" i="29" s="1"/>
  <c r="J2264" i="29"/>
  <c r="G2264" i="29" s="1"/>
  <c r="J2263" i="29"/>
  <c r="G2263" i="29" s="1"/>
  <c r="J2275" i="29"/>
  <c r="G2275" i="29" s="1"/>
  <c r="J2288" i="29"/>
  <c r="G2288" i="29" s="1"/>
  <c r="J2259" i="29"/>
  <c r="G2259" i="29" s="1"/>
  <c r="J2256" i="29"/>
  <c r="G2256" i="29" s="1"/>
  <c r="J2271" i="29"/>
  <c r="G2271" i="29" s="1"/>
  <c r="J2284" i="29"/>
  <c r="G2284" i="29" s="1"/>
  <c r="J2935" i="29"/>
  <c r="G2935" i="29" s="1"/>
  <c r="J2926" i="29"/>
  <c r="G2926" i="29" s="1"/>
  <c r="J2910" i="29"/>
  <c r="G2910" i="29" s="1"/>
  <c r="J2925" i="29"/>
  <c r="G2925" i="29" s="1"/>
  <c r="J2917" i="29"/>
  <c r="G2917" i="29" s="1"/>
  <c r="J2933" i="29"/>
  <c r="G2933" i="29" s="1"/>
  <c r="J2916" i="29"/>
  <c r="G2916" i="29" s="1"/>
  <c r="J2923" i="29"/>
  <c r="G2923" i="29" s="1"/>
  <c r="J2915" i="29"/>
  <c r="G2915" i="29" s="1"/>
  <c r="J2907" i="29"/>
  <c r="G2907" i="29" s="1"/>
  <c r="J2931" i="29"/>
  <c r="G2931" i="29" s="1"/>
  <c r="J2922" i="29"/>
  <c r="G2922" i="29" s="1"/>
  <c r="J2914" i="29"/>
  <c r="G2914" i="29" s="1"/>
  <c r="J2928" i="29"/>
  <c r="G2928" i="29" s="1"/>
  <c r="J2913" i="29"/>
  <c r="G2913" i="29" s="1"/>
  <c r="J2920" i="29"/>
  <c r="G2920" i="29" s="1"/>
  <c r="J2919" i="29"/>
  <c r="G2919" i="29" s="1"/>
  <c r="J2929" i="29"/>
  <c r="G2929" i="29" s="1"/>
  <c r="J2911" i="29"/>
  <c r="G2911" i="29" s="1"/>
  <c r="J2927" i="29"/>
  <c r="G2927" i="29" s="1"/>
  <c r="J15" i="29"/>
  <c r="G15" i="29" s="1"/>
  <c r="J23" i="29"/>
  <c r="G23" i="29" s="1"/>
  <c r="J31" i="29"/>
  <c r="G31" i="29" s="1"/>
  <c r="J55" i="29"/>
  <c r="G55" i="29" s="1"/>
  <c r="J63" i="29"/>
  <c r="G63" i="29" s="1"/>
  <c r="J87" i="29"/>
  <c r="G87" i="29" s="1"/>
  <c r="J95" i="29"/>
  <c r="G95" i="29" s="1"/>
  <c r="J111" i="29"/>
  <c r="G111" i="29" s="1"/>
  <c r="J127" i="29"/>
  <c r="G127" i="29" s="1"/>
  <c r="J143" i="29"/>
  <c r="G143" i="29" s="1"/>
  <c r="J153" i="29"/>
  <c r="G153" i="29" s="1"/>
  <c r="J173" i="29"/>
  <c r="G173" i="29" s="1"/>
  <c r="J196" i="29"/>
  <c r="G196" i="29" s="1"/>
  <c r="J407" i="29"/>
  <c r="G407" i="29" s="1"/>
  <c r="J431" i="29"/>
  <c r="G431" i="29" s="1"/>
  <c r="J465" i="29"/>
  <c r="G465" i="29" s="1"/>
  <c r="J538" i="29"/>
  <c r="G538" i="29" s="1"/>
  <c r="J575" i="29"/>
  <c r="G575" i="29" s="1"/>
  <c r="J593" i="29"/>
  <c r="G593" i="29" s="1"/>
  <c r="J657" i="29"/>
  <c r="G657" i="29" s="1"/>
  <c r="J706" i="29"/>
  <c r="G706" i="29" s="1"/>
  <c r="J963" i="29"/>
  <c r="G963" i="29" s="1"/>
  <c r="J998" i="29"/>
  <c r="G998" i="29" s="1"/>
  <c r="J1150" i="29"/>
  <c r="G1150" i="29" s="1"/>
  <c r="J1466" i="29"/>
  <c r="G1466" i="29" s="1"/>
  <c r="J2211" i="29"/>
  <c r="G2211" i="29" s="1"/>
  <c r="I2061" i="29"/>
  <c r="G2061" i="29" s="1"/>
  <c r="I2064" i="29"/>
  <c r="G2064" i="29" s="1"/>
  <c r="I2039" i="29"/>
  <c r="G2039" i="29" s="1"/>
  <c r="I1034" i="29"/>
  <c r="G1034" i="29" s="1"/>
  <c r="I1049" i="29"/>
  <c r="G1049" i="29" s="1"/>
  <c r="I682" i="29"/>
  <c r="G682" i="29" s="1"/>
  <c r="I697" i="29"/>
  <c r="G697" i="29" s="1"/>
  <c r="I894" i="29"/>
  <c r="G894" i="29" s="1"/>
  <c r="I653" i="29"/>
  <c r="G653" i="29" s="1"/>
  <c r="I1179" i="29"/>
  <c r="G1179" i="29" s="1"/>
  <c r="I1161" i="29"/>
  <c r="G1161" i="29" s="1"/>
  <c r="I3228" i="29"/>
  <c r="G3228" i="29" s="1"/>
  <c r="I3191" i="29"/>
  <c r="G3191" i="29" s="1"/>
  <c r="I2756" i="29"/>
  <c r="G2756" i="29" s="1"/>
  <c r="I2898" i="29"/>
  <c r="G2898" i="29" s="1"/>
  <c r="I2679" i="29"/>
  <c r="G2679" i="29" s="1"/>
  <c r="I2879" i="29"/>
  <c r="G2879" i="29" s="1"/>
  <c r="I2662" i="29"/>
  <c r="G2662" i="29" s="1"/>
  <c r="I2832" i="29"/>
  <c r="G2832" i="29" s="1"/>
  <c r="I2751" i="29"/>
  <c r="G2751" i="29" s="1"/>
  <c r="I2774" i="29"/>
  <c r="G2774" i="29" s="1"/>
  <c r="I3035" i="29"/>
  <c r="G3035" i="29" s="1"/>
  <c r="I3002" i="29"/>
  <c r="G3002" i="29" s="1"/>
  <c r="I3056" i="29"/>
  <c r="G3056" i="29" s="1"/>
  <c r="I3055" i="29"/>
  <c r="G3055" i="29" s="1"/>
  <c r="I1251" i="29"/>
  <c r="G1251" i="29" s="1"/>
  <c r="I1255" i="29"/>
  <c r="G1255" i="29" s="1"/>
  <c r="I818" i="29"/>
  <c r="G818" i="29" s="1"/>
  <c r="I865" i="29"/>
  <c r="G865" i="29" s="1"/>
  <c r="I869" i="29"/>
  <c r="G869" i="29" s="1"/>
  <c r="I2677" i="29"/>
  <c r="G2677" i="29" s="1"/>
  <c r="I2849" i="29"/>
  <c r="G2849" i="29" s="1"/>
  <c r="I2672" i="29"/>
  <c r="G2672" i="29" s="1"/>
  <c r="I635" i="29"/>
  <c r="G635" i="29" s="1"/>
  <c r="I663" i="29"/>
  <c r="G663" i="29" s="1"/>
  <c r="I661" i="29"/>
  <c r="G661" i="29" s="1"/>
  <c r="I802" i="29"/>
  <c r="G802" i="29" s="1"/>
  <c r="I807" i="29"/>
  <c r="G807" i="29" s="1"/>
  <c r="I1069" i="29"/>
  <c r="G1069" i="29" s="1"/>
  <c r="I2457" i="29"/>
  <c r="G2457" i="29" s="1"/>
  <c r="I2462" i="29"/>
  <c r="G2462" i="29" s="1"/>
  <c r="I2049" i="29"/>
  <c r="G2049" i="29" s="1"/>
  <c r="I1405" i="29"/>
  <c r="G1405" i="29" s="1"/>
  <c r="I1971" i="29"/>
  <c r="G1971" i="29" s="1"/>
  <c r="I2009" i="29"/>
  <c r="G2009" i="29" s="1"/>
  <c r="I2006" i="29"/>
  <c r="G2006" i="29" s="1"/>
  <c r="I2339" i="29"/>
  <c r="G2339" i="29" s="1"/>
  <c r="I2311" i="29"/>
  <c r="G2311" i="29" s="1"/>
  <c r="I2310" i="29"/>
  <c r="G2310" i="29" s="1"/>
  <c r="I2646" i="29"/>
  <c r="G2646" i="29" s="1"/>
  <c r="I2565" i="29"/>
  <c r="G2565" i="29" s="1"/>
  <c r="I2642" i="29"/>
  <c r="G2642" i="29" s="1"/>
  <c r="I3098" i="29"/>
  <c r="G3098" i="29" s="1"/>
  <c r="I3090" i="29"/>
  <c r="G3090" i="29" s="1"/>
  <c r="I723" i="29"/>
  <c r="G723" i="29" s="1"/>
  <c r="I727" i="29"/>
  <c r="G727" i="29" s="1"/>
  <c r="I799" i="29"/>
  <c r="G799" i="29" s="1"/>
  <c r="I806" i="29"/>
  <c r="G806" i="29" s="1"/>
  <c r="I2804" i="29"/>
  <c r="G2804" i="29" s="1"/>
  <c r="I2803" i="29"/>
  <c r="G2803" i="29" s="1"/>
  <c r="I2705" i="29"/>
  <c r="G2705" i="29" s="1"/>
  <c r="I2467" i="29"/>
  <c r="G2467" i="29" s="1"/>
  <c r="I1940" i="29"/>
  <c r="G1940" i="29" s="1"/>
  <c r="I1187" i="29"/>
  <c r="G1187" i="29" s="1"/>
  <c r="I1186" i="29"/>
  <c r="G1186" i="29" s="1"/>
  <c r="I1177" i="29"/>
  <c r="G1177" i="29" s="1"/>
  <c r="I1191" i="29"/>
  <c r="G1191" i="29" s="1"/>
  <c r="I1183" i="29"/>
  <c r="G1183" i="29" s="1"/>
  <c r="I1175" i="29"/>
  <c r="G1175" i="29" s="1"/>
  <c r="I1165" i="29"/>
  <c r="G1165" i="29" s="1"/>
  <c r="I1527" i="29"/>
  <c r="G1527" i="29" s="1"/>
  <c r="I1518" i="29"/>
  <c r="G1518" i="29" s="1"/>
  <c r="I1548" i="29"/>
  <c r="G1548" i="29" s="1"/>
  <c r="I934" i="29"/>
  <c r="G934" i="29" s="1"/>
  <c r="I3220" i="29"/>
  <c r="G3220" i="29" s="1"/>
  <c r="I3218" i="29"/>
  <c r="G3218" i="29" s="1"/>
  <c r="I335" i="29"/>
  <c r="G335" i="29" s="1"/>
  <c r="I1829" i="29"/>
  <c r="G1829" i="29" s="1"/>
  <c r="I1229" i="29"/>
  <c r="G1229" i="29" s="1"/>
  <c r="I251" i="29"/>
  <c r="G251" i="29" s="1"/>
  <c r="I258" i="29"/>
  <c r="G258" i="29" s="1"/>
  <c r="I62" i="29"/>
  <c r="G62" i="29" s="1"/>
  <c r="I163" i="29"/>
  <c r="G163" i="29" s="1"/>
  <c r="I207" i="29"/>
  <c r="G207" i="29" s="1"/>
  <c r="I217" i="29"/>
  <c r="G217" i="29" s="1"/>
  <c r="I336" i="29"/>
  <c r="G336" i="29" s="1"/>
  <c r="I392" i="29"/>
  <c r="G392" i="29" s="1"/>
  <c r="I500" i="29"/>
  <c r="G500" i="29" s="1"/>
  <c r="I516" i="29"/>
  <c r="G516" i="29" s="1"/>
  <c r="I768" i="29"/>
  <c r="G768" i="29" s="1"/>
  <c r="I780" i="29"/>
  <c r="G780" i="29" s="1"/>
  <c r="I1100" i="29"/>
  <c r="G1100" i="29" s="1"/>
  <c r="I1352" i="29"/>
  <c r="G1352" i="29" s="1"/>
  <c r="I1859" i="29"/>
  <c r="G1859" i="29" s="1"/>
  <c r="I1865" i="29"/>
  <c r="G1865" i="29" s="1"/>
  <c r="I1834" i="29"/>
  <c r="G1834" i="29" s="1"/>
  <c r="I1867" i="29"/>
  <c r="G1867" i="29" s="1"/>
  <c r="I2901" i="29"/>
  <c r="G2901" i="29" s="1"/>
  <c r="I2835" i="29"/>
  <c r="G2835" i="29" s="1"/>
  <c r="I2777" i="29"/>
  <c r="G2777" i="29" s="1"/>
  <c r="I2872" i="29"/>
  <c r="G2872" i="29" s="1"/>
  <c r="I2778" i="29"/>
  <c r="G2778" i="29" s="1"/>
  <c r="I2681" i="29"/>
  <c r="G2681" i="29" s="1"/>
  <c r="I2873" i="29"/>
  <c r="G2873" i="29" s="1"/>
  <c r="I2337" i="29"/>
  <c r="G2337" i="29" s="1"/>
  <c r="I2328" i="29"/>
  <c r="G2328" i="29" s="1"/>
  <c r="I1833" i="29"/>
  <c r="G1833" i="29" s="1"/>
  <c r="I2302" i="29"/>
  <c r="G2302" i="29" s="1"/>
  <c r="I2364" i="29"/>
  <c r="G2364" i="29" s="1"/>
  <c r="I2371" i="29"/>
  <c r="G2371" i="29" s="1"/>
  <c r="I2416" i="29"/>
  <c r="G2416" i="29" s="1"/>
  <c r="I2391" i="29"/>
  <c r="G2391" i="29" s="1"/>
  <c r="I3137" i="29"/>
  <c r="G3137" i="29" s="1"/>
  <c r="I3168" i="29"/>
  <c r="G3168" i="29" s="1"/>
  <c r="I1820" i="29"/>
  <c r="G1820" i="29" s="1"/>
  <c r="I1816" i="29"/>
  <c r="G1816" i="29" s="1"/>
  <c r="I1815" i="29"/>
  <c r="G1815" i="29" s="1"/>
  <c r="I403" i="29"/>
  <c r="G403" i="29" s="1"/>
  <c r="I382" i="29"/>
  <c r="G382" i="29" s="1"/>
  <c r="I1729" i="29"/>
  <c r="G1729" i="29" s="1"/>
  <c r="I1736" i="29"/>
  <c r="G1736" i="29" s="1"/>
  <c r="I1750" i="29"/>
  <c r="G1750" i="29" s="1"/>
  <c r="I3011" i="29"/>
  <c r="G3011" i="29" s="1"/>
  <c r="I3063" i="29"/>
  <c r="G3063" i="29" s="1"/>
  <c r="I1195" i="29"/>
  <c r="G1195" i="29" s="1"/>
  <c r="I1169" i="29"/>
  <c r="G1169" i="29" s="1"/>
  <c r="I2701" i="29"/>
  <c r="G2701" i="29" s="1"/>
  <c r="I2793" i="29"/>
  <c r="G2793" i="29" s="1"/>
  <c r="I2665" i="29"/>
  <c r="G2665" i="29" s="1"/>
  <c r="I1151" i="29"/>
  <c r="G1151" i="29" s="1"/>
  <c r="I1149" i="29"/>
  <c r="G1149" i="29" s="1"/>
  <c r="I1769" i="29"/>
  <c r="G1769" i="29" s="1"/>
  <c r="I1744" i="29"/>
  <c r="G1744" i="29" s="1"/>
  <c r="I2972" i="29"/>
  <c r="G2972" i="29" s="1"/>
  <c r="I3027" i="29"/>
  <c r="G3027" i="29" s="1"/>
  <c r="I2963" i="29"/>
  <c r="G2963" i="29" s="1"/>
  <c r="I2959" i="29"/>
  <c r="G2959" i="29" s="1"/>
  <c r="I2958" i="29"/>
  <c r="G2958" i="29" s="1"/>
  <c r="I2407" i="29"/>
  <c r="G2407" i="29" s="1"/>
  <c r="I2400" i="29"/>
  <c r="G2400" i="29" s="1"/>
  <c r="I2392" i="29"/>
  <c r="G2392" i="29" s="1"/>
  <c r="I2816" i="29"/>
  <c r="G2816" i="29" s="1"/>
  <c r="I2807" i="29"/>
  <c r="G2807" i="29" s="1"/>
  <c r="I1814" i="29"/>
  <c r="G1814" i="29" s="1"/>
  <c r="I1907" i="29"/>
  <c r="G1907" i="29" s="1"/>
  <c r="I1891" i="29"/>
  <c r="G1891" i="29" s="1"/>
  <c r="I1828" i="29"/>
  <c r="G1828" i="29" s="1"/>
  <c r="I1928" i="29"/>
  <c r="G1928" i="29" s="1"/>
  <c r="I1911" i="29"/>
  <c r="G1911" i="29" s="1"/>
  <c r="I1870" i="29"/>
  <c r="G1870" i="29" s="1"/>
  <c r="I1898" i="29"/>
  <c r="G1898" i="29" s="1"/>
  <c r="I1910" i="29"/>
  <c r="G1910" i="29" s="1"/>
  <c r="I1908" i="29"/>
  <c r="G1908" i="29" s="1"/>
  <c r="I2908" i="29"/>
  <c r="G2908" i="29" s="1"/>
  <c r="I2921" i="29"/>
  <c r="G2921" i="29" s="1"/>
  <c r="I2912" i="29"/>
  <c r="G2912" i="29" s="1"/>
  <c r="I2936" i="29"/>
  <c r="G2936" i="29" s="1"/>
  <c r="I2293" i="29"/>
  <c r="G2293" i="29" s="1"/>
  <c r="I2292" i="29"/>
  <c r="G2292" i="29" s="1"/>
  <c r="I2315" i="29"/>
  <c r="G2315" i="29" s="1"/>
  <c r="I2299" i="29"/>
  <c r="G2299" i="29" s="1"/>
  <c r="I2291" i="29"/>
  <c r="G2291" i="29" s="1"/>
  <c r="I2355" i="29"/>
  <c r="G2355" i="29" s="1"/>
  <c r="I2353" i="29"/>
  <c r="G2353" i="29" s="1"/>
  <c r="I2438" i="29"/>
  <c r="G2438" i="29" s="1"/>
  <c r="I2437" i="29"/>
  <c r="G2437" i="29" s="1"/>
  <c r="I2441" i="29"/>
  <c r="G2441" i="29" s="1"/>
  <c r="I2440" i="29"/>
  <c r="G2440" i="29" s="1"/>
  <c r="I1249" i="29"/>
  <c r="G1249" i="29" s="1"/>
  <c r="I2439" i="29"/>
  <c r="G2439" i="29" s="1"/>
  <c r="I1809" i="29"/>
  <c r="G1809" i="29" s="1"/>
  <c r="I1811" i="29"/>
  <c r="G1811" i="29" s="1"/>
  <c r="I1573" i="29"/>
  <c r="G1573" i="29" s="1"/>
  <c r="I1614" i="29"/>
  <c r="G1614" i="29" s="1"/>
  <c r="I683" i="29"/>
  <c r="G683" i="29" s="1"/>
  <c r="I619" i="29"/>
  <c r="G619" i="29" s="1"/>
  <c r="I1552" i="29"/>
  <c r="G1552" i="29" s="1"/>
  <c r="I658" i="29"/>
  <c r="G658" i="29" s="1"/>
  <c r="I673" i="29"/>
  <c r="G673" i="29" s="1"/>
  <c r="I1627" i="29"/>
  <c r="G1627" i="29" s="1"/>
  <c r="I1618" i="29"/>
  <c r="G1618" i="29" s="1"/>
  <c r="I1566" i="29"/>
  <c r="G1566" i="29" s="1"/>
  <c r="I703" i="29"/>
  <c r="G703" i="29" s="1"/>
  <c r="I623" i="29"/>
  <c r="G623" i="29" s="1"/>
  <c r="I1617" i="29"/>
  <c r="G1617" i="29" s="1"/>
  <c r="I630" i="29"/>
  <c r="G630" i="29" s="1"/>
  <c r="I3121" i="29"/>
  <c r="G3121" i="29" s="1"/>
  <c r="I3119" i="29"/>
  <c r="G3119" i="29" s="1"/>
  <c r="I2485" i="29"/>
  <c r="G2485" i="29" s="1"/>
  <c r="I2455" i="29"/>
  <c r="G2455" i="29" s="1"/>
  <c r="I2133" i="29"/>
  <c r="G2133" i="29" s="1"/>
  <c r="I2173" i="29"/>
  <c r="G2173" i="29" s="1"/>
  <c r="I2147" i="29"/>
  <c r="G2147" i="29" s="1"/>
  <c r="I2111" i="29"/>
  <c r="G2111" i="29" s="1"/>
  <c r="I2812" i="29"/>
  <c r="G2812" i="29" s="1"/>
  <c r="I2724" i="29"/>
  <c r="G2724" i="29" s="1"/>
  <c r="I3132" i="29"/>
  <c r="G3132" i="29" s="1"/>
  <c r="I3142" i="29"/>
  <c r="G3142" i="29" s="1"/>
  <c r="I2126" i="29"/>
  <c r="G2126" i="29" s="1"/>
  <c r="I1995" i="29"/>
  <c r="G1995" i="29" s="1"/>
  <c r="I2001" i="29"/>
  <c r="G2001" i="29" s="1"/>
  <c r="I39" i="29"/>
  <c r="G39" i="29" s="1"/>
  <c r="I47" i="29"/>
  <c r="G47" i="29" s="1"/>
  <c r="I72" i="29"/>
  <c r="G72" i="29" s="1"/>
  <c r="I79" i="29"/>
  <c r="G79" i="29" s="1"/>
  <c r="I138" i="29"/>
  <c r="G138" i="29" s="1"/>
  <c r="I146" i="29"/>
  <c r="G146" i="29" s="1"/>
  <c r="I199" i="29"/>
  <c r="G199" i="29" s="1"/>
  <c r="I352" i="29"/>
  <c r="G352" i="29" s="1"/>
  <c r="I415" i="29"/>
  <c r="G415" i="29" s="1"/>
  <c r="I432" i="29"/>
  <c r="G432" i="29" s="1"/>
  <c r="I448" i="29"/>
  <c r="G448" i="29" s="1"/>
  <c r="I479" i="29"/>
  <c r="G479" i="29" s="1"/>
  <c r="I503" i="29"/>
  <c r="G503" i="29" s="1"/>
  <c r="I620" i="29"/>
  <c r="G620" i="29" s="1"/>
  <c r="I660" i="29"/>
  <c r="G660" i="29" s="1"/>
  <c r="I1009" i="29"/>
  <c r="G1009" i="29" s="1"/>
  <c r="I1028" i="29"/>
  <c r="G1028" i="29" s="1"/>
  <c r="I1168" i="29"/>
  <c r="G1168" i="29" s="1"/>
  <c r="I1184" i="29"/>
  <c r="G1184" i="29" s="1"/>
  <c r="I1909" i="29"/>
  <c r="G1909" i="29" s="1"/>
  <c r="I1913" i="29"/>
  <c r="G1913" i="29" s="1"/>
  <c r="I1912" i="29"/>
  <c r="G1912" i="29" s="1"/>
  <c r="I1868" i="29"/>
  <c r="G1868" i="29" s="1"/>
  <c r="I1914" i="29"/>
  <c r="G1914" i="29" s="1"/>
  <c r="I2940" i="29"/>
  <c r="G2940" i="29" s="1"/>
  <c r="I2943" i="29"/>
  <c r="G2943" i="29" s="1"/>
  <c r="I2942" i="29"/>
  <c r="G2942" i="29" s="1"/>
  <c r="I812" i="29"/>
  <c r="G812" i="29" s="1"/>
  <c r="I721" i="29"/>
  <c r="G721" i="29" s="1"/>
  <c r="I2430" i="29"/>
  <c r="G2430" i="29" s="1"/>
  <c r="I2363" i="29"/>
  <c r="G2363" i="29" s="1"/>
  <c r="I2394" i="29"/>
  <c r="G2394" i="29" s="1"/>
  <c r="I2417" i="29"/>
  <c r="G2417" i="29" s="1"/>
  <c r="I2408" i="29"/>
  <c r="G2408" i="29" s="1"/>
  <c r="I2424" i="29"/>
  <c r="G2424" i="29" s="1"/>
  <c r="I2360" i="29"/>
  <c r="G2360" i="29" s="1"/>
  <c r="I2399" i="29"/>
  <c r="G2399" i="29" s="1"/>
  <c r="I2359" i="29"/>
  <c r="G2359" i="29" s="1"/>
  <c r="I1941" i="29"/>
  <c r="G1941" i="29" s="1"/>
  <c r="I1987" i="29"/>
  <c r="G1987" i="29" s="1"/>
  <c r="I1975" i="29"/>
  <c r="G1975" i="29" s="1"/>
  <c r="I1974" i="29"/>
  <c r="G1974" i="29" s="1"/>
  <c r="I1235" i="29"/>
  <c r="G1235" i="29" s="1"/>
  <c r="I1234" i="29"/>
  <c r="G1234" i="29" s="1"/>
  <c r="I1225" i="29"/>
  <c r="G1225" i="29" s="1"/>
  <c r="I1239" i="29"/>
  <c r="G1239" i="29" s="1"/>
  <c r="I1223" i="29"/>
  <c r="G1223" i="29" s="1"/>
  <c r="I1228" i="29"/>
  <c r="G1228" i="29" s="1"/>
  <c r="I2161" i="29"/>
  <c r="G2161" i="29" s="1"/>
  <c r="I2095" i="29"/>
  <c r="G2095" i="29" s="1"/>
  <c r="I690" i="29"/>
  <c r="G690" i="29" s="1"/>
  <c r="I626" i="29"/>
  <c r="G626" i="29" s="1"/>
  <c r="I1561" i="29"/>
  <c r="G1561" i="29" s="1"/>
  <c r="I1543" i="29"/>
  <c r="G1543" i="29" s="1"/>
  <c r="I3156" i="29"/>
  <c r="G3156" i="29" s="1"/>
  <c r="I1222" i="29"/>
  <c r="G1222" i="29" s="1"/>
  <c r="I3199" i="29"/>
  <c r="G3199" i="29" s="1"/>
  <c r="I1354" i="29"/>
  <c r="G1354" i="29" s="1"/>
  <c r="I1417" i="29"/>
  <c r="G1417" i="29" s="1"/>
  <c r="I1383" i="29"/>
  <c r="G1383" i="29" s="1"/>
  <c r="I2040" i="29"/>
  <c r="G2040" i="29" s="1"/>
  <c r="I1359" i="29"/>
  <c r="G1359" i="29" s="1"/>
  <c r="I337" i="29"/>
  <c r="G337" i="29" s="1"/>
  <c r="I373" i="29"/>
  <c r="G373" i="29" s="1"/>
  <c r="I2445" i="29"/>
  <c r="G2445" i="29" s="1"/>
  <c r="I2480" i="29"/>
  <c r="G2480" i="29" s="1"/>
  <c r="I2464" i="29"/>
  <c r="G2464" i="29" s="1"/>
  <c r="I2471" i="29"/>
  <c r="G2471" i="29" s="1"/>
  <c r="I331" i="29"/>
  <c r="G331" i="29" s="1"/>
  <c r="I325" i="29"/>
  <c r="G325" i="29" s="1"/>
  <c r="I2821" i="29"/>
  <c r="G2821" i="29" s="1"/>
  <c r="I2797" i="29"/>
  <c r="G2797" i="29" s="1"/>
  <c r="I2659" i="29"/>
  <c r="G2659" i="29" s="1"/>
  <c r="I2730" i="29"/>
  <c r="G2730" i="29" s="1"/>
  <c r="I2889" i="29"/>
  <c r="G2889" i="29" s="1"/>
  <c r="I2752" i="29"/>
  <c r="G2752" i="29" s="1"/>
  <c r="I2735" i="29"/>
  <c r="G2735" i="29" s="1"/>
  <c r="I2687" i="29"/>
  <c r="G2687" i="29" s="1"/>
  <c r="I2671" i="29"/>
  <c r="G2671" i="29" s="1"/>
  <c r="I1516" i="29"/>
  <c r="G1516" i="29" s="1"/>
  <c r="I1459" i="29"/>
  <c r="G1459" i="29" s="1"/>
  <c r="I1494" i="29"/>
  <c r="G1494" i="29" s="1"/>
  <c r="I1478" i="29"/>
  <c r="G1478" i="29" s="1"/>
  <c r="I1448" i="29"/>
  <c r="G1448" i="29" s="1"/>
  <c r="I1497" i="29"/>
  <c r="G1497" i="29" s="1"/>
  <c r="I2638" i="29"/>
  <c r="G2638" i="29" s="1"/>
  <c r="I3066" i="29"/>
  <c r="G3066" i="29" s="1"/>
  <c r="I2592" i="29"/>
  <c r="G2592" i="29" s="1"/>
  <c r="I3080" i="29"/>
  <c r="G3080" i="29" s="1"/>
  <c r="I2967" i="29"/>
  <c r="G2967" i="29" s="1"/>
  <c r="I3213" i="29"/>
  <c r="G3213" i="29" s="1"/>
  <c r="I666" i="29"/>
  <c r="G666" i="29" s="1"/>
  <c r="I182" i="29"/>
  <c r="G182" i="29" s="1"/>
  <c r="I165" i="29"/>
  <c r="G165" i="29" s="1"/>
  <c r="I149" i="29"/>
  <c r="G149" i="29" s="1"/>
  <c r="I548" i="29"/>
  <c r="G548" i="29" s="1"/>
  <c r="I443" i="29"/>
  <c r="G443" i="29" s="1"/>
  <c r="I506" i="29"/>
  <c r="G506" i="29" s="1"/>
  <c r="I3229" i="29"/>
  <c r="G3229" i="29" s="1"/>
  <c r="I3252" i="29"/>
  <c r="G3252" i="29" s="1"/>
  <c r="I3251" i="29"/>
  <c r="G3251" i="29" s="1"/>
  <c r="I3224" i="29"/>
  <c r="G3224" i="29" s="1"/>
  <c r="I2298" i="29"/>
  <c r="G2298" i="29" s="1"/>
  <c r="I2304" i="29"/>
  <c r="G2304" i="29" s="1"/>
  <c r="I2335" i="29"/>
  <c r="G2335" i="29" s="1"/>
  <c r="I2229" i="29"/>
  <c r="G2229" i="29" s="1"/>
  <c r="I2221" i="29"/>
  <c r="G2221" i="29" s="1"/>
  <c r="I2188" i="29"/>
  <c r="G2188" i="29" s="1"/>
  <c r="I2216" i="29"/>
  <c r="G2216" i="29" s="1"/>
  <c r="I2200" i="29"/>
  <c r="G2200" i="29" s="1"/>
  <c r="I2215" i="29"/>
  <c r="G2215" i="29" s="1"/>
  <c r="I2183" i="29"/>
  <c r="G2183" i="29" s="1"/>
  <c r="I2932" i="29"/>
  <c r="G2932" i="29" s="1"/>
  <c r="I2918" i="29"/>
  <c r="G2918" i="29" s="1"/>
  <c r="I1963" i="29"/>
  <c r="G1963" i="29" s="1"/>
  <c r="I1994" i="29"/>
  <c r="G1994" i="29" s="1"/>
  <c r="I2276" i="29"/>
  <c r="G2276" i="29" s="1"/>
  <c r="I2279" i="29"/>
  <c r="G2279" i="29" s="1"/>
  <c r="I2421" i="29"/>
  <c r="G2421" i="29" s="1"/>
  <c r="I2419" i="29"/>
  <c r="G2419" i="29" s="1"/>
  <c r="I2369" i="29"/>
  <c r="G2369" i="29" s="1"/>
  <c r="I2398" i="29"/>
  <c r="G2398" i="29" s="1"/>
  <c r="I1155" i="29"/>
  <c r="G1155" i="29" s="1"/>
  <c r="I1147" i="29"/>
  <c r="G1147" i="29" s="1"/>
  <c r="I1148" i="29"/>
  <c r="G1148" i="29" s="1"/>
  <c r="I699" i="29"/>
  <c r="G699" i="29" s="1"/>
  <c r="I681" i="29"/>
  <c r="G681" i="29" s="1"/>
  <c r="I1901" i="29"/>
  <c r="G1901" i="29" s="1"/>
  <c r="I1905" i="29"/>
  <c r="G1905" i="29" s="1"/>
  <c r="I1894" i="29"/>
  <c r="G1894" i="29" s="1"/>
  <c r="I1012" i="29"/>
  <c r="G1012" i="29" s="1"/>
  <c r="I955" i="29"/>
  <c r="G955" i="29" s="1"/>
  <c r="I1001" i="29"/>
  <c r="G1001" i="29" s="1"/>
  <c r="I982" i="29"/>
  <c r="G982" i="29" s="1"/>
  <c r="I1889" i="29"/>
  <c r="G1889" i="29" s="1"/>
  <c r="I1900" i="29"/>
  <c r="G1900" i="29" s="1"/>
  <c r="I3091" i="29"/>
  <c r="G3091" i="29" s="1"/>
  <c r="I3096" i="29"/>
  <c r="G3096" i="29" s="1"/>
  <c r="I3141" i="29"/>
  <c r="G3141" i="29" s="1"/>
  <c r="I3084" i="29"/>
  <c r="G3084" i="29" s="1"/>
  <c r="I2999" i="29"/>
  <c r="G2999" i="29" s="1"/>
  <c r="I40" i="29"/>
  <c r="G40" i="29" s="1"/>
  <c r="I48" i="29"/>
  <c r="G48" i="29" s="1"/>
  <c r="I139" i="29"/>
  <c r="G139" i="29" s="1"/>
  <c r="I175" i="29"/>
  <c r="G175" i="29" s="1"/>
  <c r="I184" i="29"/>
  <c r="G184" i="29" s="1"/>
  <c r="I480" i="29"/>
  <c r="G480" i="29" s="1"/>
  <c r="I717" i="29"/>
  <c r="G717" i="29" s="1"/>
  <c r="I820" i="29"/>
  <c r="G820" i="29" s="1"/>
  <c r="I952" i="29"/>
  <c r="G952" i="29" s="1"/>
  <c r="I1368" i="29"/>
  <c r="G1368" i="29" s="1"/>
  <c r="I3036" i="29"/>
  <c r="G3036" i="29" s="1"/>
  <c r="I2996" i="29"/>
  <c r="G2996" i="29" s="1"/>
  <c r="I2954" i="29"/>
  <c r="G2954" i="29" s="1"/>
  <c r="I2977" i="29"/>
  <c r="G2977" i="29" s="1"/>
  <c r="I3006" i="29"/>
  <c r="G3006" i="29" s="1"/>
  <c r="I2588" i="29"/>
  <c r="G2588" i="29" s="1"/>
  <c r="I2611" i="29"/>
  <c r="G2611" i="29" s="1"/>
  <c r="I2632" i="29"/>
  <c r="G2632" i="29" s="1"/>
  <c r="I427" i="29"/>
  <c r="G427" i="29" s="1"/>
  <c r="I551" i="29"/>
  <c r="G551" i="29" s="1"/>
  <c r="I445" i="29"/>
  <c r="G445" i="29" s="1"/>
  <c r="I2163" i="29"/>
  <c r="G2163" i="29" s="1"/>
  <c r="I2152" i="29"/>
  <c r="G2152" i="29" s="1"/>
  <c r="I2684" i="29"/>
  <c r="G2684" i="29" s="1"/>
  <c r="I2842" i="29"/>
  <c r="G2842" i="29" s="1"/>
  <c r="I2657" i="29"/>
  <c r="G2657" i="29" s="1"/>
  <c r="I2839" i="29"/>
  <c r="G2839" i="29" s="1"/>
  <c r="I2831" i="29"/>
  <c r="G2831" i="29" s="1"/>
  <c r="I499" i="29"/>
  <c r="G499" i="29" s="1"/>
  <c r="I513" i="29"/>
  <c r="G513" i="29" s="1"/>
  <c r="I433" i="29"/>
  <c r="G433" i="29" s="1"/>
  <c r="I2308" i="29"/>
  <c r="G2308" i="29" s="1"/>
  <c r="I2336" i="29"/>
  <c r="G2336" i="29" s="1"/>
  <c r="I467" i="29"/>
  <c r="G467" i="29" s="1"/>
  <c r="I417" i="29"/>
  <c r="G417" i="29" s="1"/>
  <c r="I501" i="29"/>
  <c r="G501" i="29" s="1"/>
  <c r="I3149" i="29"/>
  <c r="G3149" i="29" s="1"/>
  <c r="I3147" i="29"/>
  <c r="G3147" i="29" s="1"/>
  <c r="I3130" i="29"/>
  <c r="G3130" i="29" s="1"/>
  <c r="I3145" i="29"/>
  <c r="G3145" i="29" s="1"/>
  <c r="I3135" i="29"/>
  <c r="G3135" i="29" s="1"/>
  <c r="I2093" i="29"/>
  <c r="G2093" i="29" s="1"/>
  <c r="I2098" i="29"/>
  <c r="G2098" i="29" s="1"/>
  <c r="I2169" i="29"/>
  <c r="G2169" i="29" s="1"/>
  <c r="I1059" i="29"/>
  <c r="G1059" i="29" s="1"/>
  <c r="I1114" i="29"/>
  <c r="G1114" i="29" s="1"/>
  <c r="I1026" i="29"/>
  <c r="G1026" i="29" s="1"/>
  <c r="I1057" i="29"/>
  <c r="G1057" i="29" s="1"/>
  <c r="I777" i="29"/>
  <c r="G777" i="29" s="1"/>
  <c r="I2094" i="29"/>
  <c r="G2094" i="29" s="1"/>
  <c r="I2116" i="29"/>
  <c r="G2116" i="29" s="1"/>
  <c r="I743" i="29"/>
  <c r="G743" i="29" s="1"/>
  <c r="I735" i="29"/>
  <c r="G735" i="29" s="1"/>
  <c r="I1030" i="29"/>
  <c r="G1030" i="29" s="1"/>
  <c r="I1077" i="29"/>
  <c r="G1077" i="29" s="1"/>
  <c r="I1037" i="29"/>
  <c r="G1037" i="29" s="1"/>
  <c r="I2469" i="29"/>
  <c r="G2469" i="29" s="1"/>
  <c r="I2461" i="29"/>
  <c r="G2461" i="29" s="1"/>
  <c r="I2482" i="29"/>
  <c r="G2482" i="29" s="1"/>
  <c r="I2450" i="29"/>
  <c r="G2450" i="29" s="1"/>
  <c r="I2481" i="29"/>
  <c r="G2481" i="29" s="1"/>
  <c r="I2473" i="29"/>
  <c r="G2473" i="29" s="1"/>
  <c r="I2780" i="29"/>
  <c r="G2780" i="29" s="1"/>
  <c r="I2708" i="29"/>
  <c r="G2708" i="29" s="1"/>
  <c r="I2850" i="29"/>
  <c r="G2850" i="29" s="1"/>
  <c r="I2722" i="29"/>
  <c r="G2722" i="29" s="1"/>
  <c r="I2713" i="29"/>
  <c r="G2713" i="29" s="1"/>
  <c r="I2767" i="29"/>
  <c r="G2767" i="29" s="1"/>
  <c r="I2694" i="29"/>
  <c r="G2694" i="29" s="1"/>
  <c r="I1949" i="29"/>
  <c r="G1949" i="29" s="1"/>
  <c r="I2003" i="29"/>
  <c r="G2003" i="29" s="1"/>
  <c r="I1969" i="29"/>
  <c r="G1969" i="29" s="1"/>
  <c r="I1962" i="29"/>
  <c r="G1962" i="29" s="1"/>
  <c r="I1998" i="29"/>
  <c r="G1998" i="29" s="1"/>
  <c r="I1331" i="29"/>
  <c r="G1331" i="29" s="1"/>
  <c r="I1295" i="29"/>
  <c r="G1295" i="29" s="1"/>
  <c r="I1302" i="29"/>
  <c r="G1302" i="29" s="1"/>
  <c r="I2413" i="29"/>
  <c r="G2413" i="29" s="1"/>
  <c r="I2365" i="29"/>
  <c r="G2365" i="29" s="1"/>
  <c r="I2387" i="29"/>
  <c r="G2387" i="29" s="1"/>
  <c r="I1451" i="29"/>
  <c r="G1451" i="29" s="1"/>
  <c r="I1470" i="29"/>
  <c r="G1470" i="29" s="1"/>
  <c r="I1489" i="29"/>
  <c r="G1489" i="29" s="1"/>
  <c r="I3133" i="29"/>
  <c r="G3133" i="29" s="1"/>
  <c r="I3178" i="29"/>
  <c r="G3178" i="29" s="1"/>
  <c r="I2129" i="29"/>
  <c r="G2129" i="29" s="1"/>
  <c r="I3167" i="29"/>
  <c r="G3167" i="29" s="1"/>
  <c r="I1063" i="29"/>
  <c r="G1063" i="29" s="1"/>
  <c r="I2572" i="29"/>
  <c r="G2572" i="29" s="1"/>
  <c r="I2610" i="29"/>
  <c r="G2610" i="29" s="1"/>
  <c r="I2567" i="29"/>
  <c r="G2567" i="29" s="1"/>
  <c r="I2582" i="29"/>
  <c r="G2582" i="29" s="1"/>
  <c r="I1589" i="29"/>
  <c r="G1589" i="29" s="1"/>
  <c r="I1565" i="29"/>
  <c r="G1565" i="29" s="1"/>
  <c r="I2191" i="29"/>
  <c r="G2191" i="29" s="1"/>
  <c r="I2190" i="29"/>
  <c r="G2190" i="29" s="1"/>
  <c r="I3243" i="29"/>
  <c r="G3243" i="29" s="1"/>
  <c r="I1428" i="29"/>
  <c r="G1428" i="29" s="1"/>
  <c r="I3231" i="29"/>
  <c r="G3231" i="29" s="1"/>
  <c r="I1355" i="29"/>
  <c r="G1355" i="29" s="1"/>
  <c r="I1347" i="29"/>
  <c r="G1347" i="29" s="1"/>
  <c r="I1393" i="29"/>
  <c r="G1393" i="29" s="1"/>
  <c r="I1385" i="29"/>
  <c r="G1385" i="29" s="1"/>
  <c r="I1415" i="29"/>
  <c r="G1415" i="29" s="1"/>
  <c r="I1407" i="29"/>
  <c r="G1407" i="29" s="1"/>
  <c r="I1375" i="29"/>
  <c r="G1375" i="29" s="1"/>
  <c r="I1432" i="29"/>
  <c r="G1432" i="29" s="1"/>
  <c r="I1414" i="29"/>
  <c r="G1414" i="29" s="1"/>
  <c r="I1358" i="29"/>
  <c r="G1358" i="29" s="1"/>
  <c r="I1372" i="29"/>
  <c r="G1372" i="29" s="1"/>
  <c r="I1364" i="29"/>
  <c r="G1364" i="29" s="1"/>
  <c r="I3166" i="29"/>
  <c r="G3166" i="29" s="1"/>
  <c r="I3158" i="29"/>
  <c r="G3158" i="29" s="1"/>
  <c r="I2629" i="29"/>
  <c r="G2629" i="29" s="1"/>
  <c r="I2613" i="29"/>
  <c r="G2613" i="29" s="1"/>
  <c r="I2635" i="29"/>
  <c r="G2635" i="29" s="1"/>
  <c r="I2563" i="29"/>
  <c r="G2563" i="29" s="1"/>
  <c r="I2651" i="29"/>
  <c r="G2651" i="29" s="1"/>
  <c r="I2650" i="29"/>
  <c r="G2650" i="29" s="1"/>
  <c r="I2609" i="29"/>
  <c r="G2609" i="29" s="1"/>
  <c r="I2577" i="29"/>
  <c r="G2577" i="29" s="1"/>
  <c r="I2641" i="29"/>
  <c r="G2641" i="29" s="1"/>
  <c r="I2566" i="29"/>
  <c r="G2566" i="29" s="1"/>
  <c r="I2639" i="29"/>
  <c r="G2639" i="29" s="1"/>
  <c r="I2574" i="29"/>
  <c r="G2574" i="29" s="1"/>
  <c r="I2630" i="29"/>
  <c r="G2630" i="29" s="1"/>
  <c r="I3182" i="29"/>
  <c r="G3182" i="29" s="1"/>
  <c r="I3181" i="29"/>
  <c r="G3181" i="29" s="1"/>
  <c r="I610" i="29"/>
  <c r="G610" i="29" s="1"/>
  <c r="I574" i="29"/>
  <c r="G574" i="29" s="1"/>
  <c r="I3053" i="29"/>
  <c r="G3053" i="29" s="1"/>
  <c r="I3037" i="29"/>
  <c r="G3037" i="29" s="1"/>
  <c r="I2981" i="29"/>
  <c r="G2981" i="29" s="1"/>
  <c r="I2957" i="29"/>
  <c r="G2957" i="29" s="1"/>
  <c r="I3020" i="29"/>
  <c r="G3020" i="29" s="1"/>
  <c r="I3012" i="29"/>
  <c r="G3012" i="29" s="1"/>
  <c r="I3004" i="29"/>
  <c r="G3004" i="29" s="1"/>
  <c r="I2988" i="29"/>
  <c r="G2988" i="29" s="1"/>
  <c r="I3076" i="29"/>
  <c r="G3076" i="29" s="1"/>
  <c r="I3059" i="29"/>
  <c r="G3059" i="29" s="1"/>
  <c r="I3051" i="29"/>
  <c r="G3051" i="29" s="1"/>
  <c r="I2979" i="29"/>
  <c r="G2979" i="29" s="1"/>
  <c r="I3018" i="29"/>
  <c r="G3018" i="29" s="1"/>
  <c r="I3010" i="29"/>
  <c r="G3010" i="29" s="1"/>
  <c r="I3047" i="29"/>
  <c r="G3047" i="29" s="1"/>
  <c r="I3015" i="29"/>
  <c r="G3015" i="29" s="1"/>
  <c r="I2975" i="29"/>
  <c r="G2975" i="29" s="1"/>
  <c r="I242" i="29"/>
  <c r="G242" i="29" s="1"/>
  <c r="I234" i="29"/>
  <c r="G234" i="29" s="1"/>
  <c r="I419" i="29"/>
  <c r="G419" i="29" s="1"/>
  <c r="I429" i="29"/>
  <c r="G429" i="29" s="1"/>
  <c r="I1254" i="29"/>
  <c r="G1254" i="29" s="1"/>
  <c r="I1253" i="29"/>
  <c r="G1253" i="29" s="1"/>
  <c r="I1252" i="29"/>
  <c r="G1252" i="29" s="1"/>
  <c r="I490" i="29"/>
  <c r="G490" i="29" s="1"/>
  <c r="I418" i="29"/>
  <c r="G418" i="29" s="1"/>
  <c r="I454" i="29"/>
  <c r="G454" i="29" s="1"/>
  <c r="I2030" i="29"/>
  <c r="G2030" i="29" s="1"/>
  <c r="I1960" i="29"/>
  <c r="G1960" i="29" s="1"/>
  <c r="I2016" i="29"/>
  <c r="G2016" i="29" s="1"/>
  <c r="I1959" i="29"/>
  <c r="G1959" i="29" s="1"/>
  <c r="I1964" i="29"/>
  <c r="G1964" i="29" s="1"/>
  <c r="I57" i="29"/>
  <c r="G57" i="29" s="1"/>
  <c r="I168" i="29"/>
  <c r="G168" i="29" s="1"/>
  <c r="I232" i="29"/>
  <c r="G232" i="29" s="1"/>
  <c r="I279" i="29"/>
  <c r="G279" i="29" s="1"/>
  <c r="I356" i="29"/>
  <c r="G356" i="29" s="1"/>
  <c r="I560" i="29"/>
  <c r="G560" i="29" s="1"/>
  <c r="I748" i="29"/>
  <c r="G748" i="29" s="1"/>
  <c r="I784" i="29"/>
  <c r="G784" i="29" s="1"/>
  <c r="I1020" i="29"/>
  <c r="G1020" i="29" s="1"/>
  <c r="I1064" i="29"/>
  <c r="G1064" i="29" s="1"/>
  <c r="I1133" i="29"/>
  <c r="G1133" i="29" s="1"/>
  <c r="I1400" i="29"/>
  <c r="G1400" i="29" s="1"/>
  <c r="I1449" i="29"/>
  <c r="G1449" i="29" s="1"/>
  <c r="I2829" i="29"/>
  <c r="G2829" i="29" s="1"/>
  <c r="I2856" i="29"/>
  <c r="G2856" i="29" s="1"/>
  <c r="I564" i="29"/>
  <c r="G564" i="29" s="1"/>
  <c r="I540" i="29"/>
  <c r="G540" i="29" s="1"/>
  <c r="I451" i="29"/>
  <c r="G451" i="29" s="1"/>
  <c r="I483" i="29"/>
  <c r="G483" i="29" s="1"/>
  <c r="I475" i="29"/>
  <c r="G475" i="29" s="1"/>
  <c r="I435" i="29"/>
  <c r="G435" i="29" s="1"/>
  <c r="I411" i="29"/>
  <c r="G411" i="29" s="1"/>
  <c r="I530" i="29"/>
  <c r="G530" i="29" s="1"/>
  <c r="I514" i="29"/>
  <c r="G514" i="29" s="1"/>
  <c r="I442" i="29"/>
  <c r="G442" i="29" s="1"/>
  <c r="I426" i="29"/>
  <c r="G426" i="29" s="1"/>
  <c r="I489" i="29"/>
  <c r="G489" i="29" s="1"/>
  <c r="I526" i="29"/>
  <c r="G526" i="29" s="1"/>
  <c r="I518" i="29"/>
  <c r="G518" i="29" s="1"/>
  <c r="I478" i="29"/>
  <c r="G478" i="29" s="1"/>
  <c r="I462" i="29"/>
  <c r="G462" i="29" s="1"/>
  <c r="I446" i="29"/>
  <c r="G446" i="29" s="1"/>
  <c r="I422" i="29"/>
  <c r="G422" i="29" s="1"/>
  <c r="I437" i="29"/>
  <c r="G437" i="29" s="1"/>
  <c r="I1637" i="29"/>
  <c r="G1637" i="29" s="1"/>
  <c r="I1689" i="29"/>
  <c r="G1689" i="29" s="1"/>
  <c r="I1681" i="29"/>
  <c r="G1681" i="29" s="1"/>
  <c r="I579" i="29"/>
  <c r="G579" i="29" s="1"/>
  <c r="I594" i="29"/>
  <c r="G594" i="29" s="1"/>
  <c r="I585" i="29"/>
  <c r="G585" i="29" s="1"/>
  <c r="I1899" i="29"/>
  <c r="G1899" i="29" s="1"/>
  <c r="I1882" i="29"/>
  <c r="G1882" i="29" s="1"/>
  <c r="I618" i="29"/>
  <c r="G618" i="29" s="1"/>
  <c r="I1525" i="29"/>
  <c r="G1525" i="29" s="1"/>
  <c r="I1532" i="29"/>
  <c r="G1532" i="29" s="1"/>
  <c r="I2459" i="29"/>
  <c r="G2459" i="29" s="1"/>
  <c r="I2451" i="29"/>
  <c r="G2451" i="29" s="1"/>
  <c r="I2449" i="29"/>
  <c r="G2449" i="29" s="1"/>
  <c r="I2637" i="29"/>
  <c r="G2637" i="29" s="1"/>
  <c r="I2618" i="29"/>
  <c r="G2618" i="29" s="1"/>
  <c r="I1042" i="29"/>
  <c r="G1042" i="29" s="1"/>
  <c r="I1130" i="29"/>
  <c r="G1130" i="29" s="1"/>
  <c r="I535" i="29"/>
  <c r="G535" i="29" s="1"/>
  <c r="I510" i="29"/>
  <c r="G510" i="29" s="1"/>
  <c r="I430" i="29"/>
  <c r="G430" i="29" s="1"/>
  <c r="I306" i="29"/>
  <c r="G306" i="29" s="1"/>
  <c r="I266" i="29"/>
  <c r="G266" i="29" s="1"/>
  <c r="I289" i="29"/>
  <c r="G289" i="29" s="1"/>
  <c r="I277" i="29"/>
  <c r="G277" i="29" s="1"/>
  <c r="I269" i="29"/>
  <c r="G269" i="29" s="1"/>
  <c r="I261" i="29"/>
  <c r="G261" i="29" s="1"/>
  <c r="I2721" i="29"/>
  <c r="G2721" i="29" s="1"/>
  <c r="I2766" i="29"/>
  <c r="G2766" i="29" s="1"/>
  <c r="I1973" i="29"/>
  <c r="G1973" i="29" s="1"/>
  <c r="I1977" i="29"/>
  <c r="G1977" i="29" s="1"/>
  <c r="I1956" i="29"/>
  <c r="G1956" i="29" s="1"/>
  <c r="I783" i="29"/>
  <c r="G783" i="29" s="1"/>
  <c r="I775" i="29"/>
  <c r="G775" i="29" s="1"/>
  <c r="I765" i="29"/>
  <c r="G765" i="29" s="1"/>
  <c r="I1500" i="29"/>
  <c r="G1500" i="29" s="1"/>
  <c r="I1457" i="29"/>
  <c r="G1457" i="29" s="1"/>
  <c r="I1456" i="29"/>
  <c r="G1456" i="29" s="1"/>
  <c r="I1463" i="29"/>
  <c r="G1463" i="29" s="1"/>
  <c r="I1944" i="29"/>
  <c r="G1944" i="29" s="1"/>
  <c r="I1942" i="29"/>
  <c r="G1942" i="29" s="1"/>
  <c r="I1932" i="29"/>
  <c r="G1932" i="29" s="1"/>
  <c r="I1948" i="29"/>
  <c r="G1948" i="29" s="1"/>
  <c r="I394" i="29"/>
  <c r="G394" i="29" s="1"/>
  <c r="I346" i="29"/>
  <c r="G346" i="29" s="1"/>
  <c r="I338" i="29"/>
  <c r="G338" i="29" s="1"/>
  <c r="I381" i="29"/>
  <c r="G381" i="29" s="1"/>
  <c r="I2628" i="29"/>
  <c r="G2628" i="29" s="1"/>
  <c r="I2620" i="29"/>
  <c r="G2620" i="29" s="1"/>
  <c r="I2556" i="29"/>
  <c r="G2556" i="29" s="1"/>
  <c r="I2643" i="29"/>
  <c r="G2643" i="29" s="1"/>
  <c r="I2602" i="29"/>
  <c r="G2602" i="29" s="1"/>
  <c r="I2562" i="29"/>
  <c r="G2562" i="29" s="1"/>
  <c r="I2608" i="29"/>
  <c r="G2608" i="29" s="1"/>
  <c r="I2560" i="29"/>
  <c r="G2560" i="29" s="1"/>
  <c r="I2852" i="29"/>
  <c r="G2852" i="29" s="1"/>
  <c r="I2882" i="29"/>
  <c r="G2882" i="29" s="1"/>
  <c r="I2753" i="29"/>
  <c r="G2753" i="29" s="1"/>
  <c r="I2743" i="29"/>
  <c r="G2743" i="29" s="1"/>
  <c r="I3196" i="29"/>
  <c r="G3196" i="29" s="1"/>
  <c r="I3194" i="29"/>
  <c r="G3194" i="29" s="1"/>
  <c r="I3208" i="29"/>
  <c r="G3208" i="29" s="1"/>
  <c r="I3206" i="29"/>
  <c r="G3206" i="29" s="1"/>
  <c r="I2579" i="29"/>
  <c r="G2579" i="29" s="1"/>
  <c r="I2634" i="29"/>
  <c r="G2634" i="29" s="1"/>
  <c r="I2640" i="29"/>
  <c r="G2640" i="29" s="1"/>
  <c r="I1503" i="29"/>
  <c r="G1503" i="29" s="1"/>
  <c r="I1450" i="29"/>
  <c r="G1450" i="29" s="1"/>
  <c r="I1506" i="29"/>
  <c r="G1506" i="29" s="1"/>
  <c r="I1480" i="29"/>
  <c r="G1480" i="29" s="1"/>
  <c r="I2587" i="29"/>
  <c r="G2587" i="29" s="1"/>
  <c r="I2600" i="29"/>
  <c r="G2600" i="29" s="1"/>
  <c r="I2584" i="29"/>
  <c r="G2584" i="29" s="1"/>
  <c r="I1897" i="29"/>
  <c r="G1897" i="29" s="1"/>
  <c r="I1920" i="29"/>
  <c r="G1920" i="29" s="1"/>
  <c r="I1717" i="29"/>
  <c r="G1717" i="29" s="1"/>
  <c r="I1767" i="29"/>
  <c r="G1767" i="29" s="1"/>
  <c r="I890" i="29"/>
  <c r="G890" i="29" s="1"/>
  <c r="I1766" i="29"/>
  <c r="G1766" i="29" s="1"/>
  <c r="I855" i="29"/>
  <c r="G855" i="29" s="1"/>
  <c r="I1702" i="29"/>
  <c r="G1702" i="29" s="1"/>
  <c r="I877" i="29"/>
  <c r="G877" i="29" s="1"/>
  <c r="I1779" i="29"/>
  <c r="G1779" i="29" s="1"/>
  <c r="I2396" i="29"/>
  <c r="G2396" i="29" s="1"/>
  <c r="I2434" i="29"/>
  <c r="G2434" i="29" s="1"/>
  <c r="I2415" i="29"/>
  <c r="G2415" i="29" s="1"/>
  <c r="I2358" i="29"/>
  <c r="G2358" i="29" s="1"/>
  <c r="I233" i="29"/>
  <c r="G233" i="29" s="1"/>
  <c r="I230" i="29"/>
  <c r="G230" i="29" s="1"/>
  <c r="I1246" i="29"/>
  <c r="G1246" i="29" s="1"/>
  <c r="I1245" i="29"/>
  <c r="G1245" i="29" s="1"/>
  <c r="I2404" i="29"/>
  <c r="G2404" i="29" s="1"/>
  <c r="I2397" i="29"/>
  <c r="G2397" i="29" s="1"/>
  <c r="I2389" i="29"/>
  <c r="G2389" i="29" s="1"/>
  <c r="I2381" i="29"/>
  <c r="G2381" i="29" s="1"/>
  <c r="I2373" i="29"/>
  <c r="G2373" i="29" s="1"/>
  <c r="I2429" i="29"/>
  <c r="G2429" i="29" s="1"/>
  <c r="I2412" i="29"/>
  <c r="G2412" i="29" s="1"/>
  <c r="I2410" i="29"/>
  <c r="G2410" i="29" s="1"/>
  <c r="I2380" i="29"/>
  <c r="G2380" i="29" s="1"/>
  <c r="I2372" i="29"/>
  <c r="G2372" i="29" s="1"/>
  <c r="I2428" i="29"/>
  <c r="G2428" i="29" s="1"/>
  <c r="I2411" i="29"/>
  <c r="G2411" i="29" s="1"/>
  <c r="I2403" i="29"/>
  <c r="G2403" i="29" s="1"/>
  <c r="I2435" i="29"/>
  <c r="G2435" i="29" s="1"/>
  <c r="I2427" i="29"/>
  <c r="G2427" i="29" s="1"/>
  <c r="I2418" i="29"/>
  <c r="G2418" i="29" s="1"/>
  <c r="I2409" i="29"/>
  <c r="G2409" i="29" s="1"/>
  <c r="I2402" i="29"/>
  <c r="G2402" i="29" s="1"/>
  <c r="I2378" i="29"/>
  <c r="G2378" i="29" s="1"/>
  <c r="I2370" i="29"/>
  <c r="G2370" i="29" s="1"/>
  <c r="I2362" i="29"/>
  <c r="G2362" i="29" s="1"/>
  <c r="I2401" i="29"/>
  <c r="G2401" i="29" s="1"/>
  <c r="I2393" i="29"/>
  <c r="G2393" i="29" s="1"/>
  <c r="I2385" i="29"/>
  <c r="G2385" i="29" s="1"/>
  <c r="I2377" i="29"/>
  <c r="G2377" i="29" s="1"/>
  <c r="I2361" i="29"/>
  <c r="G2361" i="29" s="1"/>
  <c r="I2384" i="29"/>
  <c r="G2384" i="29" s="1"/>
  <c r="I2376" i="29"/>
  <c r="G2376" i="29" s="1"/>
  <c r="I2368" i="29"/>
  <c r="G2368" i="29" s="1"/>
  <c r="I2432" i="29"/>
  <c r="G2432" i="29" s="1"/>
  <c r="I2423" i="29"/>
  <c r="G2423" i="29" s="1"/>
  <c r="I2406" i="29"/>
  <c r="G2406" i="29" s="1"/>
  <c r="I2383" i="29"/>
  <c r="G2383" i="29" s="1"/>
  <c r="I2375" i="29"/>
  <c r="G2375" i="29" s="1"/>
  <c r="I2367" i="29"/>
  <c r="G2367" i="29" s="1"/>
  <c r="I2422" i="29"/>
  <c r="G2422" i="29" s="1"/>
  <c r="I2374" i="29"/>
  <c r="G2374" i="29" s="1"/>
  <c r="I2366" i="29"/>
  <c r="G2366" i="29" s="1"/>
  <c r="I2431" i="29"/>
  <c r="G2431" i="29" s="1"/>
  <c r="I2390" i="29"/>
  <c r="G2390" i="29" s="1"/>
  <c r="I2324" i="29"/>
  <c r="G2324" i="29" s="1"/>
  <c r="I2356" i="29"/>
  <c r="G2356" i="29" s="1"/>
  <c r="I2329" i="29"/>
  <c r="G2329" i="29" s="1"/>
  <c r="I1630" i="29"/>
  <c r="G1630" i="29" s="1"/>
  <c r="I1555" i="29"/>
  <c r="G1555" i="29" s="1"/>
  <c r="I1600" i="29"/>
  <c r="G1600" i="29" s="1"/>
  <c r="I1546" i="29"/>
  <c r="G1546" i="29" s="1"/>
  <c r="I1538" i="29"/>
  <c r="G1538" i="29" s="1"/>
  <c r="I355" i="29"/>
  <c r="G355" i="29" s="1"/>
  <c r="I402" i="29"/>
  <c r="G402" i="29" s="1"/>
  <c r="I1338" i="29"/>
  <c r="G1338" i="29" s="1"/>
  <c r="I1305" i="29"/>
  <c r="G1305" i="29" s="1"/>
  <c r="I1311" i="29"/>
  <c r="G1311" i="29" s="1"/>
  <c r="I1324" i="29"/>
  <c r="G1324" i="29" s="1"/>
  <c r="I1308" i="29"/>
  <c r="G1308" i="29" s="1"/>
  <c r="I3162" i="29"/>
  <c r="G3162" i="29" s="1"/>
  <c r="I3152" i="29"/>
  <c r="G3152" i="29" s="1"/>
  <c r="I2092" i="29"/>
  <c r="G2092" i="29" s="1"/>
  <c r="I9" i="29"/>
  <c r="G9" i="29" s="1"/>
  <c r="I34" i="29"/>
  <c r="G34" i="29" s="1"/>
  <c r="I42" i="29"/>
  <c r="G42" i="29" s="1"/>
  <c r="I50" i="29"/>
  <c r="G50" i="29" s="1"/>
  <c r="I66" i="29"/>
  <c r="G66" i="29" s="1"/>
  <c r="I114" i="29"/>
  <c r="G114" i="29" s="1"/>
  <c r="I259" i="29"/>
  <c r="G259" i="29" s="1"/>
  <c r="I280" i="29"/>
  <c r="G280" i="29" s="1"/>
  <c r="I327" i="29"/>
  <c r="G327" i="29" s="1"/>
  <c r="I368" i="29"/>
  <c r="G368" i="29" s="1"/>
  <c r="I460" i="29"/>
  <c r="G460" i="29" s="1"/>
  <c r="I471" i="29"/>
  <c r="G471" i="29" s="1"/>
  <c r="I495" i="29"/>
  <c r="G495" i="29" s="1"/>
  <c r="I533" i="29"/>
  <c r="G533" i="29" s="1"/>
  <c r="I772" i="29"/>
  <c r="G772" i="29" s="1"/>
  <c r="I1584" i="29"/>
  <c r="G1584" i="29" s="1"/>
  <c r="I2137" i="29"/>
  <c r="G2137" i="29" s="1"/>
  <c r="I2113" i="29"/>
  <c r="G2113" i="29" s="1"/>
  <c r="I2128" i="29"/>
  <c r="G2128" i="29" s="1"/>
  <c r="I2103" i="29"/>
  <c r="G2103" i="29" s="1"/>
  <c r="I2132" i="29"/>
  <c r="G2132" i="29" s="1"/>
  <c r="I3201" i="29"/>
  <c r="G3201" i="29" s="1"/>
  <c r="I3192" i="29"/>
  <c r="G3192" i="29" s="1"/>
  <c r="I786" i="29"/>
  <c r="G786" i="29" s="1"/>
  <c r="I791" i="29"/>
  <c r="G791" i="29" s="1"/>
  <c r="I767" i="29"/>
  <c r="G767" i="29" s="1"/>
  <c r="I751" i="29"/>
  <c r="G751" i="29" s="1"/>
  <c r="I774" i="29"/>
  <c r="G774" i="29" s="1"/>
  <c r="I726" i="29"/>
  <c r="G726" i="29" s="1"/>
  <c r="I749" i="29"/>
  <c r="G749" i="29" s="1"/>
  <c r="I725" i="29"/>
  <c r="G725" i="29" s="1"/>
  <c r="I1171" i="29"/>
  <c r="G1171" i="29" s="1"/>
  <c r="I1163" i="29"/>
  <c r="G1163" i="29" s="1"/>
  <c r="I1203" i="29"/>
  <c r="G1203" i="29" s="1"/>
  <c r="I1178" i="29"/>
  <c r="G1178" i="29" s="1"/>
  <c r="I1185" i="29"/>
  <c r="G1185" i="29" s="1"/>
  <c r="I1143" i="29"/>
  <c r="G1143" i="29" s="1"/>
  <c r="I1199" i="29"/>
  <c r="G1199" i="29" s="1"/>
  <c r="I1158" i="29"/>
  <c r="G1158" i="29" s="1"/>
  <c r="I1142" i="29"/>
  <c r="G1142" i="29" s="1"/>
  <c r="I1156" i="29"/>
  <c r="G1156" i="29" s="1"/>
  <c r="I1922" i="29"/>
  <c r="G1922" i="29" s="1"/>
  <c r="I1871" i="29"/>
  <c r="G1871" i="29" s="1"/>
  <c r="I1260" i="29"/>
  <c r="G1260" i="29" s="1"/>
  <c r="I1258" i="29"/>
  <c r="G1258" i="29" s="1"/>
  <c r="I1257" i="29"/>
  <c r="G1257" i="29" s="1"/>
  <c r="I2453" i="29"/>
  <c r="G2453" i="29" s="1"/>
  <c r="I1979" i="29"/>
  <c r="G1979" i="29" s="1"/>
  <c r="I1985" i="29"/>
  <c r="G1985" i="29" s="1"/>
  <c r="I2488" i="29"/>
  <c r="G2488" i="29" s="1"/>
  <c r="I1943" i="29"/>
  <c r="G1943" i="29" s="1"/>
  <c r="I1966" i="29"/>
  <c r="G1966" i="29" s="1"/>
  <c r="I1990" i="29"/>
  <c r="G1990" i="29" s="1"/>
  <c r="I2021" i="29"/>
  <c r="G2021" i="29" s="1"/>
  <c r="I2470" i="29"/>
  <c r="G2470" i="29" s="1"/>
  <c r="I2010" i="29"/>
  <c r="G2010" i="29" s="1"/>
  <c r="I1934" i="29"/>
  <c r="G1934" i="29" s="1"/>
  <c r="I2625" i="29"/>
  <c r="G2625" i="29" s="1"/>
  <c r="I2561" i="29"/>
  <c r="G2561" i="29" s="1"/>
  <c r="I851" i="29"/>
  <c r="G851" i="29" s="1"/>
  <c r="I889" i="29"/>
  <c r="G889" i="29" s="1"/>
  <c r="I873" i="29"/>
  <c r="G873" i="29" s="1"/>
  <c r="I904" i="29"/>
  <c r="G904" i="29" s="1"/>
  <c r="I862" i="29"/>
  <c r="G862" i="29" s="1"/>
  <c r="I837" i="29"/>
  <c r="G837" i="29" s="1"/>
  <c r="I166" i="29"/>
  <c r="G166" i="29" s="1"/>
  <c r="I126" i="29"/>
  <c r="G126" i="29" s="1"/>
  <c r="I3129" i="29"/>
  <c r="G3129" i="29" s="1"/>
  <c r="I3160" i="29"/>
  <c r="G3160" i="29" s="1"/>
  <c r="I1244" i="29"/>
  <c r="G1244" i="29" s="1"/>
  <c r="I2468" i="29"/>
  <c r="G2468" i="29" s="1"/>
  <c r="I2448" i="29"/>
  <c r="G2448" i="29" s="1"/>
  <c r="I597" i="29"/>
  <c r="G597" i="29" s="1"/>
  <c r="I581" i="29"/>
  <c r="G581" i="29" s="1"/>
  <c r="I3089" i="29"/>
  <c r="G3089" i="29" s="1"/>
  <c r="I606" i="29"/>
  <c r="G606" i="29" s="1"/>
  <c r="I2341" i="29"/>
  <c r="G2341" i="29" s="1"/>
  <c r="I1822" i="29"/>
  <c r="G1822" i="29" s="1"/>
  <c r="I1826" i="29"/>
  <c r="G1826" i="29" s="1"/>
  <c r="I1832" i="29"/>
  <c r="G1832" i="29" s="1"/>
  <c r="I1831" i="29"/>
  <c r="G1831" i="29" s="1"/>
  <c r="I1819" i="29"/>
  <c r="G1819" i="29" s="1"/>
  <c r="I370" i="29"/>
  <c r="G370" i="29" s="1"/>
  <c r="I393" i="29"/>
  <c r="G393" i="29" s="1"/>
  <c r="I385" i="29"/>
  <c r="G385" i="29" s="1"/>
  <c r="I675" i="29"/>
  <c r="G675" i="29" s="1"/>
  <c r="I707" i="29"/>
  <c r="G707" i="29" s="1"/>
  <c r="I719" i="29"/>
  <c r="G719" i="29" s="1"/>
  <c r="I645" i="29"/>
  <c r="G645" i="29" s="1"/>
  <c r="I1207" i="29"/>
  <c r="G1207" i="29" s="1"/>
  <c r="I1221" i="29"/>
  <c r="G1221" i="29" s="1"/>
  <c r="I3061" i="29"/>
  <c r="G3061" i="29" s="1"/>
  <c r="I2997" i="29"/>
  <c r="G2997" i="29" s="1"/>
  <c r="I3060" i="29"/>
  <c r="G3060" i="29" s="1"/>
  <c r="I3065" i="29"/>
  <c r="G3065" i="29" s="1"/>
  <c r="I2983" i="29"/>
  <c r="G2983" i="29" s="1"/>
  <c r="I2966" i="29"/>
  <c r="G2966" i="29" s="1"/>
  <c r="I2924" i="29"/>
  <c r="G2924" i="29" s="1"/>
  <c r="I2930" i="29"/>
  <c r="G2930" i="29" s="1"/>
  <c r="I3104" i="29"/>
  <c r="G3104" i="29" s="1"/>
  <c r="I3118" i="29"/>
  <c r="G3118" i="29" s="1"/>
  <c r="I1715" i="29"/>
  <c r="G1715" i="29" s="1"/>
  <c r="I2552" i="29"/>
  <c r="G2552" i="29" s="1"/>
  <c r="I1711" i="29"/>
  <c r="G1711" i="29" s="1"/>
  <c r="I910" i="29"/>
  <c r="G910" i="29" s="1"/>
  <c r="I387" i="29"/>
  <c r="G387" i="29" s="1"/>
  <c r="I362" i="29"/>
  <c r="G362" i="29" s="1"/>
  <c r="I2233" i="29"/>
  <c r="G2233" i="29" s="1"/>
  <c r="I2193" i="29"/>
  <c r="G2193" i="29" s="1"/>
  <c r="I2240" i="29"/>
  <c r="G2240" i="29" s="1"/>
  <c r="I2248" i="29"/>
  <c r="G2248" i="29" s="1"/>
  <c r="I2231" i="29"/>
  <c r="G2231" i="29" s="1"/>
  <c r="I2247" i="29"/>
  <c r="G2247" i="29" s="1"/>
  <c r="I2230" i="29"/>
  <c r="G2230" i="29" s="1"/>
  <c r="I2739" i="29"/>
  <c r="G2739" i="29" s="1"/>
  <c r="I2887" i="29"/>
  <c r="G2887" i="29" s="1"/>
  <c r="I3029" i="29"/>
  <c r="G3029" i="29" s="1"/>
  <c r="I3028" i="29"/>
  <c r="G3028" i="29" s="1"/>
  <c r="I2980" i="29"/>
  <c r="G2980" i="29" s="1"/>
  <c r="I2955" i="29"/>
  <c r="G2955" i="29" s="1"/>
  <c r="I3146" i="29"/>
  <c r="G3146" i="29" s="1"/>
  <c r="I2994" i="29"/>
  <c r="G2994" i="29" s="1"/>
  <c r="I3057" i="29"/>
  <c r="G3057" i="29" s="1"/>
  <c r="I2993" i="29"/>
  <c r="G2993" i="29" s="1"/>
  <c r="I3024" i="29"/>
  <c r="G3024" i="29" s="1"/>
  <c r="I3000" i="29"/>
  <c r="G3000" i="29" s="1"/>
  <c r="I2992" i="29"/>
  <c r="G2992" i="29" s="1"/>
  <c r="I2984" i="29"/>
  <c r="G2984" i="29" s="1"/>
  <c r="I2960" i="29"/>
  <c r="G2960" i="29" s="1"/>
  <c r="I3071" i="29"/>
  <c r="G3071" i="29" s="1"/>
  <c r="I2991" i="29"/>
  <c r="G2991" i="29" s="1"/>
  <c r="I1226" i="29"/>
  <c r="G1226" i="29" s="1"/>
  <c r="I3030" i="29"/>
  <c r="G3030" i="29" s="1"/>
  <c r="I3079" i="29"/>
  <c r="G3079" i="29" s="1"/>
  <c r="I3054" i="29"/>
  <c r="G3054" i="29" s="1"/>
  <c r="I1238" i="29"/>
  <c r="G1238" i="29" s="1"/>
  <c r="I1230" i="29"/>
  <c r="G1230" i="29" s="1"/>
  <c r="I3070" i="29"/>
  <c r="G3070" i="29" s="1"/>
  <c r="I19" i="29"/>
  <c r="G19" i="29" s="1"/>
  <c r="I51" i="29"/>
  <c r="G51" i="29" s="1"/>
  <c r="I67" i="29"/>
  <c r="G67" i="29" s="1"/>
  <c r="I187" i="29"/>
  <c r="G187" i="29" s="1"/>
  <c r="I388" i="29"/>
  <c r="G388" i="29" s="1"/>
  <c r="I401" i="29"/>
  <c r="G401" i="29" s="1"/>
  <c r="I452" i="29"/>
  <c r="G452" i="29" s="1"/>
  <c r="I496" i="29"/>
  <c r="G496" i="29" s="1"/>
  <c r="I508" i="29"/>
  <c r="G508" i="29" s="1"/>
  <c r="I920" i="29"/>
  <c r="G920" i="29" s="1"/>
  <c r="I956" i="29"/>
  <c r="G956" i="29" s="1"/>
  <c r="I1080" i="29"/>
  <c r="G1080" i="29" s="1"/>
  <c r="I1425" i="29"/>
  <c r="G1425" i="29" s="1"/>
  <c r="I1526" i="29"/>
  <c r="G1526" i="29" s="1"/>
  <c r="I1800" i="29"/>
  <c r="G1800" i="29" s="1"/>
  <c r="I3215" i="29"/>
  <c r="G3215" i="29" s="1"/>
  <c r="I1373" i="29"/>
  <c r="G1373" i="29" s="1"/>
  <c r="I1337" i="29"/>
  <c r="G1337" i="29" s="1"/>
  <c r="I1294" i="29"/>
  <c r="G1294" i="29" s="1"/>
  <c r="I1284" i="29"/>
  <c r="G1284" i="29" s="1"/>
  <c r="I987" i="29"/>
  <c r="G987" i="29" s="1"/>
  <c r="I993" i="29"/>
  <c r="G993" i="29" s="1"/>
  <c r="I943" i="29"/>
  <c r="G943" i="29" s="1"/>
  <c r="I1955" i="29"/>
  <c r="G1955" i="29" s="1"/>
  <c r="I1999" i="29"/>
  <c r="G1999" i="29" s="1"/>
  <c r="I1982" i="29"/>
  <c r="G1982" i="29" s="1"/>
  <c r="I2340" i="29"/>
  <c r="G2340" i="29" s="1"/>
  <c r="I2312" i="29"/>
  <c r="G2312" i="29" s="1"/>
  <c r="I3117" i="29"/>
  <c r="G3117" i="29" s="1"/>
  <c r="I3093" i="29"/>
  <c r="G3093" i="29" s="1"/>
  <c r="I2257" i="29"/>
  <c r="G2257" i="29" s="1"/>
  <c r="I2289" i="29"/>
  <c r="G2289" i="29" s="1"/>
  <c r="I2255" i="29"/>
  <c r="G2255" i="29" s="1"/>
  <c r="I2278" i="29"/>
  <c r="G2278" i="29" s="1"/>
  <c r="I2287" i="29"/>
  <c r="G2287" i="29" s="1"/>
  <c r="I1981" i="29"/>
  <c r="G1981" i="29" s="1"/>
  <c r="I1965" i="29"/>
  <c r="G1965" i="29" s="1"/>
  <c r="I2023" i="29"/>
  <c r="G2023" i="29" s="1"/>
  <c r="I1419" i="29"/>
  <c r="G1419" i="29" s="1"/>
  <c r="I1350" i="29"/>
  <c r="G1350" i="29" s="1"/>
  <c r="I2878" i="29"/>
  <c r="G2878" i="29" s="1"/>
  <c r="I2769" i="29"/>
  <c r="G2769" i="29" s="1"/>
  <c r="I2532" i="29"/>
  <c r="G2532" i="29" s="1"/>
  <c r="I2537" i="29"/>
  <c r="G2537" i="29" s="1"/>
  <c r="I2529" i="29"/>
  <c r="G2529" i="29" s="1"/>
  <c r="I2551" i="29"/>
  <c r="G2551" i="29" s="1"/>
  <c r="I804" i="29"/>
  <c r="G804" i="29" s="1"/>
  <c r="I803" i="29"/>
  <c r="G803" i="29" s="1"/>
  <c r="I730" i="29"/>
  <c r="G730" i="29" s="1"/>
  <c r="I819" i="29"/>
  <c r="G819" i="29" s="1"/>
  <c r="I850" i="29"/>
  <c r="G850" i="29" s="1"/>
  <c r="I821" i="29"/>
  <c r="G821" i="29" s="1"/>
  <c r="I2690" i="29"/>
  <c r="G2690" i="29" s="1"/>
  <c r="I2656" i="29"/>
  <c r="G2656" i="29" s="1"/>
  <c r="I2895" i="29"/>
  <c r="G2895" i="29" s="1"/>
  <c r="I135" i="29"/>
  <c r="G135" i="29" s="1"/>
  <c r="I332" i="29"/>
  <c r="G332" i="29" s="1"/>
  <c r="I372" i="29"/>
  <c r="G372" i="29" s="1"/>
  <c r="I412" i="29"/>
  <c r="G412" i="29" s="1"/>
  <c r="I464" i="29"/>
  <c r="G464" i="29" s="1"/>
  <c r="I511" i="29"/>
  <c r="G511" i="29" s="1"/>
  <c r="I572" i="29"/>
  <c r="G572" i="29" s="1"/>
  <c r="I583" i="29"/>
  <c r="G583" i="29" s="1"/>
  <c r="I592" i="29"/>
  <c r="G592" i="29" s="1"/>
  <c r="I905" i="29"/>
  <c r="G905" i="29" s="1"/>
  <c r="I1280" i="29"/>
  <c r="G1280" i="29" s="1"/>
  <c r="I2166" i="29"/>
  <c r="G2166" i="29" s="1"/>
  <c r="I2149" i="29"/>
  <c r="G2149" i="29" s="1"/>
  <c r="I2130" i="29"/>
  <c r="G2130" i="29" s="1"/>
  <c r="I2122" i="29"/>
  <c r="G2122" i="29" s="1"/>
  <c r="I2106" i="29"/>
  <c r="G2106" i="29" s="1"/>
  <c r="I2144" i="29"/>
  <c r="G2144" i="29" s="1"/>
  <c r="I2110" i="29"/>
  <c r="G2110" i="29" s="1"/>
  <c r="I2108" i="29"/>
  <c r="G2108" i="29" s="1"/>
  <c r="I2150" i="29"/>
  <c r="G2150" i="29" s="1"/>
  <c r="I2134" i="29"/>
  <c r="G2134" i="29" s="1"/>
  <c r="I1926" i="29"/>
  <c r="G1926" i="29" s="1"/>
  <c r="I1925" i="29"/>
  <c r="G1925" i="29" s="1"/>
  <c r="I2460" i="29"/>
  <c r="G2460" i="29" s="1"/>
  <c r="I2443" i="29"/>
  <c r="G2443" i="29" s="1"/>
  <c r="I502" i="29"/>
  <c r="G502" i="29" s="1"/>
  <c r="I494" i="29"/>
  <c r="G494" i="29" s="1"/>
  <c r="I525" i="29"/>
  <c r="G525" i="29" s="1"/>
  <c r="I421" i="29"/>
  <c r="G421" i="29" s="1"/>
  <c r="I3188" i="29"/>
  <c r="G3188" i="29" s="1"/>
  <c r="I3226" i="29"/>
  <c r="G3226" i="29" s="1"/>
  <c r="I3214" i="29"/>
  <c r="G3214" i="29" s="1"/>
  <c r="I1592" i="29"/>
  <c r="G1592" i="29" s="1"/>
  <c r="I1530" i="29"/>
  <c r="G1530" i="29" s="1"/>
  <c r="I1605" i="29"/>
  <c r="G1605" i="29" s="1"/>
  <c r="I1523" i="29"/>
  <c r="G1523" i="29" s="1"/>
  <c r="I1570" i="29"/>
  <c r="G1570" i="29" s="1"/>
  <c r="I1529" i="29"/>
  <c r="G1529" i="29" s="1"/>
  <c r="I1535" i="29"/>
  <c r="G1535" i="29" s="1"/>
  <c r="I1018" i="29"/>
  <c r="G1018" i="29" s="1"/>
  <c r="I1541" i="29"/>
  <c r="G1541" i="29" s="1"/>
  <c r="I1599" i="29"/>
  <c r="G1599" i="29" s="1"/>
  <c r="I1540" i="29"/>
  <c r="G1540" i="29" s="1"/>
  <c r="I966" i="29"/>
  <c r="G966" i="29" s="1"/>
  <c r="I958" i="29"/>
  <c r="G958" i="29" s="1"/>
  <c r="I1564" i="29"/>
  <c r="G1564" i="29" s="1"/>
  <c r="I973" i="29"/>
  <c r="G973" i="29" s="1"/>
  <c r="I1162" i="29"/>
  <c r="G1162" i="29" s="1"/>
  <c r="I1189" i="29"/>
  <c r="G1189" i="29" s="1"/>
  <c r="I1197" i="29"/>
  <c r="G1197" i="29" s="1"/>
  <c r="I1123" i="29"/>
  <c r="G1123" i="29" s="1"/>
  <c r="I1075" i="29"/>
  <c r="G1075" i="29" s="1"/>
  <c r="I1043" i="29"/>
  <c r="G1043" i="29" s="1"/>
  <c r="I1027" i="29"/>
  <c r="G1027" i="29" s="1"/>
  <c r="I1139" i="29"/>
  <c r="G1139" i="29" s="1"/>
  <c r="I1074" i="29"/>
  <c r="G1074" i="29" s="1"/>
  <c r="I1033" i="29"/>
  <c r="G1033" i="29" s="1"/>
  <c r="I729" i="29"/>
  <c r="G729" i="29" s="1"/>
  <c r="I1111" i="29"/>
  <c r="G1111" i="29" s="1"/>
  <c r="I808" i="29"/>
  <c r="G808" i="29" s="1"/>
  <c r="I1126" i="29"/>
  <c r="G1126" i="29" s="1"/>
  <c r="I1070" i="29"/>
  <c r="G1070" i="29" s="1"/>
  <c r="I750" i="29"/>
  <c r="G750" i="29" s="1"/>
  <c r="I741" i="29"/>
  <c r="G741" i="29" s="1"/>
  <c r="I1196" i="29"/>
  <c r="G1196" i="29" s="1"/>
  <c r="I1173" i="29"/>
  <c r="G1173" i="29" s="1"/>
  <c r="I395" i="29"/>
  <c r="G395" i="29" s="1"/>
  <c r="I378" i="29"/>
  <c r="G378" i="29" s="1"/>
  <c r="I2539" i="29"/>
  <c r="G2539" i="29" s="1"/>
  <c r="I2534" i="29"/>
  <c r="G2534" i="29" s="1"/>
  <c r="I1893" i="29"/>
  <c r="G1893" i="29" s="1"/>
  <c r="I1930" i="29"/>
  <c r="G1930" i="29" s="1"/>
  <c r="I1904" i="29"/>
  <c r="G1904" i="29" s="1"/>
  <c r="I1895" i="29"/>
  <c r="G1895" i="29" s="1"/>
  <c r="I1902" i="29"/>
  <c r="G1902" i="29" s="1"/>
  <c r="I1927" i="29"/>
  <c r="G1927" i="29" s="1"/>
  <c r="I2781" i="29"/>
  <c r="G2781" i="29" s="1"/>
  <c r="I2661" i="29"/>
  <c r="G2661" i="29" s="1"/>
  <c r="I2899" i="29"/>
  <c r="G2899" i="29" s="1"/>
  <c r="I2666" i="29"/>
  <c r="G2666" i="29" s="1"/>
  <c r="I2658" i="29"/>
  <c r="G2658" i="29" s="1"/>
  <c r="I2745" i="29"/>
  <c r="G2745" i="29" s="1"/>
  <c r="I2697" i="29"/>
  <c r="G2697" i="29" s="1"/>
  <c r="I2814" i="29"/>
  <c r="G2814" i="29" s="1"/>
  <c r="I1275" i="29"/>
  <c r="G1275" i="29" s="1"/>
  <c r="I793" i="29"/>
  <c r="G793" i="29" s="1"/>
  <c r="I2961" i="29"/>
  <c r="G2961" i="29" s="1"/>
  <c r="I3081" i="29"/>
  <c r="G3081" i="29" s="1"/>
  <c r="I3073" i="29"/>
  <c r="G3073" i="29" s="1"/>
  <c r="I598" i="29"/>
  <c r="G598" i="29" s="1"/>
  <c r="I614" i="29"/>
  <c r="G614" i="29" s="1"/>
  <c r="I3078" i="29"/>
  <c r="G3078" i="29" s="1"/>
  <c r="I3069" i="29"/>
  <c r="G3069" i="29" s="1"/>
  <c r="I1957" i="29"/>
  <c r="G1957" i="29" s="1"/>
  <c r="I3003" i="29"/>
  <c r="G3003" i="29" s="1"/>
  <c r="I3083" i="29"/>
  <c r="G3083" i="29" s="1"/>
  <c r="I3050" i="29"/>
  <c r="G3050" i="29" s="1"/>
  <c r="I2978" i="29"/>
  <c r="G2978" i="29" s="1"/>
  <c r="I3074" i="29"/>
  <c r="G3074" i="29" s="1"/>
  <c r="I3049" i="29"/>
  <c r="G3049" i="29" s="1"/>
  <c r="I3017" i="29"/>
  <c r="G3017" i="29" s="1"/>
  <c r="I3009" i="29"/>
  <c r="G3009" i="29" s="1"/>
  <c r="I1945" i="29"/>
  <c r="G1945" i="29" s="1"/>
  <c r="I3032" i="29"/>
  <c r="G3032" i="29" s="1"/>
  <c r="I3016" i="29"/>
  <c r="G3016" i="29" s="1"/>
  <c r="I3039" i="29"/>
  <c r="G3039" i="29" s="1"/>
  <c r="I1967" i="29"/>
  <c r="G1967" i="29" s="1"/>
  <c r="I3087" i="29"/>
  <c r="G3087" i="29" s="1"/>
  <c r="I2998" i="29"/>
  <c r="G2998" i="29" s="1"/>
  <c r="I3038" i="29"/>
  <c r="G3038" i="29" s="1"/>
  <c r="I2332" i="29"/>
  <c r="G2332" i="29" s="1"/>
  <c r="I2164" i="29"/>
  <c r="G2164" i="29" s="1"/>
  <c r="I2135" i="29"/>
  <c r="G2135" i="29" s="1"/>
  <c r="I12" i="29"/>
  <c r="G12" i="29" s="1"/>
  <c r="I45" i="29"/>
  <c r="G45" i="29" s="1"/>
  <c r="I162" i="29"/>
  <c r="G162" i="29" s="1"/>
  <c r="I240" i="29"/>
  <c r="G240" i="29" s="1"/>
  <c r="I283" i="29"/>
  <c r="G283" i="29" s="1"/>
  <c r="I333" i="29"/>
  <c r="G333" i="29" s="1"/>
  <c r="I455" i="29"/>
  <c r="G455" i="29" s="1"/>
  <c r="I476" i="29"/>
  <c r="G476" i="29" s="1"/>
  <c r="I512" i="29"/>
  <c r="G512" i="29" s="1"/>
  <c r="I704" i="29"/>
  <c r="G704" i="29" s="1"/>
  <c r="I756" i="29"/>
  <c r="G756" i="29" s="1"/>
  <c r="I801" i="29"/>
  <c r="G801" i="29" s="1"/>
  <c r="I1048" i="29"/>
  <c r="G1048" i="29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G8" i="23" l="1"/>
  <c r="C10" i="18" l="1"/>
  <c r="C9" i="18"/>
  <c r="C8" i="18"/>
  <c r="C7" i="18"/>
  <c r="C6" i="18"/>
  <c r="C5" i="18"/>
  <c r="D105" i="25" l="1"/>
  <c r="D97" i="25"/>
  <c r="D89" i="25"/>
  <c r="D81" i="25"/>
  <c r="D73" i="25"/>
  <c r="D65" i="25"/>
  <c r="D57" i="25"/>
  <c r="D49" i="25"/>
  <c r="D41" i="25"/>
  <c r="D33" i="25"/>
  <c r="D25" i="25"/>
  <c r="D17" i="25"/>
  <c r="D43" i="25"/>
  <c r="D31" i="25"/>
  <c r="D60" i="25"/>
  <c r="D36" i="25"/>
  <c r="D102" i="25"/>
  <c r="D94" i="25"/>
  <c r="D86" i="25"/>
  <c r="D78" i="25"/>
  <c r="D70" i="25"/>
  <c r="D62" i="25"/>
  <c r="D54" i="25"/>
  <c r="D46" i="25"/>
  <c r="D38" i="25"/>
  <c r="D30" i="25"/>
  <c r="D22" i="25"/>
  <c r="D14" i="25"/>
  <c r="D9" i="25"/>
  <c r="D7" i="25"/>
  <c r="D83" i="25"/>
  <c r="D75" i="25"/>
  <c r="D59" i="25"/>
  <c r="D51" i="25"/>
  <c r="D35" i="25"/>
  <c r="D27" i="25"/>
  <c r="D11" i="25"/>
  <c r="D79" i="25"/>
  <c r="D55" i="25"/>
  <c r="D92" i="25"/>
  <c r="D76" i="25"/>
  <c r="D99" i="25"/>
  <c r="D91" i="25"/>
  <c r="D67" i="25"/>
  <c r="D19" i="25"/>
  <c r="D104" i="25"/>
  <c r="D96" i="25"/>
  <c r="D88" i="25"/>
  <c r="D80" i="25"/>
  <c r="D72" i="25"/>
  <c r="D64" i="25"/>
  <c r="D56" i="25"/>
  <c r="D48" i="25"/>
  <c r="D40" i="25"/>
  <c r="D32" i="25"/>
  <c r="D24" i="25"/>
  <c r="D16" i="25"/>
  <c r="D63" i="25"/>
  <c r="D39" i="25"/>
  <c r="D15" i="25"/>
  <c r="D101" i="25"/>
  <c r="D93" i="25"/>
  <c r="D85" i="25"/>
  <c r="D77" i="25"/>
  <c r="D69" i="25"/>
  <c r="D61" i="25"/>
  <c r="D53" i="25"/>
  <c r="D45" i="25"/>
  <c r="D37" i="25"/>
  <c r="D29" i="25"/>
  <c r="D21" i="25"/>
  <c r="D13" i="25"/>
  <c r="D103" i="25"/>
  <c r="D87" i="25"/>
  <c r="D100" i="25"/>
  <c r="D68" i="25"/>
  <c r="D52" i="25"/>
  <c r="D106" i="25"/>
  <c r="D98" i="25"/>
  <c r="D90" i="25"/>
  <c r="D82" i="25"/>
  <c r="D74" i="25"/>
  <c r="D66" i="25"/>
  <c r="D58" i="25"/>
  <c r="D50" i="25"/>
  <c r="D42" i="25"/>
  <c r="D34" i="25"/>
  <c r="D26" i="25"/>
  <c r="D18" i="25"/>
  <c r="D10" i="25"/>
  <c r="D8" i="25"/>
  <c r="D95" i="25"/>
  <c r="D71" i="25"/>
  <c r="D47" i="25"/>
  <c r="D23" i="25"/>
  <c r="D84" i="25"/>
  <c r="D44" i="25"/>
  <c r="D28" i="25"/>
  <c r="D12" i="25"/>
  <c r="D20" i="25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B100" i="25" l="1"/>
  <c r="B92" i="25"/>
  <c r="B84" i="25"/>
  <c r="B76" i="25"/>
  <c r="B68" i="25"/>
  <c r="B60" i="25"/>
  <c r="B52" i="25"/>
  <c r="B44" i="25"/>
  <c r="B36" i="25"/>
  <c r="B28" i="25"/>
  <c r="B20" i="25"/>
  <c r="B12" i="25"/>
  <c r="B86" i="25"/>
  <c r="B70" i="25"/>
  <c r="B62" i="25"/>
  <c r="B54" i="25"/>
  <c r="B22" i="25"/>
  <c r="B14" i="25"/>
  <c r="B7" i="25"/>
  <c r="B11" i="25"/>
  <c r="B98" i="25"/>
  <c r="B74" i="25"/>
  <c r="B18" i="25"/>
  <c r="B95" i="25"/>
  <c r="B87" i="25"/>
  <c r="B47" i="25"/>
  <c r="B105" i="25"/>
  <c r="B97" i="25"/>
  <c r="B89" i="25"/>
  <c r="B81" i="25"/>
  <c r="B73" i="25"/>
  <c r="B65" i="25"/>
  <c r="B57" i="25"/>
  <c r="B49" i="25"/>
  <c r="B41" i="25"/>
  <c r="B33" i="25"/>
  <c r="B25" i="25"/>
  <c r="B17" i="25"/>
  <c r="B90" i="25"/>
  <c r="B66" i="25"/>
  <c r="B42" i="25"/>
  <c r="B103" i="25"/>
  <c r="B102" i="25"/>
  <c r="B94" i="25"/>
  <c r="B78" i="25"/>
  <c r="B46" i="25"/>
  <c r="B38" i="25"/>
  <c r="B30" i="25"/>
  <c r="B9" i="25"/>
  <c r="B63" i="25"/>
  <c r="B99" i="25"/>
  <c r="B91" i="25"/>
  <c r="B83" i="25"/>
  <c r="B75" i="25"/>
  <c r="B67" i="25"/>
  <c r="B59" i="25"/>
  <c r="B51" i="25"/>
  <c r="B43" i="25"/>
  <c r="B35" i="25"/>
  <c r="B27" i="25"/>
  <c r="B19" i="25"/>
  <c r="B55" i="25"/>
  <c r="B104" i="25"/>
  <c r="B96" i="25"/>
  <c r="B88" i="25"/>
  <c r="B80" i="25"/>
  <c r="B72" i="25"/>
  <c r="B64" i="25"/>
  <c r="B56" i="25"/>
  <c r="B48" i="25"/>
  <c r="B40" i="25"/>
  <c r="B32" i="25"/>
  <c r="B24" i="25"/>
  <c r="B16" i="25"/>
  <c r="B50" i="25"/>
  <c r="B34" i="25"/>
  <c r="B26" i="25"/>
  <c r="B8" i="25"/>
  <c r="B79" i="25"/>
  <c r="B39" i="25"/>
  <c r="B101" i="25"/>
  <c r="B93" i="25"/>
  <c r="B85" i="25"/>
  <c r="B77" i="25"/>
  <c r="B69" i="25"/>
  <c r="B61" i="25"/>
  <c r="B53" i="25"/>
  <c r="B45" i="25"/>
  <c r="B37" i="25"/>
  <c r="B29" i="25"/>
  <c r="B21" i="25"/>
  <c r="B13" i="25"/>
  <c r="B106" i="25"/>
  <c r="B82" i="25"/>
  <c r="B58" i="25"/>
  <c r="B10" i="25"/>
  <c r="B71" i="25"/>
  <c r="B23" i="25"/>
  <c r="B15" i="25"/>
  <c r="B31" i="25"/>
  <c r="F8" i="23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J6" i="16"/>
  <c r="I6" i="16"/>
  <c r="J5" i="16"/>
  <c r="I5" i="16"/>
  <c r="J4" i="16"/>
  <c r="I4" i="16"/>
  <c r="J3" i="16"/>
  <c r="I3" i="16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H8" i="26" l="1"/>
  <c r="H103" i="26"/>
  <c r="H79" i="26"/>
  <c r="H63" i="26"/>
  <c r="H47" i="26"/>
  <c r="H27" i="26"/>
  <c r="H11" i="26"/>
  <c r="H106" i="26"/>
  <c r="H102" i="26"/>
  <c r="H98" i="26"/>
  <c r="H94" i="26"/>
  <c r="H90" i="26"/>
  <c r="H86" i="26"/>
  <c r="H82" i="26"/>
  <c r="H78" i="26"/>
  <c r="H74" i="26"/>
  <c r="H70" i="26"/>
  <c r="H66" i="26"/>
  <c r="H62" i="26"/>
  <c r="H58" i="26"/>
  <c r="H54" i="26"/>
  <c r="H50" i="26"/>
  <c r="H46" i="26"/>
  <c r="H42" i="26"/>
  <c r="H38" i="26"/>
  <c r="H34" i="26"/>
  <c r="H30" i="26"/>
  <c r="H26" i="26"/>
  <c r="H22" i="26"/>
  <c r="H18" i="26"/>
  <c r="H14" i="26"/>
  <c r="H10" i="26"/>
  <c r="H7" i="26"/>
  <c r="H95" i="26"/>
  <c r="H71" i="26"/>
  <c r="H55" i="26"/>
  <c r="H39" i="26"/>
  <c r="H19" i="26"/>
  <c r="H105" i="26"/>
  <c r="H101" i="26"/>
  <c r="H97" i="26"/>
  <c r="H93" i="26"/>
  <c r="H89" i="26"/>
  <c r="H85" i="26"/>
  <c r="H81" i="26"/>
  <c r="H77" i="26"/>
  <c r="H73" i="26"/>
  <c r="H69" i="26"/>
  <c r="H65" i="26"/>
  <c r="H61" i="26"/>
  <c r="H57" i="26"/>
  <c r="H53" i="26"/>
  <c r="H49" i="26"/>
  <c r="H45" i="26"/>
  <c r="H41" i="26"/>
  <c r="H37" i="26"/>
  <c r="H33" i="26"/>
  <c r="H29" i="26"/>
  <c r="H25" i="26"/>
  <c r="H21" i="26"/>
  <c r="H17" i="26"/>
  <c r="H13" i="26"/>
  <c r="H87" i="26"/>
  <c r="H35" i="26"/>
  <c r="H9" i="26"/>
  <c r="H91" i="26"/>
  <c r="H75" i="26"/>
  <c r="H59" i="26"/>
  <c r="H43" i="26"/>
  <c r="H23" i="26"/>
  <c r="H104" i="26"/>
  <c r="H100" i="26"/>
  <c r="H96" i="26"/>
  <c r="H92" i="26"/>
  <c r="H88" i="26"/>
  <c r="H84" i="26"/>
  <c r="H80" i="26"/>
  <c r="H76" i="26"/>
  <c r="H72" i="26"/>
  <c r="H68" i="26"/>
  <c r="H64" i="26"/>
  <c r="H60" i="26"/>
  <c r="H56" i="26"/>
  <c r="H52" i="26"/>
  <c r="H48" i="26"/>
  <c r="H44" i="26"/>
  <c r="H40" i="26"/>
  <c r="H36" i="26"/>
  <c r="H32" i="26"/>
  <c r="H28" i="26"/>
  <c r="H24" i="26"/>
  <c r="H20" i="26"/>
  <c r="H16" i="26"/>
  <c r="H12" i="26"/>
  <c r="H99" i="26"/>
  <c r="H83" i="26"/>
  <c r="H67" i="26"/>
  <c r="H51" i="26"/>
  <c r="H31" i="26"/>
  <c r="H15" i="26"/>
  <c r="E8" i="23"/>
  <c r="B103" i="26"/>
  <c r="B99" i="26"/>
  <c r="B95" i="26"/>
  <c r="B91" i="26"/>
  <c r="B87" i="26"/>
  <c r="B83" i="26"/>
  <c r="B79" i="26"/>
  <c r="B75" i="26"/>
  <c r="B71" i="26"/>
  <c r="B67" i="26"/>
  <c r="B63" i="26"/>
  <c r="B59" i="26"/>
  <c r="B55" i="26"/>
  <c r="B51" i="26"/>
  <c r="B47" i="26"/>
  <c r="B43" i="26"/>
  <c r="B39" i="26"/>
  <c r="B35" i="26"/>
  <c r="B31" i="26"/>
  <c r="B27" i="26"/>
  <c r="B23" i="26"/>
  <c r="B19" i="26"/>
  <c r="B15" i="26"/>
  <c r="B11" i="26"/>
  <c r="B48" i="26"/>
  <c r="B24" i="26"/>
  <c r="B52" i="26"/>
  <c r="B16" i="26"/>
  <c r="B106" i="26"/>
  <c r="B102" i="26"/>
  <c r="B98" i="26"/>
  <c r="B94" i="26"/>
  <c r="B90" i="26"/>
  <c r="B86" i="26"/>
  <c r="B82" i="26"/>
  <c r="B78" i="26"/>
  <c r="B74" i="26"/>
  <c r="B70" i="26"/>
  <c r="B66" i="26"/>
  <c r="B62" i="26"/>
  <c r="B58" i="26"/>
  <c r="B54" i="26"/>
  <c r="B50" i="26"/>
  <c r="B46" i="26"/>
  <c r="B42" i="26"/>
  <c r="B38" i="26"/>
  <c r="B34" i="26"/>
  <c r="B30" i="26"/>
  <c r="B26" i="26"/>
  <c r="B22" i="26"/>
  <c r="B18" i="26"/>
  <c r="B14" i="26"/>
  <c r="B10" i="26"/>
  <c r="B7" i="26"/>
  <c r="B8" i="26"/>
  <c r="B44" i="26"/>
  <c r="B105" i="26"/>
  <c r="B101" i="26"/>
  <c r="B97" i="26"/>
  <c r="B93" i="26"/>
  <c r="B89" i="26"/>
  <c r="B85" i="26"/>
  <c r="B81" i="26"/>
  <c r="B77" i="26"/>
  <c r="B73" i="26"/>
  <c r="B69" i="26"/>
  <c r="B65" i="26"/>
  <c r="B61" i="26"/>
  <c r="B57" i="26"/>
  <c r="B53" i="26"/>
  <c r="B49" i="26"/>
  <c r="B45" i="26"/>
  <c r="B41" i="26"/>
  <c r="B37" i="26"/>
  <c r="B33" i="26"/>
  <c r="B29" i="26"/>
  <c r="B25" i="26"/>
  <c r="B21" i="26"/>
  <c r="B17" i="26"/>
  <c r="B13" i="26"/>
  <c r="B60" i="26"/>
  <c r="B20" i="26"/>
  <c r="B9" i="26"/>
  <c r="B104" i="26"/>
  <c r="B100" i="26"/>
  <c r="B96" i="26"/>
  <c r="B92" i="26"/>
  <c r="B88" i="26"/>
  <c r="B84" i="26"/>
  <c r="B80" i="26"/>
  <c r="B76" i="26"/>
  <c r="B72" i="26"/>
  <c r="B68" i="26"/>
  <c r="B64" i="26"/>
  <c r="B56" i="26"/>
  <c r="B40" i="26"/>
  <c r="B36" i="26"/>
  <c r="B32" i="26"/>
  <c r="B28" i="26"/>
  <c r="B12" i="26"/>
  <c r="D8" i="23"/>
  <c r="J8" i="23" l="1"/>
  <c r="B89" i="24" s="1"/>
  <c r="B31" i="1"/>
  <c r="B32" i="1" s="1"/>
  <c r="B33" i="1" l="1"/>
  <c r="B30" i="1"/>
  <c r="B26" i="24"/>
  <c r="B82" i="24"/>
  <c r="B103" i="24"/>
  <c r="B33" i="24"/>
  <c r="B32" i="24"/>
  <c r="B67" i="24"/>
  <c r="B65" i="24"/>
  <c r="B64" i="24"/>
  <c r="B9" i="24"/>
  <c r="B7" i="24"/>
  <c r="B62" i="24"/>
  <c r="B36" i="24"/>
  <c r="B40" i="24"/>
  <c r="B77" i="24"/>
  <c r="B69" i="24"/>
  <c r="B35" i="24"/>
  <c r="B72" i="24"/>
  <c r="B43" i="24"/>
  <c r="B12" i="24"/>
  <c r="B71" i="24"/>
  <c r="B46" i="24"/>
  <c r="B44" i="24"/>
  <c r="B85" i="24"/>
  <c r="B53" i="24"/>
  <c r="B93" i="24"/>
  <c r="B91" i="24"/>
  <c r="B54" i="24"/>
  <c r="B47" i="24"/>
  <c r="B34" i="24"/>
  <c r="B74" i="24"/>
  <c r="B57" i="24"/>
  <c r="B8" i="24"/>
  <c r="B84" i="24"/>
  <c r="B88" i="24"/>
  <c r="B73" i="24"/>
  <c r="B51" i="24"/>
  <c r="B79" i="24"/>
  <c r="B92" i="24"/>
  <c r="B95" i="24"/>
  <c r="B11" i="24"/>
  <c r="B86" i="24"/>
  <c r="B106" i="24"/>
  <c r="B15" i="24"/>
  <c r="B102" i="24"/>
  <c r="B18" i="24"/>
  <c r="B97" i="24"/>
  <c r="B10" i="24"/>
  <c r="B24" i="24"/>
  <c r="B50" i="24"/>
  <c r="B23" i="24"/>
  <c r="B75" i="24"/>
  <c r="B78" i="24"/>
  <c r="B104" i="24"/>
  <c r="B14" i="24"/>
  <c r="B101" i="24"/>
  <c r="B66" i="24"/>
  <c r="B39" i="24"/>
  <c r="B68" i="24"/>
  <c r="B21" i="24"/>
  <c r="B96" i="24"/>
  <c r="B99" i="24"/>
  <c r="B45" i="24"/>
  <c r="B30" i="24"/>
  <c r="B83" i="24"/>
  <c r="B87" i="24"/>
  <c r="B61" i="24"/>
  <c r="B16" i="24"/>
  <c r="B37" i="24"/>
  <c r="B27" i="24"/>
  <c r="B25" i="24"/>
  <c r="B41" i="24"/>
  <c r="B58" i="24"/>
  <c r="B17" i="24"/>
  <c r="B105" i="24"/>
  <c r="B70" i="24"/>
  <c r="B90" i="24"/>
  <c r="B94" i="24"/>
  <c r="B20" i="24"/>
  <c r="B59" i="24"/>
  <c r="B80" i="24"/>
  <c r="B76" i="24"/>
  <c r="B52" i="24"/>
  <c r="B22" i="24"/>
  <c r="B100" i="24"/>
  <c r="B98" i="24"/>
  <c r="B29" i="24"/>
  <c r="B49" i="24"/>
  <c r="B42" i="24"/>
  <c r="B19" i="24"/>
  <c r="B48" i="24"/>
  <c r="B55" i="24"/>
  <c r="B81" i="24"/>
  <c r="B38" i="24"/>
  <c r="B13" i="24"/>
  <c r="B28" i="24"/>
  <c r="B31" i="24"/>
  <c r="B60" i="24"/>
  <c r="B56" i="24"/>
  <c r="B63" i="24"/>
  <c r="B105" i="27" l="1"/>
  <c r="C105" i="27" s="1"/>
  <c r="B97" i="27"/>
  <c r="C97" i="27" s="1"/>
  <c r="B89" i="27"/>
  <c r="C89" i="27" s="1"/>
  <c r="B81" i="27"/>
  <c r="C81" i="27" s="1"/>
  <c r="B73" i="27"/>
  <c r="C73" i="27" s="1"/>
  <c r="B65" i="27"/>
  <c r="C65" i="27" s="1"/>
  <c r="B57" i="27"/>
  <c r="C57" i="27" s="1"/>
  <c r="B49" i="27"/>
  <c r="C49" i="27" s="1"/>
  <c r="B41" i="27"/>
  <c r="C41" i="27" s="1"/>
  <c r="B33" i="27"/>
  <c r="C33" i="27" s="1"/>
  <c r="B25" i="27"/>
  <c r="C25" i="27" s="1"/>
  <c r="B17" i="27"/>
  <c r="C17" i="27" s="1"/>
  <c r="B9" i="27"/>
  <c r="C9" i="27" s="1"/>
  <c r="B104" i="27"/>
  <c r="C104" i="27" s="1"/>
  <c r="B96" i="27"/>
  <c r="C96" i="27" s="1"/>
  <c r="B88" i="27"/>
  <c r="C88" i="27" s="1"/>
  <c r="B80" i="27"/>
  <c r="C80" i="27" s="1"/>
  <c r="B72" i="27"/>
  <c r="C72" i="27" s="1"/>
  <c r="B64" i="27"/>
  <c r="C64" i="27" s="1"/>
  <c r="B56" i="27"/>
  <c r="C56" i="27" s="1"/>
  <c r="B48" i="27"/>
  <c r="C48" i="27" s="1"/>
  <c r="B40" i="27"/>
  <c r="C40" i="27" s="1"/>
  <c r="B32" i="27"/>
  <c r="C32" i="27" s="1"/>
  <c r="B24" i="27"/>
  <c r="C24" i="27" s="1"/>
  <c r="B16" i="27"/>
  <c r="C16" i="27" s="1"/>
  <c r="B8" i="27"/>
  <c r="C8" i="27" s="1"/>
  <c r="B95" i="27"/>
  <c r="C95" i="27" s="1"/>
  <c r="B87" i="27"/>
  <c r="C87" i="27" s="1"/>
  <c r="B79" i="27"/>
  <c r="C79" i="27" s="1"/>
  <c r="B63" i="27"/>
  <c r="C63" i="27" s="1"/>
  <c r="B55" i="27"/>
  <c r="C55" i="27" s="1"/>
  <c r="B47" i="27"/>
  <c r="C47" i="27" s="1"/>
  <c r="B39" i="27"/>
  <c r="C39" i="27" s="1"/>
  <c r="B23" i="27"/>
  <c r="C23" i="27" s="1"/>
  <c r="B15" i="27"/>
  <c r="C15" i="27" s="1"/>
  <c r="B7" i="27"/>
  <c r="C7" i="27" s="1"/>
  <c r="B103" i="27"/>
  <c r="C103" i="27" s="1"/>
  <c r="B71" i="27"/>
  <c r="C71" i="27" s="1"/>
  <c r="B31" i="27"/>
  <c r="C31" i="27" s="1"/>
  <c r="B102" i="27"/>
  <c r="C102" i="27" s="1"/>
  <c r="B94" i="27"/>
  <c r="C94" i="27" s="1"/>
  <c r="B86" i="27"/>
  <c r="C86" i="27" s="1"/>
  <c r="B78" i="27"/>
  <c r="C78" i="27" s="1"/>
  <c r="B70" i="27"/>
  <c r="C70" i="27" s="1"/>
  <c r="B62" i="27"/>
  <c r="C62" i="27" s="1"/>
  <c r="B54" i="27"/>
  <c r="C54" i="27" s="1"/>
  <c r="B46" i="27"/>
  <c r="C46" i="27" s="1"/>
  <c r="B38" i="27"/>
  <c r="C38" i="27" s="1"/>
  <c r="B30" i="27"/>
  <c r="C30" i="27" s="1"/>
  <c r="B22" i="27"/>
  <c r="C22" i="27" s="1"/>
  <c r="B14" i="27"/>
  <c r="C14" i="27" s="1"/>
  <c r="B28" i="27"/>
  <c r="C28" i="27" s="1"/>
  <c r="B12" i="27"/>
  <c r="C12" i="27" s="1"/>
  <c r="B66" i="27"/>
  <c r="C66" i="27" s="1"/>
  <c r="B34" i="27"/>
  <c r="C34" i="27" s="1"/>
  <c r="B10" i="27"/>
  <c r="C10" i="27" s="1"/>
  <c r="B101" i="27"/>
  <c r="C101" i="27" s="1"/>
  <c r="B93" i="27"/>
  <c r="C93" i="27" s="1"/>
  <c r="B85" i="27"/>
  <c r="B77" i="27"/>
  <c r="C77" i="27" s="1"/>
  <c r="B69" i="27"/>
  <c r="C69" i="27" s="1"/>
  <c r="B61" i="27"/>
  <c r="C61" i="27" s="1"/>
  <c r="B53" i="27"/>
  <c r="C53" i="27" s="1"/>
  <c r="B45" i="27"/>
  <c r="C45" i="27" s="1"/>
  <c r="B37" i="27"/>
  <c r="C37" i="27" s="1"/>
  <c r="B29" i="27"/>
  <c r="C29" i="27" s="1"/>
  <c r="B21" i="27"/>
  <c r="B13" i="27"/>
  <c r="C13" i="27" s="1"/>
  <c r="B100" i="27"/>
  <c r="C100" i="27" s="1"/>
  <c r="B92" i="27"/>
  <c r="C92" i="27" s="1"/>
  <c r="B84" i="27"/>
  <c r="C84" i="27" s="1"/>
  <c r="B76" i="27"/>
  <c r="C76" i="27" s="1"/>
  <c r="B68" i="27"/>
  <c r="C68" i="27" s="1"/>
  <c r="B60" i="27"/>
  <c r="C60" i="27" s="1"/>
  <c r="B52" i="27"/>
  <c r="C52" i="27" s="1"/>
  <c r="B44" i="27"/>
  <c r="C44" i="27" s="1"/>
  <c r="B36" i="27"/>
  <c r="C36" i="27" s="1"/>
  <c r="B20" i="27"/>
  <c r="C20" i="27" s="1"/>
  <c r="B82" i="27"/>
  <c r="C82" i="27" s="1"/>
  <c r="B50" i="27"/>
  <c r="C50" i="27" s="1"/>
  <c r="B26" i="27"/>
  <c r="C26" i="27" s="1"/>
  <c r="B99" i="27"/>
  <c r="C99" i="27" s="1"/>
  <c r="B91" i="27"/>
  <c r="C91" i="27" s="1"/>
  <c r="B83" i="27"/>
  <c r="C83" i="27" s="1"/>
  <c r="B75" i="27"/>
  <c r="C75" i="27" s="1"/>
  <c r="B67" i="27"/>
  <c r="C67" i="27" s="1"/>
  <c r="B59" i="27"/>
  <c r="C59" i="27" s="1"/>
  <c r="B51" i="27"/>
  <c r="C51" i="27" s="1"/>
  <c r="B43" i="27"/>
  <c r="C43" i="27" s="1"/>
  <c r="B35" i="27"/>
  <c r="C35" i="27" s="1"/>
  <c r="B27" i="27"/>
  <c r="C27" i="27" s="1"/>
  <c r="B19" i="27"/>
  <c r="C19" i="27" s="1"/>
  <c r="B11" i="27"/>
  <c r="C11" i="27" s="1"/>
  <c r="B106" i="27"/>
  <c r="C106" i="27" s="1"/>
  <c r="B98" i="27"/>
  <c r="C98" i="27" s="1"/>
  <c r="B90" i="27"/>
  <c r="C90" i="27" s="1"/>
  <c r="B74" i="27"/>
  <c r="C74" i="27" s="1"/>
  <c r="B58" i="27"/>
  <c r="C58" i="27" s="1"/>
  <c r="B42" i="27"/>
  <c r="C42" i="27" s="1"/>
  <c r="B18" i="27"/>
  <c r="C18" i="27" s="1"/>
  <c r="D106" i="26"/>
  <c r="G106" i="26" s="1"/>
  <c r="I104" i="26"/>
  <c r="I102" i="26"/>
  <c r="D101" i="26"/>
  <c r="G101" i="26" s="1"/>
  <c r="D99" i="26"/>
  <c r="G99" i="26" s="1"/>
  <c r="I97" i="26"/>
  <c r="C97" i="26"/>
  <c r="F97" i="26" s="1"/>
  <c r="I95" i="26"/>
  <c r="C94" i="26"/>
  <c r="F94" i="26" s="1"/>
  <c r="D93" i="26"/>
  <c r="G93" i="26" s="1"/>
  <c r="I91" i="26"/>
  <c r="C90" i="26"/>
  <c r="F90" i="26" s="1"/>
  <c r="D89" i="26"/>
  <c r="G89" i="26" s="1"/>
  <c r="I87" i="26"/>
  <c r="C87" i="26"/>
  <c r="F87" i="26" s="1"/>
  <c r="D86" i="26"/>
  <c r="G86" i="26" s="1"/>
  <c r="D84" i="26"/>
  <c r="G84" i="26" s="1"/>
  <c r="I82" i="26"/>
  <c r="C81" i="26"/>
  <c r="F81" i="26" s="1"/>
  <c r="D79" i="26"/>
  <c r="G79" i="26" s="1"/>
  <c r="D77" i="26"/>
  <c r="G77" i="26" s="1"/>
  <c r="I75" i="26"/>
  <c r="D75" i="26"/>
  <c r="G75" i="26" s="1"/>
  <c r="D73" i="26"/>
  <c r="G73" i="26" s="1"/>
  <c r="I71" i="26"/>
  <c r="C70" i="26"/>
  <c r="F70" i="26" s="1"/>
  <c r="I68" i="26"/>
  <c r="D67" i="26"/>
  <c r="G67" i="26" s="1"/>
  <c r="C66" i="26"/>
  <c r="F66" i="26" s="1"/>
  <c r="D65" i="26"/>
  <c r="G65" i="26" s="1"/>
  <c r="I63" i="26"/>
  <c r="C63" i="26"/>
  <c r="F63" i="26" s="1"/>
  <c r="I61" i="26"/>
  <c r="C61" i="26"/>
  <c r="F61" i="26" s="1"/>
  <c r="D60" i="26"/>
  <c r="G60" i="26" s="1"/>
  <c r="C59" i="26"/>
  <c r="F59" i="26" s="1"/>
  <c r="I57" i="26"/>
  <c r="C57" i="26"/>
  <c r="F57" i="26" s="1"/>
  <c r="D56" i="26"/>
  <c r="G56" i="26" s="1"/>
  <c r="C54" i="26"/>
  <c r="F54" i="26" s="1"/>
  <c r="I52" i="26"/>
  <c r="I50" i="26"/>
  <c r="C50" i="26"/>
  <c r="F50" i="26" s="1"/>
  <c r="D49" i="26"/>
  <c r="G49" i="26" s="1"/>
  <c r="I47" i="26"/>
  <c r="D46" i="26"/>
  <c r="G46" i="26" s="1"/>
  <c r="C44" i="26"/>
  <c r="F44" i="26" s="1"/>
  <c r="D43" i="26"/>
  <c r="G43" i="26" s="1"/>
  <c r="I41" i="26"/>
  <c r="D40" i="26"/>
  <c r="G40" i="26" s="1"/>
  <c r="I38" i="26"/>
  <c r="D37" i="26"/>
  <c r="G37" i="26" s="1"/>
  <c r="I35" i="26"/>
  <c r="C34" i="26"/>
  <c r="F34" i="26" s="1"/>
  <c r="D33" i="26"/>
  <c r="G33" i="26" s="1"/>
  <c r="I31" i="26"/>
  <c r="C30" i="26"/>
  <c r="F30" i="26" s="1"/>
  <c r="C28" i="26"/>
  <c r="F28" i="26" s="1"/>
  <c r="D27" i="26"/>
  <c r="G27" i="26" s="1"/>
  <c r="I26" i="26"/>
  <c r="C24" i="26"/>
  <c r="F24" i="26" s="1"/>
  <c r="D23" i="26"/>
  <c r="G23" i="26" s="1"/>
  <c r="I22" i="26"/>
  <c r="C22" i="26"/>
  <c r="F22" i="26" s="1"/>
  <c r="D21" i="26"/>
  <c r="G21" i="26" s="1"/>
  <c r="C19" i="26"/>
  <c r="F19" i="26" s="1"/>
  <c r="D18" i="26"/>
  <c r="G18" i="26" s="1"/>
  <c r="C16" i="26"/>
  <c r="F16" i="26" s="1"/>
  <c r="D15" i="26"/>
  <c r="G15" i="26" s="1"/>
  <c r="I13" i="26"/>
  <c r="I103" i="26"/>
  <c r="C103" i="26"/>
  <c r="F103" i="26" s="1"/>
  <c r="C102" i="26"/>
  <c r="F102" i="26" s="1"/>
  <c r="C99" i="26"/>
  <c r="F99" i="26" s="1"/>
  <c r="D98" i="26"/>
  <c r="G98" i="26" s="1"/>
  <c r="I94" i="26"/>
  <c r="I93" i="26"/>
  <c r="I92" i="26"/>
  <c r="C88" i="26"/>
  <c r="F88" i="26" s="1"/>
  <c r="D87" i="26"/>
  <c r="G87" i="26" s="1"/>
  <c r="C86" i="26"/>
  <c r="F86" i="26" s="1"/>
  <c r="I84" i="26"/>
  <c r="C83" i="26"/>
  <c r="F83" i="26" s="1"/>
  <c r="C82" i="26"/>
  <c r="F82" i="26" s="1"/>
  <c r="D81" i="26"/>
  <c r="G81" i="26" s="1"/>
  <c r="I79" i="26"/>
  <c r="D78" i="26"/>
  <c r="G78" i="26" s="1"/>
  <c r="I76" i="26"/>
  <c r="C75" i="26"/>
  <c r="F75" i="26" s="1"/>
  <c r="I73" i="26"/>
  <c r="C72" i="26"/>
  <c r="F72" i="26" s="1"/>
  <c r="C71" i="26"/>
  <c r="F71" i="26" s="1"/>
  <c r="D70" i="26"/>
  <c r="G70" i="26" s="1"/>
  <c r="D69" i="26"/>
  <c r="G69" i="26" s="1"/>
  <c r="D68" i="26"/>
  <c r="G68" i="26" s="1"/>
  <c r="I66" i="26"/>
  <c r="D66" i="26"/>
  <c r="G66" i="26" s="1"/>
  <c r="C65" i="26"/>
  <c r="F65" i="26" s="1"/>
  <c r="D64" i="26"/>
  <c r="G64" i="26" s="1"/>
  <c r="I60" i="26"/>
  <c r="I59" i="26"/>
  <c r="D59" i="26"/>
  <c r="G59" i="26" s="1"/>
  <c r="D58" i="26"/>
  <c r="G58" i="26" s="1"/>
  <c r="C53" i="26"/>
  <c r="F53" i="26" s="1"/>
  <c r="C52" i="26"/>
  <c r="F52" i="26" s="1"/>
  <c r="I49" i="26"/>
  <c r="I48" i="26"/>
  <c r="C46" i="26"/>
  <c r="F46" i="26" s="1"/>
  <c r="I44" i="26"/>
  <c r="I43" i="26"/>
  <c r="I42" i="26"/>
  <c r="C40" i="26"/>
  <c r="F40" i="26" s="1"/>
  <c r="D39" i="26"/>
  <c r="G39" i="26" s="1"/>
  <c r="D38" i="26"/>
  <c r="G38" i="26" s="1"/>
  <c r="I36" i="26"/>
  <c r="C32" i="26"/>
  <c r="F32" i="26" s="1"/>
  <c r="C31" i="26"/>
  <c r="F31" i="26" s="1"/>
  <c r="D30" i="26"/>
  <c r="G30" i="26" s="1"/>
  <c r="D29" i="26"/>
  <c r="G29" i="26" s="1"/>
  <c r="I25" i="26"/>
  <c r="C25" i="26"/>
  <c r="F25" i="26" s="1"/>
  <c r="D24" i="26"/>
  <c r="G24" i="26" s="1"/>
  <c r="C23" i="26"/>
  <c r="F23" i="26" s="1"/>
  <c r="D17" i="26"/>
  <c r="G17" i="26" s="1"/>
  <c r="C12" i="26"/>
  <c r="F12" i="26" s="1"/>
  <c r="D11" i="26"/>
  <c r="G11" i="26" s="1"/>
  <c r="I10" i="26"/>
  <c r="D9" i="26"/>
  <c r="G9" i="26" s="1"/>
  <c r="C12" i="25"/>
  <c r="E10" i="25"/>
  <c r="G10" i="25" s="1"/>
  <c r="C9" i="25"/>
  <c r="E8" i="25"/>
  <c r="G8" i="25" s="1"/>
  <c r="C106" i="26"/>
  <c r="F106" i="26" s="1"/>
  <c r="D105" i="26"/>
  <c r="G105" i="26" s="1"/>
  <c r="D104" i="26"/>
  <c r="G104" i="26" s="1"/>
  <c r="C101" i="26"/>
  <c r="F101" i="26" s="1"/>
  <c r="I99" i="26"/>
  <c r="C98" i="26"/>
  <c r="F98" i="26" s="1"/>
  <c r="D97" i="26"/>
  <c r="G97" i="26" s="1"/>
  <c r="D96" i="26"/>
  <c r="G96" i="26" s="1"/>
  <c r="D95" i="26"/>
  <c r="G95" i="26" s="1"/>
  <c r="I90" i="26"/>
  <c r="I89" i="26"/>
  <c r="I88" i="26"/>
  <c r="D85" i="26"/>
  <c r="G85" i="26" s="1"/>
  <c r="I83" i="26"/>
  <c r="D80" i="26"/>
  <c r="G80" i="26" s="1"/>
  <c r="I78" i="26"/>
  <c r="C78" i="26"/>
  <c r="F78" i="26" s="1"/>
  <c r="D74" i="26"/>
  <c r="G74" i="26" s="1"/>
  <c r="I72" i="26"/>
  <c r="C69" i="26"/>
  <c r="F69" i="26" s="1"/>
  <c r="C68" i="26"/>
  <c r="F68" i="26" s="1"/>
  <c r="C64" i="26"/>
  <c r="F64" i="26" s="1"/>
  <c r="D63" i="26"/>
  <c r="G63" i="26" s="1"/>
  <c r="D62" i="26"/>
  <c r="G62" i="26" s="1"/>
  <c r="C58" i="26"/>
  <c r="F58" i="26" s="1"/>
  <c r="D57" i="26"/>
  <c r="G57" i="26" s="1"/>
  <c r="C56" i="26"/>
  <c r="F56" i="26" s="1"/>
  <c r="I54" i="26"/>
  <c r="I53" i="26"/>
  <c r="D51" i="26"/>
  <c r="G51" i="26" s="1"/>
  <c r="I46" i="26"/>
  <c r="D45" i="26"/>
  <c r="G45" i="26" s="1"/>
  <c r="I40" i="26"/>
  <c r="C39" i="26"/>
  <c r="F39" i="26" s="1"/>
  <c r="C38" i="26"/>
  <c r="F38" i="26" s="1"/>
  <c r="I34" i="26"/>
  <c r="I33" i="26"/>
  <c r="I32" i="26"/>
  <c r="C29" i="26"/>
  <c r="F29" i="26" s="1"/>
  <c r="D28" i="26"/>
  <c r="G28" i="26" s="1"/>
  <c r="C27" i="26"/>
  <c r="F27" i="26" s="1"/>
  <c r="D26" i="26"/>
  <c r="G26" i="26" s="1"/>
  <c r="D22" i="26"/>
  <c r="G22" i="26" s="1"/>
  <c r="C21" i="26"/>
  <c r="F21" i="26" s="1"/>
  <c r="I19" i="26"/>
  <c r="I18" i="26"/>
  <c r="I17" i="26"/>
  <c r="C17" i="26"/>
  <c r="F17" i="26" s="1"/>
  <c r="D16" i="26"/>
  <c r="G16" i="26" s="1"/>
  <c r="C15" i="26"/>
  <c r="F15" i="26" s="1"/>
  <c r="D14" i="26"/>
  <c r="G14" i="26" s="1"/>
  <c r="I12" i="26"/>
  <c r="C11" i="26"/>
  <c r="F11" i="26" s="1"/>
  <c r="C9" i="26"/>
  <c r="F9" i="26" s="1"/>
  <c r="D7" i="26"/>
  <c r="G7" i="26" s="1"/>
  <c r="E13" i="25"/>
  <c r="G13" i="25" s="1"/>
  <c r="C11" i="25"/>
  <c r="C7" i="25"/>
  <c r="C105" i="26"/>
  <c r="F105" i="26" s="1"/>
  <c r="C104" i="26"/>
  <c r="F104" i="26" s="1"/>
  <c r="I101" i="26"/>
  <c r="D100" i="26"/>
  <c r="G100" i="26" s="1"/>
  <c r="I98" i="26"/>
  <c r="C96" i="26"/>
  <c r="F96" i="26" s="1"/>
  <c r="C95" i="26"/>
  <c r="F95" i="26" s="1"/>
  <c r="D94" i="26"/>
  <c r="G94" i="26" s="1"/>
  <c r="C93" i="26"/>
  <c r="F93" i="26" s="1"/>
  <c r="D92" i="26"/>
  <c r="G92" i="26" s="1"/>
  <c r="D91" i="26"/>
  <c r="G91" i="26" s="1"/>
  <c r="I86" i="26"/>
  <c r="I85" i="26"/>
  <c r="C85" i="26"/>
  <c r="F85" i="26" s="1"/>
  <c r="C100" i="26"/>
  <c r="F100" i="26" s="1"/>
  <c r="C89" i="26"/>
  <c r="F89" i="26" s="1"/>
  <c r="D83" i="26"/>
  <c r="G83" i="26" s="1"/>
  <c r="I80" i="26"/>
  <c r="D76" i="26"/>
  <c r="G76" i="26" s="1"/>
  <c r="D72" i="26"/>
  <c r="G72" i="26" s="1"/>
  <c r="I69" i="26"/>
  <c r="I64" i="26"/>
  <c r="I56" i="26"/>
  <c r="D53" i="26"/>
  <c r="G53" i="26" s="1"/>
  <c r="D48" i="26"/>
  <c r="G48" i="26" s="1"/>
  <c r="D47" i="26"/>
  <c r="G47" i="26" s="1"/>
  <c r="C45" i="26"/>
  <c r="F45" i="26" s="1"/>
  <c r="I37" i="26"/>
  <c r="C33" i="26"/>
  <c r="F33" i="26" s="1"/>
  <c r="I30" i="26"/>
  <c r="I24" i="26"/>
  <c r="I20" i="26"/>
  <c r="I14" i="26"/>
  <c r="D10" i="26"/>
  <c r="G10" i="26" s="1"/>
  <c r="I9" i="26"/>
  <c r="C7" i="26"/>
  <c r="F7" i="26" s="1"/>
  <c r="C13" i="25"/>
  <c r="C10" i="25"/>
  <c r="E9" i="25"/>
  <c r="G9" i="25" s="1"/>
  <c r="I105" i="26"/>
  <c r="I96" i="26"/>
  <c r="D90" i="26"/>
  <c r="G90" i="26" s="1"/>
  <c r="C84" i="26"/>
  <c r="F84" i="26" s="1"/>
  <c r="I81" i="26"/>
  <c r="C77" i="26"/>
  <c r="F77" i="26" s="1"/>
  <c r="C76" i="26"/>
  <c r="F76" i="26" s="1"/>
  <c r="C74" i="26"/>
  <c r="F74" i="26" s="1"/>
  <c r="C73" i="26"/>
  <c r="F73" i="26" s="1"/>
  <c r="I70" i="26"/>
  <c r="I67" i="26"/>
  <c r="I65" i="26"/>
  <c r="I62" i="26"/>
  <c r="C60" i="26"/>
  <c r="F60" i="26" s="1"/>
  <c r="D55" i="26"/>
  <c r="G55" i="26" s="1"/>
  <c r="D54" i="26"/>
  <c r="G54" i="26" s="1"/>
  <c r="I51" i="26"/>
  <c r="C49" i="26"/>
  <c r="F49" i="26" s="1"/>
  <c r="C48" i="26"/>
  <c r="F48" i="26" s="1"/>
  <c r="C47" i="26"/>
  <c r="F47" i="26" s="1"/>
  <c r="D42" i="26"/>
  <c r="G42" i="26" s="1"/>
  <c r="D41" i="26"/>
  <c r="G41" i="26" s="1"/>
  <c r="D36" i="26"/>
  <c r="G36" i="26" s="1"/>
  <c r="D35" i="26"/>
  <c r="G35" i="26" s="1"/>
  <c r="D34" i="26"/>
  <c r="G34" i="26" s="1"/>
  <c r="I27" i="26"/>
  <c r="I21" i="26"/>
  <c r="C18" i="26"/>
  <c r="F18" i="26" s="1"/>
  <c r="I15" i="26"/>
  <c r="D13" i="26"/>
  <c r="G13" i="26" s="1"/>
  <c r="D12" i="26"/>
  <c r="G12" i="26" s="1"/>
  <c r="C10" i="26"/>
  <c r="F10" i="26" s="1"/>
  <c r="D8" i="26"/>
  <c r="G8" i="26" s="1"/>
  <c r="I106" i="26"/>
  <c r="D102" i="26"/>
  <c r="G102" i="26" s="1"/>
  <c r="I100" i="26"/>
  <c r="C91" i="26"/>
  <c r="F91" i="26" s="1"/>
  <c r="C80" i="26"/>
  <c r="F80" i="26" s="1"/>
  <c r="C79" i="26"/>
  <c r="F79" i="26" s="1"/>
  <c r="D61" i="26"/>
  <c r="G61" i="26" s="1"/>
  <c r="C55" i="26"/>
  <c r="F55" i="26" s="1"/>
  <c r="D50" i="26"/>
  <c r="G50" i="26" s="1"/>
  <c r="I45" i="26"/>
  <c r="C43" i="26"/>
  <c r="F43" i="26" s="1"/>
  <c r="C42" i="26"/>
  <c r="F42" i="26" s="1"/>
  <c r="C41" i="26"/>
  <c r="F41" i="26" s="1"/>
  <c r="C37" i="26"/>
  <c r="F37" i="26" s="1"/>
  <c r="C36" i="26"/>
  <c r="F36" i="26" s="1"/>
  <c r="C35" i="26"/>
  <c r="F35" i="26" s="1"/>
  <c r="D31" i="26"/>
  <c r="G31" i="26" s="1"/>
  <c r="I28" i="26"/>
  <c r="C26" i="26"/>
  <c r="F26" i="26" s="1"/>
  <c r="D25" i="26"/>
  <c r="G25" i="26" s="1"/>
  <c r="D20" i="26"/>
  <c r="G20" i="26" s="1"/>
  <c r="D19" i="26"/>
  <c r="G19" i="26" s="1"/>
  <c r="I16" i="26"/>
  <c r="C14" i="26"/>
  <c r="F14" i="26" s="1"/>
  <c r="C13" i="26"/>
  <c r="F13" i="26" s="1"/>
  <c r="C8" i="26"/>
  <c r="F8" i="26" s="1"/>
  <c r="I7" i="26"/>
  <c r="C8" i="25"/>
  <c r="E7" i="25"/>
  <c r="G7" i="25" s="1"/>
  <c r="D103" i="26"/>
  <c r="G103" i="26" s="1"/>
  <c r="C92" i="26"/>
  <c r="F92" i="26" s="1"/>
  <c r="D88" i="26"/>
  <c r="G88" i="26" s="1"/>
  <c r="D82" i="26"/>
  <c r="G82" i="26" s="1"/>
  <c r="I77" i="26"/>
  <c r="I74" i="26"/>
  <c r="D71" i="26"/>
  <c r="G71" i="26" s="1"/>
  <c r="C67" i="26"/>
  <c r="F67" i="26" s="1"/>
  <c r="C62" i="26"/>
  <c r="F62" i="26" s="1"/>
  <c r="I58" i="26"/>
  <c r="I55" i="26"/>
  <c r="D52" i="26"/>
  <c r="G52" i="26" s="1"/>
  <c r="C51" i="26"/>
  <c r="F51" i="26" s="1"/>
  <c r="D44" i="26"/>
  <c r="G44" i="26" s="1"/>
  <c r="I39" i="26"/>
  <c r="D32" i="26"/>
  <c r="G32" i="26" s="1"/>
  <c r="I29" i="26"/>
  <c r="I23" i="26"/>
  <c r="C20" i="26"/>
  <c r="F20" i="26" s="1"/>
  <c r="I11" i="26"/>
  <c r="I8" i="26"/>
  <c r="E12" i="25"/>
  <c r="G12" i="25" s="1"/>
  <c r="E11" i="25"/>
  <c r="G11" i="25" s="1"/>
  <c r="C85" i="27"/>
  <c r="C21" i="27"/>
  <c r="C77" i="25"/>
  <c r="E87" i="25"/>
  <c r="G87" i="25" s="1"/>
  <c r="E58" i="25"/>
  <c r="G58" i="25" s="1"/>
  <c r="E17" i="25"/>
  <c r="G17" i="25" s="1"/>
  <c r="E33" i="25"/>
  <c r="G33" i="25" s="1"/>
  <c r="C41" i="25"/>
  <c r="E65" i="25"/>
  <c r="G65" i="25" s="1"/>
  <c r="C75" i="25"/>
  <c r="E23" i="25"/>
  <c r="G23" i="25" s="1"/>
  <c r="E39" i="25"/>
  <c r="G39" i="25" s="1"/>
  <c r="C84" i="25"/>
  <c r="E14" i="25"/>
  <c r="G14" i="25" s="1"/>
  <c r="E90" i="25"/>
  <c r="G90" i="25" s="1"/>
  <c r="E101" i="25"/>
  <c r="G101" i="25" s="1"/>
  <c r="C30" i="25"/>
  <c r="C20" i="25"/>
  <c r="E28" i="25"/>
  <c r="G28" i="25" s="1"/>
  <c r="C44" i="25"/>
  <c r="E60" i="25"/>
  <c r="G60" i="25" s="1"/>
  <c r="E78" i="25"/>
  <c r="G78" i="25" s="1"/>
  <c r="C89" i="25"/>
  <c r="E99" i="25"/>
  <c r="G99" i="25" s="1"/>
  <c r="C43" i="25"/>
  <c r="C72" i="25"/>
  <c r="C104" i="25"/>
  <c r="C15" i="25"/>
  <c r="E16" i="25"/>
  <c r="G16" i="25" s="1"/>
  <c r="C34" i="25"/>
  <c r="E45" i="25"/>
  <c r="G45" i="25" s="1"/>
  <c r="C61" i="25"/>
  <c r="E81" i="25"/>
  <c r="G81" i="25" s="1"/>
  <c r="C91" i="25"/>
  <c r="C47" i="25"/>
  <c r="E63" i="25"/>
  <c r="G63" i="25" s="1"/>
  <c r="E76" i="25"/>
  <c r="G76" i="25" s="1"/>
  <c r="E74" i="25"/>
  <c r="G74" i="25" s="1"/>
  <c r="E85" i="25"/>
  <c r="G85" i="25" s="1"/>
  <c r="C95" i="25"/>
  <c r="E38" i="25"/>
  <c r="G38" i="25" s="1"/>
  <c r="C24" i="25"/>
  <c r="E32" i="25"/>
  <c r="G32" i="25" s="1"/>
  <c r="E56" i="25"/>
  <c r="G56" i="25" s="1"/>
  <c r="C64" i="25"/>
  <c r="C94" i="25"/>
  <c r="E19" i="25"/>
  <c r="G19" i="25" s="1"/>
  <c r="E51" i="25"/>
  <c r="G51" i="25" s="1"/>
  <c r="C80" i="25"/>
  <c r="C18" i="25"/>
  <c r="E98" i="25"/>
  <c r="G98" i="25" s="1"/>
  <c r="C42" i="25"/>
  <c r="E25" i="25"/>
  <c r="G25" i="25" s="1"/>
  <c r="E49" i="25"/>
  <c r="G49" i="25" s="1"/>
  <c r="E18" i="25"/>
  <c r="G18" i="25" s="1"/>
  <c r="C87" i="25"/>
  <c r="E26" i="25"/>
  <c r="G26" i="25" s="1"/>
  <c r="E42" i="25"/>
  <c r="G42" i="25" s="1"/>
  <c r="C58" i="25"/>
  <c r="C25" i="25"/>
  <c r="C33" i="25"/>
  <c r="E57" i="25"/>
  <c r="G57" i="25" s="1"/>
  <c r="C65" i="25"/>
  <c r="E75" i="25"/>
  <c r="G75" i="25" s="1"/>
  <c r="E97" i="25"/>
  <c r="G97" i="25" s="1"/>
  <c r="E100" i="25"/>
  <c r="G100" i="25" s="1"/>
  <c r="C90" i="25"/>
  <c r="C62" i="25"/>
  <c r="E20" i="25"/>
  <c r="G20" i="25" s="1"/>
  <c r="C36" i="25"/>
  <c r="E52" i="25"/>
  <c r="G52" i="25" s="1"/>
  <c r="C68" i="25"/>
  <c r="C78" i="25"/>
  <c r="E27" i="25"/>
  <c r="G27" i="25" s="1"/>
  <c r="E59" i="25"/>
  <c r="G59" i="25" s="1"/>
  <c r="C88" i="25"/>
  <c r="C93" i="25"/>
  <c r="E103" i="25"/>
  <c r="G103" i="25" s="1"/>
  <c r="C16" i="25"/>
  <c r="E66" i="25"/>
  <c r="G66" i="25" s="1"/>
  <c r="E21" i="25"/>
  <c r="G21" i="25" s="1"/>
  <c r="E37" i="25"/>
  <c r="G37" i="25" s="1"/>
  <c r="C53" i="25"/>
  <c r="E69" i="25"/>
  <c r="G69" i="25" s="1"/>
  <c r="C81" i="25"/>
  <c r="E91" i="25"/>
  <c r="G91" i="25" s="1"/>
  <c r="E31" i="25"/>
  <c r="G31" i="25" s="1"/>
  <c r="E47" i="25"/>
  <c r="G47" i="25" s="1"/>
  <c r="C92" i="25"/>
  <c r="C74" i="25"/>
  <c r="E106" i="25"/>
  <c r="G106" i="25" s="1"/>
  <c r="E22" i="25"/>
  <c r="G22" i="25" s="1"/>
  <c r="C70" i="25"/>
  <c r="E24" i="25"/>
  <c r="G24" i="25" s="1"/>
  <c r="E48" i="25"/>
  <c r="G48" i="25" s="1"/>
  <c r="C56" i="25"/>
  <c r="E73" i="25"/>
  <c r="G73" i="25" s="1"/>
  <c r="C83" i="25"/>
  <c r="C19" i="25"/>
  <c r="E35" i="25"/>
  <c r="G35" i="25" s="1"/>
  <c r="C67" i="25"/>
  <c r="E96" i="25"/>
  <c r="G96" i="25" s="1"/>
  <c r="E77" i="25"/>
  <c r="G77" i="25" s="1"/>
  <c r="C17" i="25"/>
  <c r="C57" i="25"/>
  <c r="C26" i="25"/>
  <c r="E41" i="25"/>
  <c r="G41" i="25" s="1"/>
  <c r="E86" i="25"/>
  <c r="G86" i="25" s="1"/>
  <c r="C23" i="25"/>
  <c r="C71" i="25"/>
  <c r="C14" i="25"/>
  <c r="C46" i="25"/>
  <c r="E44" i="25"/>
  <c r="G44" i="25" s="1"/>
  <c r="E43" i="25"/>
  <c r="G43" i="25" s="1"/>
  <c r="E82" i="25"/>
  <c r="G82" i="25" s="1"/>
  <c r="C103" i="25"/>
  <c r="E50" i="25"/>
  <c r="G50" i="25" s="1"/>
  <c r="C29" i="25"/>
  <c r="C45" i="25"/>
  <c r="E102" i="25"/>
  <c r="G102" i="25" s="1"/>
  <c r="E70" i="25"/>
  <c r="G70" i="25" s="1"/>
  <c r="E40" i="25"/>
  <c r="G40" i="25" s="1"/>
  <c r="E83" i="25"/>
  <c r="G83" i="25" s="1"/>
  <c r="C97" i="25"/>
  <c r="C55" i="25"/>
  <c r="E84" i="25"/>
  <c r="G84" i="25" s="1"/>
  <c r="E79" i="25"/>
  <c r="G79" i="25" s="1"/>
  <c r="E30" i="25"/>
  <c r="G30" i="25" s="1"/>
  <c r="E62" i="25"/>
  <c r="G62" i="25" s="1"/>
  <c r="C60" i="25"/>
  <c r="E104" i="25"/>
  <c r="G104" i="25" s="1"/>
  <c r="C66" i="25"/>
  <c r="E61" i="25"/>
  <c r="G61" i="25" s="1"/>
  <c r="C76" i="25"/>
  <c r="C106" i="25"/>
  <c r="C54" i="25"/>
  <c r="C48" i="25"/>
  <c r="C73" i="25"/>
  <c r="E105" i="25"/>
  <c r="G105" i="25" s="1"/>
  <c r="C51" i="25"/>
  <c r="E80" i="25"/>
  <c r="G80" i="25" s="1"/>
  <c r="C98" i="25"/>
  <c r="E55" i="25"/>
  <c r="G55" i="25" s="1"/>
  <c r="C100" i="25"/>
  <c r="C79" i="25"/>
  <c r="E36" i="25"/>
  <c r="G36" i="25" s="1"/>
  <c r="E89" i="25"/>
  <c r="G89" i="25" s="1"/>
  <c r="C27" i="25"/>
  <c r="E72" i="25"/>
  <c r="G72" i="25" s="1"/>
  <c r="E15" i="25"/>
  <c r="G15" i="25" s="1"/>
  <c r="E93" i="25"/>
  <c r="G93" i="25" s="1"/>
  <c r="E34" i="25"/>
  <c r="G34" i="25" s="1"/>
  <c r="C21" i="25"/>
  <c r="C37" i="25"/>
  <c r="C31" i="25"/>
  <c r="C85" i="25"/>
  <c r="C22" i="25"/>
  <c r="E54" i="25"/>
  <c r="G54" i="25" s="1"/>
  <c r="C32" i="25"/>
  <c r="E53" i="25"/>
  <c r="G53" i="25" s="1"/>
  <c r="E64" i="25"/>
  <c r="G64" i="25" s="1"/>
  <c r="E71" i="25"/>
  <c r="G71" i="25" s="1"/>
  <c r="C28" i="25"/>
  <c r="C59" i="25"/>
  <c r="C50" i="25"/>
  <c r="C102" i="25"/>
  <c r="C38" i="25"/>
  <c r="E94" i="25"/>
  <c r="G94" i="25" s="1"/>
  <c r="E67" i="25"/>
  <c r="G67" i="25" s="1"/>
  <c r="C49" i="25"/>
  <c r="C52" i="25"/>
  <c r="E88" i="25"/>
  <c r="G88" i="25" s="1"/>
  <c r="E29" i="25"/>
  <c r="G29" i="25" s="1"/>
  <c r="C63" i="25"/>
  <c r="C105" i="25"/>
  <c r="C96" i="25"/>
  <c r="C86" i="25"/>
  <c r="C101" i="25"/>
  <c r="E68" i="25"/>
  <c r="G68" i="25" s="1"/>
  <c r="C82" i="25"/>
  <c r="E92" i="25"/>
  <c r="G92" i="25" s="1"/>
  <c r="C40" i="25"/>
  <c r="C35" i="25"/>
  <c r="C39" i="25"/>
  <c r="E46" i="25"/>
  <c r="G46" i="25" s="1"/>
  <c r="C99" i="25"/>
  <c r="C69" i="25"/>
  <c r="E95" i="25"/>
  <c r="G95" i="25" s="1"/>
  <c r="H98" i="25" l="1"/>
  <c r="I98" i="25" s="1"/>
  <c r="J43" i="26"/>
  <c r="K43" i="26" s="1"/>
  <c r="H16" i="25"/>
  <c r="I16" i="25" s="1"/>
  <c r="H58" i="25"/>
  <c r="I58" i="25" s="1"/>
  <c r="H17" i="25"/>
  <c r="I17" i="25" s="1"/>
  <c r="H65" i="25"/>
  <c r="I65" i="25" s="1"/>
  <c r="H81" i="25"/>
  <c r="I81" i="25" s="1"/>
  <c r="J42" i="26"/>
  <c r="K42" i="26" s="1"/>
  <c r="H103" i="25"/>
  <c r="I103" i="25" s="1"/>
  <c r="H78" i="25"/>
  <c r="I78" i="25" s="1"/>
  <c r="H56" i="25"/>
  <c r="I56" i="25" s="1"/>
  <c r="H87" i="25"/>
  <c r="I87" i="25" s="1"/>
  <c r="H74" i="25"/>
  <c r="I74" i="25" s="1"/>
  <c r="H21" i="25"/>
  <c r="I21" i="25" s="1"/>
  <c r="H33" i="25"/>
  <c r="I33" i="25" s="1"/>
  <c r="H45" i="25"/>
  <c r="I45" i="25" s="1"/>
  <c r="H19" i="25"/>
  <c r="I19" i="25" s="1"/>
  <c r="H90" i="25"/>
  <c r="I90" i="25" s="1"/>
  <c r="H37" i="25"/>
  <c r="I37" i="25" s="1"/>
  <c r="H100" i="25"/>
  <c r="I100" i="25" s="1"/>
  <c r="H86" i="25"/>
  <c r="I86" i="25" s="1"/>
  <c r="H35" i="25"/>
  <c r="I35" i="25" s="1"/>
  <c r="H52" i="25"/>
  <c r="I52" i="25" s="1"/>
  <c r="H102" i="25"/>
  <c r="I102" i="25" s="1"/>
  <c r="H79" i="25"/>
  <c r="I79" i="25" s="1"/>
  <c r="H73" i="25"/>
  <c r="I73" i="25" s="1"/>
  <c r="H99" i="25"/>
  <c r="I99" i="25" s="1"/>
  <c r="H27" i="25"/>
  <c r="I27" i="25" s="1"/>
  <c r="H106" i="25"/>
  <c r="I106" i="25" s="1"/>
  <c r="H39" i="25"/>
  <c r="I39" i="25" s="1"/>
  <c r="J93" i="26"/>
  <c r="K93" i="26" s="1"/>
  <c r="J73" i="26"/>
  <c r="K73" i="26" s="1"/>
  <c r="J68" i="26"/>
  <c r="K68" i="26" s="1"/>
  <c r="H13" i="25"/>
  <c r="I13" i="25" s="1"/>
  <c r="H22" i="25"/>
  <c r="I22" i="25" s="1"/>
  <c r="J20" i="26"/>
  <c r="K20" i="26" s="1"/>
  <c r="J14" i="26"/>
  <c r="J35" i="26"/>
  <c r="J26" i="26"/>
  <c r="K26" i="26" s="1"/>
  <c r="H23" i="25"/>
  <c r="J13" i="26"/>
  <c r="K13" i="26" s="1"/>
  <c r="J92" i="26"/>
  <c r="K92" i="26" s="1"/>
  <c r="J78" i="26"/>
  <c r="K78" i="26" s="1"/>
  <c r="H59" i="25"/>
  <c r="H41" i="25"/>
  <c r="J11" i="26"/>
  <c r="K11" i="26" s="1"/>
  <c r="H9" i="25"/>
  <c r="J23" i="26"/>
  <c r="K23" i="26" s="1"/>
  <c r="J83" i="26"/>
  <c r="K83" i="26" s="1"/>
  <c r="J24" i="26"/>
  <c r="K24" i="26" s="1"/>
  <c r="H93" i="25"/>
  <c r="H80" i="25"/>
  <c r="J27" i="26"/>
  <c r="K27" i="26" s="1"/>
  <c r="J58" i="26"/>
  <c r="J106" i="26"/>
  <c r="K106" i="26" s="1"/>
  <c r="J94" i="26"/>
  <c r="K94" i="26" s="1"/>
  <c r="J75" i="26"/>
  <c r="H49" i="25"/>
  <c r="H84" i="25"/>
  <c r="H85" i="25"/>
  <c r="H96" i="25"/>
  <c r="H57" i="25"/>
  <c r="H53" i="25"/>
  <c r="H36" i="25"/>
  <c r="H8" i="25"/>
  <c r="H69" i="25"/>
  <c r="I69" i="25" s="1"/>
  <c r="H10" i="25"/>
  <c r="H7" i="25"/>
  <c r="I7" i="25" s="1"/>
  <c r="H12" i="25"/>
  <c r="J51" i="26"/>
  <c r="K51" i="26" s="1"/>
  <c r="J48" i="26"/>
  <c r="K48" i="26" s="1"/>
  <c r="J56" i="26"/>
  <c r="J31" i="26"/>
  <c r="K31" i="26" s="1"/>
  <c r="J52" i="26"/>
  <c r="K52" i="26" s="1"/>
  <c r="J50" i="26"/>
  <c r="K50" i="26" s="1"/>
  <c r="J87" i="26"/>
  <c r="J62" i="26"/>
  <c r="K62" i="26" s="1"/>
  <c r="J37" i="26"/>
  <c r="J79" i="26"/>
  <c r="J76" i="26"/>
  <c r="K76" i="26" s="1"/>
  <c r="J95" i="26"/>
  <c r="K95" i="26" s="1"/>
  <c r="J38" i="26"/>
  <c r="K38" i="26" s="1"/>
  <c r="J86" i="26"/>
  <c r="J49" i="26"/>
  <c r="K49" i="26" s="1"/>
  <c r="H32" i="25"/>
  <c r="H51" i="25"/>
  <c r="H76" i="25"/>
  <c r="I76" i="25" s="1"/>
  <c r="H60" i="25"/>
  <c r="H26" i="25"/>
  <c r="H25" i="25"/>
  <c r="H95" i="25"/>
  <c r="H55" i="25"/>
  <c r="H94" i="25"/>
  <c r="J55" i="26"/>
  <c r="K55" i="26" s="1"/>
  <c r="J91" i="26"/>
  <c r="K91" i="26" s="1"/>
  <c r="J7" i="26"/>
  <c r="J89" i="26"/>
  <c r="K89" i="26" s="1"/>
  <c r="J105" i="26"/>
  <c r="K105" i="26" s="1"/>
  <c r="H11" i="25"/>
  <c r="J72" i="26"/>
  <c r="K72" i="26" s="1"/>
  <c r="J88" i="26"/>
  <c r="K88" i="26" s="1"/>
  <c r="J30" i="26"/>
  <c r="K30" i="26" s="1"/>
  <c r="J66" i="26"/>
  <c r="K66" i="26" s="1"/>
  <c r="H82" i="25"/>
  <c r="H105" i="25"/>
  <c r="H38" i="25"/>
  <c r="H28" i="25"/>
  <c r="H48" i="25"/>
  <c r="I48" i="25" s="1"/>
  <c r="H97" i="25"/>
  <c r="H29" i="25"/>
  <c r="H14" i="25"/>
  <c r="H67" i="25"/>
  <c r="H83" i="25"/>
  <c r="H92" i="25"/>
  <c r="H68" i="25"/>
  <c r="H42" i="25"/>
  <c r="H91" i="25"/>
  <c r="H34" i="25"/>
  <c r="H15" i="25"/>
  <c r="H43" i="25"/>
  <c r="H20" i="25"/>
  <c r="H75" i="25"/>
  <c r="J36" i="26"/>
  <c r="K36" i="26" s="1"/>
  <c r="J10" i="26"/>
  <c r="K10" i="26" s="1"/>
  <c r="J18" i="26"/>
  <c r="K18" i="26" s="1"/>
  <c r="J47" i="26"/>
  <c r="K47" i="26" s="1"/>
  <c r="J74" i="26"/>
  <c r="J84" i="26"/>
  <c r="K84" i="26" s="1"/>
  <c r="J45" i="26"/>
  <c r="J100" i="26"/>
  <c r="J17" i="26"/>
  <c r="J21" i="26"/>
  <c r="J69" i="26"/>
  <c r="K69" i="26" s="1"/>
  <c r="J101" i="26"/>
  <c r="K101" i="26" s="1"/>
  <c r="J65" i="26"/>
  <c r="J99" i="26"/>
  <c r="J16" i="26"/>
  <c r="J22" i="26"/>
  <c r="J54" i="26"/>
  <c r="K54" i="26" s="1"/>
  <c r="J59" i="26"/>
  <c r="K59" i="26" s="1"/>
  <c r="J63" i="26"/>
  <c r="J90" i="26"/>
  <c r="H71" i="25"/>
  <c r="H62" i="25"/>
  <c r="H64" i="25"/>
  <c r="H24" i="25"/>
  <c r="H104" i="25"/>
  <c r="J8" i="26"/>
  <c r="K8" i="26" s="1"/>
  <c r="J29" i="26"/>
  <c r="K29" i="26" s="1"/>
  <c r="J12" i="26"/>
  <c r="K12" i="26" s="1"/>
  <c r="J25" i="26"/>
  <c r="K25" i="26" s="1"/>
  <c r="J102" i="26"/>
  <c r="J44" i="26"/>
  <c r="K44" i="26" s="1"/>
  <c r="J81" i="26"/>
  <c r="K81" i="26" s="1"/>
  <c r="J97" i="26"/>
  <c r="K97" i="26" s="1"/>
  <c r="H40" i="25"/>
  <c r="H101" i="25"/>
  <c r="H63" i="25"/>
  <c r="H50" i="25"/>
  <c r="H31" i="25"/>
  <c r="H54" i="25"/>
  <c r="H66" i="25"/>
  <c r="H46" i="25"/>
  <c r="H70" i="25"/>
  <c r="H88" i="25"/>
  <c r="H18" i="25"/>
  <c r="H47" i="25"/>
  <c r="H61" i="25"/>
  <c r="H72" i="25"/>
  <c r="H89" i="25"/>
  <c r="H44" i="25"/>
  <c r="H30" i="25"/>
  <c r="H77" i="25"/>
  <c r="J67" i="26"/>
  <c r="K67" i="26" s="1"/>
  <c r="J41" i="26"/>
  <c r="K41" i="26" s="1"/>
  <c r="J80" i="26"/>
  <c r="J60" i="26"/>
  <c r="K60" i="26" s="1"/>
  <c r="J77" i="26"/>
  <c r="K77" i="26" s="1"/>
  <c r="J33" i="26"/>
  <c r="K33" i="26" s="1"/>
  <c r="J85" i="26"/>
  <c r="K85" i="26" s="1"/>
  <c r="J96" i="26"/>
  <c r="K96" i="26" s="1"/>
  <c r="J104" i="26"/>
  <c r="K104" i="26" s="1"/>
  <c r="J9" i="26"/>
  <c r="K9" i="26" s="1"/>
  <c r="J15" i="26"/>
  <c r="J39" i="26"/>
  <c r="J64" i="26"/>
  <c r="K64" i="26" s="1"/>
  <c r="J98" i="26"/>
  <c r="K98" i="26" s="1"/>
  <c r="J32" i="26"/>
  <c r="K32" i="26" s="1"/>
  <c r="J40" i="26"/>
  <c r="K40" i="26" s="1"/>
  <c r="J46" i="26"/>
  <c r="K46" i="26" s="1"/>
  <c r="J53" i="26"/>
  <c r="K53" i="26" s="1"/>
  <c r="J71" i="26"/>
  <c r="K71" i="26" s="1"/>
  <c r="J82" i="26"/>
  <c r="K82" i="26" s="1"/>
  <c r="J103" i="26"/>
  <c r="K103" i="26" s="1"/>
  <c r="J19" i="26"/>
  <c r="J28" i="26"/>
  <c r="K28" i="26" s="1"/>
  <c r="J34" i="26"/>
  <c r="K34" i="26" s="1"/>
  <c r="J57" i="26"/>
  <c r="K57" i="26" s="1"/>
  <c r="J61" i="26"/>
  <c r="K61" i="26" s="1"/>
  <c r="J70" i="26"/>
  <c r="C98" i="24" l="1"/>
  <c r="C13" i="24"/>
  <c r="C48" i="24"/>
  <c r="C103" i="24"/>
  <c r="C76" i="24"/>
  <c r="C52" i="24"/>
  <c r="C33" i="24"/>
  <c r="C81" i="24"/>
  <c r="C106" i="24"/>
  <c r="C27" i="24"/>
  <c r="C69" i="24"/>
  <c r="C73" i="24"/>
  <c r="C78" i="24"/>
  <c r="I72" i="25"/>
  <c r="C72" i="24" s="1"/>
  <c r="K99" i="26"/>
  <c r="C99" i="24" s="1"/>
  <c r="I47" i="25"/>
  <c r="C47" i="24" s="1"/>
  <c r="I46" i="25"/>
  <c r="C46" i="24" s="1"/>
  <c r="I63" i="25"/>
  <c r="K90" i="26"/>
  <c r="C90" i="24" s="1"/>
  <c r="K80" i="26"/>
  <c r="I18" i="25"/>
  <c r="C18" i="24" s="1"/>
  <c r="I101" i="25"/>
  <c r="C101" i="24" s="1"/>
  <c r="K63" i="26"/>
  <c r="I34" i="25"/>
  <c r="C34" i="24" s="1"/>
  <c r="I32" i="25"/>
  <c r="C32" i="24" s="1"/>
  <c r="K79" i="26"/>
  <c r="C79" i="24" s="1"/>
  <c r="I8" i="25"/>
  <c r="C8" i="24" s="1"/>
  <c r="I84" i="25"/>
  <c r="C84" i="24" s="1"/>
  <c r="K58" i="26"/>
  <c r="C58" i="24" s="1"/>
  <c r="I77" i="25"/>
  <c r="C77" i="24" s="1"/>
  <c r="I62" i="25"/>
  <c r="C62" i="24" s="1"/>
  <c r="K21" i="26"/>
  <c r="C21" i="24" s="1"/>
  <c r="I91" i="25"/>
  <c r="C91" i="24" s="1"/>
  <c r="I28" i="25"/>
  <c r="C28" i="24" s="1"/>
  <c r="K37" i="26"/>
  <c r="C37" i="24" s="1"/>
  <c r="I23" i="25"/>
  <c r="C23" i="24" s="1"/>
  <c r="K17" i="26"/>
  <c r="C17" i="24" s="1"/>
  <c r="I14" i="25"/>
  <c r="I38" i="25"/>
  <c r="C38" i="24" s="1"/>
  <c r="I11" i="25"/>
  <c r="C11" i="24" s="1"/>
  <c r="I26" i="25"/>
  <c r="C26" i="24" s="1"/>
  <c r="I12" i="25"/>
  <c r="C12" i="24" s="1"/>
  <c r="I57" i="25"/>
  <c r="C57" i="24" s="1"/>
  <c r="I49" i="25"/>
  <c r="C49" i="24" s="1"/>
  <c r="I40" i="25"/>
  <c r="C40" i="24" s="1"/>
  <c r="I30" i="25"/>
  <c r="C30" i="24" s="1"/>
  <c r="I68" i="25"/>
  <c r="C68" i="24" s="1"/>
  <c r="I29" i="25"/>
  <c r="C29" i="24" s="1"/>
  <c r="I105" i="25"/>
  <c r="C105" i="24" s="1"/>
  <c r="I55" i="25"/>
  <c r="C55" i="24" s="1"/>
  <c r="K87" i="26"/>
  <c r="C87" i="24" s="1"/>
  <c r="K75" i="26"/>
  <c r="I9" i="25"/>
  <c r="C9" i="24" s="1"/>
  <c r="I41" i="25"/>
  <c r="C41" i="24" s="1"/>
  <c r="K35" i="26"/>
  <c r="C35" i="24" s="1"/>
  <c r="I44" i="25"/>
  <c r="C44" i="24" s="1"/>
  <c r="I66" i="25"/>
  <c r="C66" i="24" s="1"/>
  <c r="K22" i="26"/>
  <c r="C22" i="24" s="1"/>
  <c r="K100" i="26"/>
  <c r="C100" i="24" s="1"/>
  <c r="I42" i="25"/>
  <c r="C42" i="24" s="1"/>
  <c r="K19" i="26"/>
  <c r="C19" i="24" s="1"/>
  <c r="I89" i="25"/>
  <c r="C89" i="24" s="1"/>
  <c r="I54" i="25"/>
  <c r="C54" i="24" s="1"/>
  <c r="I104" i="25"/>
  <c r="C104" i="24" s="1"/>
  <c r="I71" i="25"/>
  <c r="C71" i="24" s="1"/>
  <c r="K16" i="26"/>
  <c r="C16" i="24" s="1"/>
  <c r="K45" i="26"/>
  <c r="C45" i="24" s="1"/>
  <c r="I75" i="25"/>
  <c r="I92" i="25"/>
  <c r="C92" i="24" s="1"/>
  <c r="I82" i="25"/>
  <c r="C82" i="24" s="1"/>
  <c r="I25" i="25"/>
  <c r="C25" i="24" s="1"/>
  <c r="I60" i="25"/>
  <c r="C60" i="24" s="1"/>
  <c r="K86" i="26"/>
  <c r="C86" i="24" s="1"/>
  <c r="I10" i="25"/>
  <c r="C10" i="24" s="1"/>
  <c r="I59" i="25"/>
  <c r="C59" i="24" s="1"/>
  <c r="K14" i="26"/>
  <c r="I20" i="25"/>
  <c r="C20" i="24" s="1"/>
  <c r="I83" i="25"/>
  <c r="C83" i="24" s="1"/>
  <c r="I97" i="25"/>
  <c r="C97" i="24" s="1"/>
  <c r="K7" i="26"/>
  <c r="I94" i="25"/>
  <c r="C94" i="24" s="1"/>
  <c r="I96" i="25"/>
  <c r="C96" i="24" s="1"/>
  <c r="I80" i="25"/>
  <c r="I88" i="25"/>
  <c r="C88" i="24" s="1"/>
  <c r="K102" i="26"/>
  <c r="C102" i="24" s="1"/>
  <c r="I24" i="25"/>
  <c r="C24" i="24" s="1"/>
  <c r="I61" i="25"/>
  <c r="C61" i="24" s="1"/>
  <c r="I50" i="25"/>
  <c r="C50" i="24" s="1"/>
  <c r="I64" i="25"/>
  <c r="C64" i="24" s="1"/>
  <c r="K65" i="26"/>
  <c r="C65" i="24" s="1"/>
  <c r="K74" i="26"/>
  <c r="C74" i="24" s="1"/>
  <c r="I43" i="25"/>
  <c r="C43" i="24" s="1"/>
  <c r="I67" i="25"/>
  <c r="C67" i="24" s="1"/>
  <c r="I95" i="25"/>
  <c r="C95" i="24" s="1"/>
  <c r="I51" i="25"/>
  <c r="C51" i="24" s="1"/>
  <c r="I36" i="25"/>
  <c r="C36" i="24" s="1"/>
  <c r="I85" i="25"/>
  <c r="C85" i="24" s="1"/>
  <c r="I93" i="25"/>
  <c r="C93" i="24" s="1"/>
  <c r="I31" i="25"/>
  <c r="C31" i="24" s="1"/>
  <c r="K39" i="26"/>
  <c r="C39" i="24" s="1"/>
  <c r="I70" i="25"/>
  <c r="K70" i="26"/>
  <c r="K15" i="26"/>
  <c r="I15" i="25"/>
  <c r="K56" i="26"/>
  <c r="C56" i="24" s="1"/>
  <c r="I53" i="25"/>
  <c r="C53" i="24" s="1"/>
  <c r="C75" i="24" l="1"/>
  <c r="C80" i="24"/>
  <c r="C15" i="24"/>
  <c r="C70" i="24"/>
  <c r="C14" i="24"/>
  <c r="C7" i="24"/>
  <c r="D7" i="24" s="1"/>
  <c r="D8" i="24" s="1"/>
  <c r="D9" i="24" s="1"/>
  <c r="D10" i="24" s="1"/>
  <c r="D11" i="24" s="1"/>
  <c r="D12" i="24" s="1"/>
  <c r="D13" i="24" s="1"/>
  <c r="C63" i="24"/>
  <c r="D14" i="24" l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D62" i="24" s="1"/>
  <c r="D63" i="24" s="1"/>
  <c r="D64" i="24" s="1"/>
  <c r="D65" i="24" s="1"/>
  <c r="D66" i="24" s="1"/>
  <c r="D67" i="24" s="1"/>
  <c r="D68" i="24" s="1"/>
  <c r="D69" i="24" s="1"/>
  <c r="D70" i="24" s="1"/>
  <c r="D71" i="24" s="1"/>
  <c r="D72" i="24" s="1"/>
  <c r="D73" i="24" s="1"/>
  <c r="D74" i="24" s="1"/>
  <c r="D75" i="24" s="1"/>
  <c r="D76" i="24" s="1"/>
  <c r="D77" i="24" s="1"/>
  <c r="D78" i="24" s="1"/>
  <c r="D79" i="24" s="1"/>
  <c r="D80" i="24" s="1"/>
  <c r="D81" i="24" s="1"/>
  <c r="D82" i="24" s="1"/>
  <c r="D83" i="24" s="1"/>
  <c r="D84" i="24" s="1"/>
  <c r="D85" i="24" s="1"/>
  <c r="D86" i="24" s="1"/>
  <c r="D87" i="24" s="1"/>
  <c r="D88" i="24" s="1"/>
  <c r="D89" i="24" s="1"/>
  <c r="D90" i="24" s="1"/>
  <c r="D91" i="24" s="1"/>
  <c r="D92" i="24" s="1"/>
  <c r="D93" i="24" s="1"/>
  <c r="D94" i="24" s="1"/>
  <c r="D95" i="24" s="1"/>
  <c r="D96" i="24" s="1"/>
  <c r="D97" i="24" s="1"/>
  <c r="D98" i="24" s="1"/>
  <c r="D99" i="24" s="1"/>
  <c r="D100" i="24" s="1"/>
  <c r="D101" i="24" s="1"/>
  <c r="D102" i="24" s="1"/>
  <c r="D103" i="24" s="1"/>
  <c r="D104" i="24" s="1"/>
  <c r="D105" i="24" s="1"/>
  <c r="D106" i="24" s="1"/>
</calcChain>
</file>

<file path=xl/sharedStrings.xml><?xml version="1.0" encoding="utf-8"?>
<sst xmlns="http://schemas.openxmlformats.org/spreadsheetml/2006/main" count="18686" uniqueCount="7270">
  <si>
    <t>CBSA Code:</t>
  </si>
  <si>
    <t>Selected County:</t>
  </si>
  <si>
    <t>Group</t>
  </si>
  <si>
    <t>Code</t>
  </si>
  <si>
    <t>Component</t>
  </si>
  <si>
    <t>Adjusted</t>
  </si>
  <si>
    <t>ES3</t>
  </si>
  <si>
    <t>ES2</t>
  </si>
  <si>
    <t>CA2</t>
  </si>
  <si>
    <t>CA1</t>
  </si>
  <si>
    <t>PA2</t>
  </si>
  <si>
    <t>URBAN</t>
  </si>
  <si>
    <t>RURAL</t>
  </si>
  <si>
    <t>SSA state/ county code</t>
  </si>
  <si>
    <t>Montgomery, AL</t>
  </si>
  <si>
    <t>Daphne-Fairhope-Foley, AL</t>
  </si>
  <si>
    <t>Birmingham-Hoover, AL</t>
  </si>
  <si>
    <t>Florence-Muscle Shoals, AL</t>
  </si>
  <si>
    <t>Gadsden, AL</t>
  </si>
  <si>
    <t>Dothan, AL</t>
  </si>
  <si>
    <t>Tuscaloosa, AL</t>
  </si>
  <si>
    <t>Decatur, AL</t>
  </si>
  <si>
    <t>Auburn-Opelika, AL</t>
  </si>
  <si>
    <t>Huntsville, AL</t>
  </si>
  <si>
    <t>Mobile, AL</t>
  </si>
  <si>
    <t>Columbus, GA-AL</t>
  </si>
  <si>
    <t>Anchorage, AK</t>
  </si>
  <si>
    <t>Fairbanks, AK</t>
  </si>
  <si>
    <t>Sierra Vista-Douglas, AZ</t>
  </si>
  <si>
    <t>Flagstaff, AZ</t>
  </si>
  <si>
    <t>Lake Havasu City-Kingman, AZ</t>
  </si>
  <si>
    <t>Tucson, AZ</t>
  </si>
  <si>
    <t>Yuma, AZ</t>
  </si>
  <si>
    <t>Fayetteville-Springdale-Rogers, AR-MO</t>
  </si>
  <si>
    <t>Pine Bluff, AR</t>
  </si>
  <si>
    <t>Jonesboro, AR</t>
  </si>
  <si>
    <t>Fort Smith, AR-OK</t>
  </si>
  <si>
    <t>Memphis, TN-MS-AR</t>
  </si>
  <si>
    <t>Little Rock-North Little Rock-Conway, AR</t>
  </si>
  <si>
    <t>Hot Springs, AR</t>
  </si>
  <si>
    <t>Texarkana, TX-AR</t>
  </si>
  <si>
    <t>Oakland-Hayward-Berkeley, CA</t>
  </si>
  <si>
    <t>Chico, CA</t>
  </si>
  <si>
    <t>Sacramento--Roseville--Arden-Arcade, CA</t>
  </si>
  <si>
    <t>Fresno, CA</t>
  </si>
  <si>
    <t>El Centro, CA</t>
  </si>
  <si>
    <t>Bakersfield, CA</t>
  </si>
  <si>
    <t>Hanford-Corcoran, CA</t>
  </si>
  <si>
    <t>Los Angeles-Long Beach-Glendale, CA</t>
  </si>
  <si>
    <t>Madera, CA</t>
  </si>
  <si>
    <t>San Rafael, CA</t>
  </si>
  <si>
    <t>Merced, CA</t>
  </si>
  <si>
    <t>Salinas, CA</t>
  </si>
  <si>
    <t>Napa, CA</t>
  </si>
  <si>
    <t>Anaheim-Santa Ana-Irvine, CA</t>
  </si>
  <si>
    <t>Riverside-San Bernardino-Ontario, CA</t>
  </si>
  <si>
    <t>San Jose-Sunnyvale-Santa Clara, CA</t>
  </si>
  <si>
    <t>San Francisco-Redwood City-South San Francisco, CA</t>
  </si>
  <si>
    <t>San Luis Obispo-Paso Robles-Arroyo Grande, CA</t>
  </si>
  <si>
    <t>Santa Maria-Santa Barbara, CA</t>
  </si>
  <si>
    <t>Santa Cruz-Watsonville, CA</t>
  </si>
  <si>
    <t>Redding, CA</t>
  </si>
  <si>
    <t>Modesto, CA</t>
  </si>
  <si>
    <t>Yuba City, CA</t>
  </si>
  <si>
    <t>Oxnard-Thousand Oaks-Ventura, CA</t>
  </si>
  <si>
    <t>Denver-Aurora-Lakewood, CO</t>
  </si>
  <si>
    <t>Boulder, CO</t>
  </si>
  <si>
    <t>Colorado Springs, CO</t>
  </si>
  <si>
    <t>Fort Collins, CO</t>
  </si>
  <si>
    <t>Grand Junction, CO</t>
  </si>
  <si>
    <t>Pueblo, CO</t>
  </si>
  <si>
    <t>Greeley, CO</t>
  </si>
  <si>
    <t>Bridgeport-Stamford-Norwalk, CT</t>
  </si>
  <si>
    <t>New Haven-Milford, CT</t>
  </si>
  <si>
    <t>Norwich-New London, CT</t>
  </si>
  <si>
    <t>Worcester, MA-CT</t>
  </si>
  <si>
    <t>Dover, DE</t>
  </si>
  <si>
    <t>Wilmington, DE-MD-NJ</t>
  </si>
  <si>
    <t>Salisbury, MD-DE</t>
  </si>
  <si>
    <t>Washington-Arlington-Alexandria, DC-VA-MD-WV</t>
  </si>
  <si>
    <t>Gainesville, FL</t>
  </si>
  <si>
    <t>Jacksonville, FL</t>
  </si>
  <si>
    <t>Panama City, FL</t>
  </si>
  <si>
    <t>Palm Bay-Melbourne-Titusville, FL</t>
  </si>
  <si>
    <t>Punta Gorda, FL</t>
  </si>
  <si>
    <t>Homosassa Springs, FL</t>
  </si>
  <si>
    <t>Miami-Miami Beach-Kendall, FL</t>
  </si>
  <si>
    <t>Pensacola-Ferry Pass-Brent, FL</t>
  </si>
  <si>
    <t>Deltona-Daytona Beach-Ormond Beach, FL</t>
  </si>
  <si>
    <t>Tallahassee, FL</t>
  </si>
  <si>
    <t>Tampa-St. Petersburg-Clearwater, FL</t>
  </si>
  <si>
    <t>Sebastian-Vero Beach, FL</t>
  </si>
  <si>
    <t>Orlando-Kissimmee-Sanford, FL</t>
  </si>
  <si>
    <t>Cape Coral-Fort Myers, FL</t>
  </si>
  <si>
    <t>North Port-Sarasota-Bradenton, FL</t>
  </si>
  <si>
    <t>Ocala, FL</t>
  </si>
  <si>
    <t>Port St. Lucie, FL</t>
  </si>
  <si>
    <t>Crestview-Fort Walton Beach-Destin, FL</t>
  </si>
  <si>
    <t>Lakeland-Winter Haven, FL</t>
  </si>
  <si>
    <t>The Villages, FL</t>
  </si>
  <si>
    <t>Albany, GA</t>
  </si>
  <si>
    <t>Brunswick, GA</t>
  </si>
  <si>
    <t>Valdosta, GA</t>
  </si>
  <si>
    <t>Savannah, GA</t>
  </si>
  <si>
    <t>Augusta-Richmond County, GA-SC</t>
  </si>
  <si>
    <t>Chattanooga, TN-GA</t>
  </si>
  <si>
    <t>Athens-Clarke County, GA</t>
  </si>
  <si>
    <t>Rome, GA</t>
  </si>
  <si>
    <t>Gainesville, GA</t>
  </si>
  <si>
    <t>Warner Robins, GA</t>
  </si>
  <si>
    <t>Dalton, GA</t>
  </si>
  <si>
    <t>Kahului-Wailuku-Lahaina, HI</t>
  </si>
  <si>
    <t>Urban Honolulu, HI</t>
  </si>
  <si>
    <t>Boise City, ID</t>
  </si>
  <si>
    <t>Pocatello, ID</t>
  </si>
  <si>
    <t>Idaho Falls, ID</t>
  </si>
  <si>
    <t>Logan, UT-ID</t>
  </si>
  <si>
    <t>Coeur d'Alene, ID</t>
  </si>
  <si>
    <t>Lewiston, ID-WA</t>
  </si>
  <si>
    <t>Cape Girardeau, MO-IL</t>
  </si>
  <si>
    <t>St. Louis, MO-IL</t>
  </si>
  <si>
    <t>Rockford, IL</t>
  </si>
  <si>
    <t>Champaign-Urbana, IL</t>
  </si>
  <si>
    <t>Elgin, IL</t>
  </si>
  <si>
    <t>Bloomington, IL</t>
  </si>
  <si>
    <t>Davenport-Moline-Rock Island, IA-IL</t>
  </si>
  <si>
    <t>Carbondale-Marion, IL</t>
  </si>
  <si>
    <t>Kankakee, IL</t>
  </si>
  <si>
    <t>Lake County-Kenosha County, IL-WI</t>
  </si>
  <si>
    <t>Decatur, IL</t>
  </si>
  <si>
    <t>Peoria, IL</t>
  </si>
  <si>
    <t>Springfield, IL</t>
  </si>
  <si>
    <t>Danville, IL</t>
  </si>
  <si>
    <t>Fort Wayne, IN</t>
  </si>
  <si>
    <t>Columbus, IN</t>
  </si>
  <si>
    <t>Lafayette-West Lafayette, IN</t>
  </si>
  <si>
    <t>Indianapolis-Carmel-Anderson, IN</t>
  </si>
  <si>
    <t>Louisville/Jefferson County, KY-IN</t>
  </si>
  <si>
    <t>Terre Haute, IN</t>
  </si>
  <si>
    <t>Cincinnati, OH-KY-IN</t>
  </si>
  <si>
    <t>Muncie, IN</t>
  </si>
  <si>
    <t>Elkhart-Goshen, IN</t>
  </si>
  <si>
    <t>Kokomo, IN</t>
  </si>
  <si>
    <t>Gary, IN</t>
  </si>
  <si>
    <t>Michigan City-La Porte, IN</t>
  </si>
  <si>
    <t>Bloomington, IN</t>
  </si>
  <si>
    <t>Evansville, IN-KY</t>
  </si>
  <si>
    <t>South Bend-Mishawaka, IN-MI</t>
  </si>
  <si>
    <t>Cedar Rapids, IA</t>
  </si>
  <si>
    <t>Waterloo-Cedar Falls, IA</t>
  </si>
  <si>
    <t>Des Moines-West Des Moines, IA</t>
  </si>
  <si>
    <t>Dubuque, IA</t>
  </si>
  <si>
    <t>Omaha-Council Bluffs, NE-IA</t>
  </si>
  <si>
    <t>Iowa City, IA</t>
  </si>
  <si>
    <t>Sioux City, IA-NE-SD</t>
  </si>
  <si>
    <t>Ames, IA</t>
  </si>
  <si>
    <t>Wichita, KS</t>
  </si>
  <si>
    <t>St. Joseph, MO-KS</t>
  </si>
  <si>
    <t>Lawrence, KS</t>
  </si>
  <si>
    <t>Topeka, KS</t>
  </si>
  <si>
    <t>Kansas City, MO-KS</t>
  </si>
  <si>
    <t>Manhattan, KS</t>
  </si>
  <si>
    <t>Bowling Green, KY</t>
  </si>
  <si>
    <t>Lexington-Fayette, KY</t>
  </si>
  <si>
    <t>Huntington-Ashland, WV-KY-OH</t>
  </si>
  <si>
    <t>Clarksville, TN-KY</t>
  </si>
  <si>
    <t>Owensboro, KY</t>
  </si>
  <si>
    <t>Elizabethtown-Fort Knox, KY</t>
  </si>
  <si>
    <t>Lafayette, LA</t>
  </si>
  <si>
    <t>Baton Rouge, LA</t>
  </si>
  <si>
    <t>Shreveport-Bossier City, LA</t>
  </si>
  <si>
    <t>Lake Charles, LA</t>
  </si>
  <si>
    <t>Alexandria, LA</t>
  </si>
  <si>
    <t>New Orleans-Metairie, LA</t>
  </si>
  <si>
    <t>Houma-Thibodaux, LA</t>
  </si>
  <si>
    <t>Monroe, LA</t>
  </si>
  <si>
    <t>Hammond, LA</t>
  </si>
  <si>
    <t>Lewiston-Auburn, ME</t>
  </si>
  <si>
    <t>Portland-South Portland, ME</t>
  </si>
  <si>
    <t>Bangor, ME</t>
  </si>
  <si>
    <t>Cumberland, MD-WV</t>
  </si>
  <si>
    <t>Baltimore-Columbia-Towson, MD</t>
  </si>
  <si>
    <t>California-Lexington Park, MD</t>
  </si>
  <si>
    <t>Hagerstown-Martinsburg, MD-WV</t>
  </si>
  <si>
    <t>Barnstable Town, MA</t>
  </si>
  <si>
    <t>Pittsfield, MA</t>
  </si>
  <si>
    <t>Providence-Warwick, RI-MA</t>
  </si>
  <si>
    <t>Cambridge-Newton-Framingham, MA</t>
  </si>
  <si>
    <t>Springfield, MA</t>
  </si>
  <si>
    <t>Boston, MA</t>
  </si>
  <si>
    <t>Bay City, MI</t>
  </si>
  <si>
    <t>Battle Creek, MI</t>
  </si>
  <si>
    <t>Lansing-East Lansing, MI</t>
  </si>
  <si>
    <t>Flint, MI</t>
  </si>
  <si>
    <t>Jackson, MI</t>
  </si>
  <si>
    <t>Kalamazoo-Portage, MI</t>
  </si>
  <si>
    <t>Warren-Troy-Farmington Hills, MI</t>
  </si>
  <si>
    <t>Midland, MI</t>
  </si>
  <si>
    <t>Monroe, MI</t>
  </si>
  <si>
    <t>Muskegon, MI</t>
  </si>
  <si>
    <t>Saginaw, MI</t>
  </si>
  <si>
    <t>Ann Arbor, MI</t>
  </si>
  <si>
    <t>Detroit-Dearborn-Livonia, MI</t>
  </si>
  <si>
    <t>Minneapolis-St. Paul-Bloomington, MN-WI</t>
  </si>
  <si>
    <t>St. Cloud, MN</t>
  </si>
  <si>
    <t>Duluth, MN-WI</t>
  </si>
  <si>
    <t>Fargo, ND-MN</t>
  </si>
  <si>
    <t>Rochester, MN</t>
  </si>
  <si>
    <t>La Crosse-Onalaska, WI-MN</t>
  </si>
  <si>
    <t>Grand Forks, ND-MN</t>
  </si>
  <si>
    <t>Jackson, MS</t>
  </si>
  <si>
    <t>Hattiesburg, MS</t>
  </si>
  <si>
    <t>Columbia, MO</t>
  </si>
  <si>
    <t>Jefferson City, MO</t>
  </si>
  <si>
    <t>Springfield, MO</t>
  </si>
  <si>
    <t>Joplin, MO</t>
  </si>
  <si>
    <t>Billings, MT</t>
  </si>
  <si>
    <t>Great Falls, MT</t>
  </si>
  <si>
    <t>Missoula, MT</t>
  </si>
  <si>
    <t>Grand Island, NE</t>
  </si>
  <si>
    <t>Lincoln, NE</t>
  </si>
  <si>
    <t>Las Vegas-Henderson-Paradise, NV</t>
  </si>
  <si>
    <t>Carson City, NV</t>
  </si>
  <si>
    <t>Reno, NV</t>
  </si>
  <si>
    <t>Manchester-Nashua, NH</t>
  </si>
  <si>
    <t>Rockingham County-Strafford County, NH</t>
  </si>
  <si>
    <t>Atlantic City-Hammonton, NJ</t>
  </si>
  <si>
    <t>New York-Jersey City-White Plains, NY-NJ</t>
  </si>
  <si>
    <t>Camden, NJ</t>
  </si>
  <si>
    <t>Ocean City, NJ</t>
  </si>
  <si>
    <t>Vineland-Bridgeton, NJ</t>
  </si>
  <si>
    <t>Newark, NJ-PA</t>
  </si>
  <si>
    <t>Allentown-Bethlehem-Easton, PA-NJ</t>
  </si>
  <si>
    <t>Albuquerque, NM</t>
  </si>
  <si>
    <t>Las Cruces, NM</t>
  </si>
  <si>
    <t>Farmington, NM</t>
  </si>
  <si>
    <t>Santa Fe, NM</t>
  </si>
  <si>
    <t>Albany-Schenectady-Troy, NY</t>
  </si>
  <si>
    <t>Binghamton, NY</t>
  </si>
  <si>
    <t>Elmira, NY</t>
  </si>
  <si>
    <t>Utica-Rome, NY</t>
  </si>
  <si>
    <t>Watertown-Fort Drum, NY</t>
  </si>
  <si>
    <t>Rochester, NY</t>
  </si>
  <si>
    <t>Syracuse, NY</t>
  </si>
  <si>
    <t>Nassau County-Suffolk County, NY</t>
  </si>
  <si>
    <t>Ithaca, NY</t>
  </si>
  <si>
    <t>Kingston, NY</t>
  </si>
  <si>
    <t>Glens Falls, NY</t>
  </si>
  <si>
    <t>Burlington, NC</t>
  </si>
  <si>
    <t>Hickory-Lenoir-Morganton, NC</t>
  </si>
  <si>
    <t>Myrtle Beach-Conway-North Myrtle Beach, SC-NC</t>
  </si>
  <si>
    <t>Asheville, NC</t>
  </si>
  <si>
    <t>Charlotte-Concord-Gastonia, NC-SC</t>
  </si>
  <si>
    <t>Durham-Chapel Hill, NC</t>
  </si>
  <si>
    <t>New Bern, NC</t>
  </si>
  <si>
    <t>Fayetteville, NC</t>
  </si>
  <si>
    <t>Virginia Beach-Norfolk-Newport News, VA-NC</t>
  </si>
  <si>
    <t>Winston-Salem, NC</t>
  </si>
  <si>
    <t>Rocky Mount, NC</t>
  </si>
  <si>
    <t>Greensboro-High Point, NC</t>
  </si>
  <si>
    <t>Wilmington, NC</t>
  </si>
  <si>
    <t>Jacksonville, NC</t>
  </si>
  <si>
    <t>Greenville, NC</t>
  </si>
  <si>
    <t>Goldsboro, NC</t>
  </si>
  <si>
    <t>Bismarck, ND</t>
  </si>
  <si>
    <t>Lima, OH</t>
  </si>
  <si>
    <t>Wheeling, WV-OH</t>
  </si>
  <si>
    <t>Canton-Massillon, OH</t>
  </si>
  <si>
    <t>Springfield, OH</t>
  </si>
  <si>
    <t>Cleveland-Elyria, OH</t>
  </si>
  <si>
    <t>Columbus, OH</t>
  </si>
  <si>
    <t>Toledo, OH</t>
  </si>
  <si>
    <t>Weirton-Steubenville, WV-OH</t>
  </si>
  <si>
    <t>Youngstown-Warren-Boardman, OH-PA</t>
  </si>
  <si>
    <t>Akron, OH</t>
  </si>
  <si>
    <t>Mansfield, OH</t>
  </si>
  <si>
    <t>Oklahoma City, OK</t>
  </si>
  <si>
    <t>Lawton, OK</t>
  </si>
  <si>
    <t>Tulsa, OK</t>
  </si>
  <si>
    <t>Corvallis, OR</t>
  </si>
  <si>
    <t>Portland-Vancouver-Hillsboro, OR-WA</t>
  </si>
  <si>
    <t>Medford, OR</t>
  </si>
  <si>
    <t>Grants Pass, OR</t>
  </si>
  <si>
    <t>Salem, OR</t>
  </si>
  <si>
    <t>Gettysburg, PA</t>
  </si>
  <si>
    <t>Pittsburgh, PA</t>
  </si>
  <si>
    <t>Reading, PA</t>
  </si>
  <si>
    <t>Altoona, PA</t>
  </si>
  <si>
    <t>Montgomery County-Bucks County-Chester County, PA</t>
  </si>
  <si>
    <t>Johnstown, PA</t>
  </si>
  <si>
    <t>State College, PA</t>
  </si>
  <si>
    <t>Bloomsburg-Berwick, PA</t>
  </si>
  <si>
    <t>Harrisburg-Carlisle, PA</t>
  </si>
  <si>
    <t>Philadelphia, PA</t>
  </si>
  <si>
    <t>Erie, PA</t>
  </si>
  <si>
    <t>Chambersburg-Waynesboro, PA</t>
  </si>
  <si>
    <t>Scranton--Wilkes-Barre--Hazleton, PA</t>
  </si>
  <si>
    <t>Lancaster, PA</t>
  </si>
  <si>
    <t>Lebanon, PA</t>
  </si>
  <si>
    <t>Williamsport, PA</t>
  </si>
  <si>
    <t>East Stroudsburg, PA</t>
  </si>
  <si>
    <t>York-Hanover, PA</t>
  </si>
  <si>
    <t>Aguadilla-Isabela, PR</t>
  </si>
  <si>
    <t>San Juan-Carolina-Caguas, PR</t>
  </si>
  <si>
    <t>Arecibo, PR</t>
  </si>
  <si>
    <t>Guayama, PR</t>
  </si>
  <si>
    <t>Ponce, PR</t>
  </si>
  <si>
    <t>Charleston-North Charleston, SC</t>
  </si>
  <si>
    <t>Columbia, SC</t>
  </si>
  <si>
    <t>Florence, SC</t>
  </si>
  <si>
    <t>Spartanburg, SC</t>
  </si>
  <si>
    <t>Sumter, SC</t>
  </si>
  <si>
    <t>Rapid City, SD</t>
  </si>
  <si>
    <t>Sioux Falls, SD</t>
  </si>
  <si>
    <t>Knoxville, TN</t>
  </si>
  <si>
    <t>Cleveland, TN</t>
  </si>
  <si>
    <t>Nashville-Davidson--Murfreesboro--Franklin, TN</t>
  </si>
  <si>
    <t>Johnson City, TN</t>
  </si>
  <si>
    <t>Jackson, TN</t>
  </si>
  <si>
    <t>Morristown, TN</t>
  </si>
  <si>
    <t>Corpus Christi, TX</t>
  </si>
  <si>
    <t>Wichita Falls, TX</t>
  </si>
  <si>
    <t>Amarillo, TX</t>
  </si>
  <si>
    <t>San Antonio-New Braunfels, TX</t>
  </si>
  <si>
    <t>Houston-The Woodlands-Sugar Land, TX</t>
  </si>
  <si>
    <t>Killeen-Temple, TX</t>
  </si>
  <si>
    <t>College Station-Bryan, TX</t>
  </si>
  <si>
    <t>Abilene, TX</t>
  </si>
  <si>
    <t>Brownsville-Harlingen, TX</t>
  </si>
  <si>
    <t>Dallas-Plano-Irving, TX</t>
  </si>
  <si>
    <t>Lubbock, TX</t>
  </si>
  <si>
    <t>Odessa, TX</t>
  </si>
  <si>
    <t>El Paso, TX</t>
  </si>
  <si>
    <t>Waco, TX</t>
  </si>
  <si>
    <t>Victoria, TX</t>
  </si>
  <si>
    <t>Sherman-Denison, TX</t>
  </si>
  <si>
    <t>Longview, TX</t>
  </si>
  <si>
    <t>Beaumont-Port Arthur, TX</t>
  </si>
  <si>
    <t>McAllen-Edinburg-Mission, TX</t>
  </si>
  <si>
    <t>Fort Worth-Arlington, TX</t>
  </si>
  <si>
    <t>San Angelo, TX</t>
  </si>
  <si>
    <t>Midland, TX</t>
  </si>
  <si>
    <t>Tyler, TX</t>
  </si>
  <si>
    <t>Laredo, TX</t>
  </si>
  <si>
    <t>Ogden-Clearfield, UT</t>
  </si>
  <si>
    <t>Provo-Orem, UT</t>
  </si>
  <si>
    <t>Salt Lake City, UT</t>
  </si>
  <si>
    <t>St. George, UT</t>
  </si>
  <si>
    <t>Burlington-South Burlington, VT</t>
  </si>
  <si>
    <t>Charlottesville, VA</t>
  </si>
  <si>
    <t>Richmond, VA</t>
  </si>
  <si>
    <t>Lynchburg, VA</t>
  </si>
  <si>
    <t>Roanoke, VA</t>
  </si>
  <si>
    <t>Winchester, VA-WV</t>
  </si>
  <si>
    <t>Harrisonburg, VA</t>
  </si>
  <si>
    <t>Kennewick-Richland, WA</t>
  </si>
  <si>
    <t>Wenatchee, WA</t>
  </si>
  <si>
    <t>Walla Walla, WA</t>
  </si>
  <si>
    <t>Longview, WA</t>
  </si>
  <si>
    <t>Seattle-Bellevue-Everett, WA</t>
  </si>
  <si>
    <t>Spokane-Spokane Valley, WA</t>
  </si>
  <si>
    <t>Tacoma-Lakewood, WA</t>
  </si>
  <si>
    <t>Mount Vernon-Anacortes, WA</t>
  </si>
  <si>
    <t>Bellingham, WA</t>
  </si>
  <si>
    <t>Yakima, WA</t>
  </si>
  <si>
    <t>Charleston, WV</t>
  </si>
  <si>
    <t>Beckley, WV</t>
  </si>
  <si>
    <t>Morgantown, WV</t>
  </si>
  <si>
    <t>Parkersburg-Vienna, WV</t>
  </si>
  <si>
    <t>Green Bay, WI</t>
  </si>
  <si>
    <t>Appleton, WI</t>
  </si>
  <si>
    <t>Eau Claire, WI</t>
  </si>
  <si>
    <t>Madison, WI</t>
  </si>
  <si>
    <t>Fond du Lac, WI</t>
  </si>
  <si>
    <t>Racine, WI</t>
  </si>
  <si>
    <t>Janesville-Beloit, WI</t>
  </si>
  <si>
    <t>Sheboygan, WI</t>
  </si>
  <si>
    <t>Oshkosh-Neenah, WI</t>
  </si>
  <si>
    <t>Cheyenne, WY</t>
  </si>
  <si>
    <t>Casper, WY</t>
  </si>
  <si>
    <t>State</t>
  </si>
  <si>
    <t>CBSA Code</t>
  </si>
  <si>
    <t>Selected County</t>
  </si>
  <si>
    <t>CBSA Name &amp; State</t>
  </si>
  <si>
    <t>Wage Index</t>
  </si>
  <si>
    <t>Urban/Rural Status</t>
  </si>
  <si>
    <t>Alabama</t>
  </si>
  <si>
    <t>Statewide</t>
  </si>
  <si>
    <t>Rural</t>
  </si>
  <si>
    <t>Autauga</t>
  </si>
  <si>
    <t>Alabama-Autauga</t>
  </si>
  <si>
    <t>Urban</t>
  </si>
  <si>
    <t>Baldwin</t>
  </si>
  <si>
    <t>Alabama-Baldwin</t>
  </si>
  <si>
    <t>Barbour</t>
  </si>
  <si>
    <t>Alabama-Barbour</t>
  </si>
  <si>
    <t>Bibb</t>
  </si>
  <si>
    <t>Alabama-Bibb</t>
  </si>
  <si>
    <t>Blount</t>
  </si>
  <si>
    <t>Alabama-Blount</t>
  </si>
  <si>
    <t>Bullock</t>
  </si>
  <si>
    <t>Alabama-Bullock</t>
  </si>
  <si>
    <t>Butler</t>
  </si>
  <si>
    <t>Alabama-Butler</t>
  </si>
  <si>
    <t>Calhoun</t>
  </si>
  <si>
    <t>Alabama-Calhoun</t>
  </si>
  <si>
    <t>Chambers</t>
  </si>
  <si>
    <t>Alabama-Chambers</t>
  </si>
  <si>
    <t>Cherokee</t>
  </si>
  <si>
    <t>Alabama-Cherokee</t>
  </si>
  <si>
    <t>Chilton</t>
  </si>
  <si>
    <t>Alabama-Chilton</t>
  </si>
  <si>
    <t>Choctaw</t>
  </si>
  <si>
    <t>Alabama-Choctaw</t>
  </si>
  <si>
    <t>Clarke</t>
  </si>
  <si>
    <t>Alabama-Clarke</t>
  </si>
  <si>
    <t>Clay</t>
  </si>
  <si>
    <t>Alabama-Clay</t>
  </si>
  <si>
    <t>Cleburne</t>
  </si>
  <si>
    <t>Alabama-Cleburne</t>
  </si>
  <si>
    <t>Coffee</t>
  </si>
  <si>
    <t>Alabama-Coffee</t>
  </si>
  <si>
    <t>Colbert</t>
  </si>
  <si>
    <t>Alabama-Colbert</t>
  </si>
  <si>
    <t>Conecuh</t>
  </si>
  <si>
    <t>Alabama-Conecuh</t>
  </si>
  <si>
    <t>Coosa</t>
  </si>
  <si>
    <t>Alabama-Coosa</t>
  </si>
  <si>
    <t>Covington</t>
  </si>
  <si>
    <t>Alabama-Covington</t>
  </si>
  <si>
    <t>Crenshaw</t>
  </si>
  <si>
    <t>Alabama-Crenshaw</t>
  </si>
  <si>
    <t>Cullman</t>
  </si>
  <si>
    <t>Alabama-Cullman</t>
  </si>
  <si>
    <t>Dale</t>
  </si>
  <si>
    <t>Alabama-Dale</t>
  </si>
  <si>
    <t>Dallas</t>
  </si>
  <si>
    <t>Alabama-Dallas</t>
  </si>
  <si>
    <t>DeKalb</t>
  </si>
  <si>
    <t>Alabama-DeKalb</t>
  </si>
  <si>
    <t>Elmore</t>
  </si>
  <si>
    <t>Alabama-Elmore</t>
  </si>
  <si>
    <t>Escambia</t>
  </si>
  <si>
    <t>Alabama-Escambia</t>
  </si>
  <si>
    <t>Etowah</t>
  </si>
  <si>
    <t>Alabama-Etowah</t>
  </si>
  <si>
    <t>Fayette</t>
  </si>
  <si>
    <t>Alabama-Fayette</t>
  </si>
  <si>
    <t>Franklin</t>
  </si>
  <si>
    <t>Alabama-Franklin</t>
  </si>
  <si>
    <t>Geneva</t>
  </si>
  <si>
    <t>Alabama-Geneva</t>
  </si>
  <si>
    <t>Greene</t>
  </si>
  <si>
    <t>Alabama-Greene</t>
  </si>
  <si>
    <t>Hale</t>
  </si>
  <si>
    <t>Alabama-Hale</t>
  </si>
  <si>
    <t>Henry</t>
  </si>
  <si>
    <t>Alabama-Henry</t>
  </si>
  <si>
    <t>Houston</t>
  </si>
  <si>
    <t>Alabama-Houston</t>
  </si>
  <si>
    <t>Jackson</t>
  </si>
  <si>
    <t>Alabama-Jackson</t>
  </si>
  <si>
    <t>Jefferson</t>
  </si>
  <si>
    <t>Alabama-Jefferson</t>
  </si>
  <si>
    <t>Lamar</t>
  </si>
  <si>
    <t>Alabama-Lamar</t>
  </si>
  <si>
    <t>Lauderdale</t>
  </si>
  <si>
    <t>Alabama-Lauderdale</t>
  </si>
  <si>
    <t>Lawrence</t>
  </si>
  <si>
    <t>Alabama-Lawrence</t>
  </si>
  <si>
    <t>Lee</t>
  </si>
  <si>
    <t>Alabama-Lee</t>
  </si>
  <si>
    <t>Limestone</t>
  </si>
  <si>
    <t>Alabama-Limestone</t>
  </si>
  <si>
    <t>Lowndes</t>
  </si>
  <si>
    <t>Alabama-Lowndes</t>
  </si>
  <si>
    <t>Macon</t>
  </si>
  <si>
    <t>Alabama-Macon</t>
  </si>
  <si>
    <t>Madison</t>
  </si>
  <si>
    <t>Alabama-Madison</t>
  </si>
  <si>
    <t>Marengo</t>
  </si>
  <si>
    <t>Alabama-Marengo</t>
  </si>
  <si>
    <t>Marion</t>
  </si>
  <si>
    <t>Alabama-Marion</t>
  </si>
  <si>
    <t>Marshall</t>
  </si>
  <si>
    <t>Alabama-Marshall</t>
  </si>
  <si>
    <t>Mobile</t>
  </si>
  <si>
    <t>Alabama-Mobile</t>
  </si>
  <si>
    <t>Monroe</t>
  </si>
  <si>
    <t>Alabama-Monroe</t>
  </si>
  <si>
    <t>Montgomery</t>
  </si>
  <si>
    <t>Alabama-Montgomery</t>
  </si>
  <si>
    <t>Morgan</t>
  </si>
  <si>
    <t>Alabama-Morgan</t>
  </si>
  <si>
    <t>Perry</t>
  </si>
  <si>
    <t>Alabama-Perry</t>
  </si>
  <si>
    <t>Pickens</t>
  </si>
  <si>
    <t>Alabama-Pickens</t>
  </si>
  <si>
    <t>Pike</t>
  </si>
  <si>
    <t>Alabama-Pike</t>
  </si>
  <si>
    <t>Randolph</t>
  </si>
  <si>
    <t>Alabama-Randolph</t>
  </si>
  <si>
    <t>Russell</t>
  </si>
  <si>
    <t>Alabama-Russell</t>
  </si>
  <si>
    <t>Shelby</t>
  </si>
  <si>
    <t>Alabama-Shelby</t>
  </si>
  <si>
    <t>St. Clair</t>
  </si>
  <si>
    <t>Alabama-St. Clair</t>
  </si>
  <si>
    <t>Sumter</t>
  </si>
  <si>
    <t>Alabama-Sumter</t>
  </si>
  <si>
    <t>Talladega</t>
  </si>
  <si>
    <t>Alabama-Talladega</t>
  </si>
  <si>
    <t>Tallapoosa</t>
  </si>
  <si>
    <t>Alabama-Tallapoosa</t>
  </si>
  <si>
    <t>Tuscaloosa</t>
  </si>
  <si>
    <t>Alabama-Tuscaloosa</t>
  </si>
  <si>
    <t>Walker</t>
  </si>
  <si>
    <t>Alabama-Walker</t>
  </si>
  <si>
    <t>Washington</t>
  </si>
  <si>
    <t>Alabama-Washington</t>
  </si>
  <si>
    <t>Wilcox</t>
  </si>
  <si>
    <t>Alabama-Wilcox</t>
  </si>
  <si>
    <t>Winston</t>
  </si>
  <si>
    <t>Alabama-Winston</t>
  </si>
  <si>
    <t>Alaska</t>
  </si>
  <si>
    <t>Aleutians East Borough</t>
  </si>
  <si>
    <t>Alaska-Aleutians East Borough</t>
  </si>
  <si>
    <t>Aleutians West Borough</t>
  </si>
  <si>
    <t>Alaska-Aleutians West Borough</t>
  </si>
  <si>
    <t>Anchorage Municipality</t>
  </si>
  <si>
    <t>Alaska-Anchorage Municipality</t>
  </si>
  <si>
    <t>Bethel Borough</t>
  </si>
  <si>
    <t>Alaska-Bethel Borough</t>
  </si>
  <si>
    <t>Bristol Bay Borough</t>
  </si>
  <si>
    <t>Alaska-Bristol Bay Borough</t>
  </si>
  <si>
    <t>Denali Borough</t>
  </si>
  <si>
    <t>Alaska-Denali Borough</t>
  </si>
  <si>
    <t>Dillingham Borough</t>
  </si>
  <si>
    <t>Alaska-Dillingham Borough</t>
  </si>
  <si>
    <t>Fairbanks North Star Borough</t>
  </si>
  <si>
    <t>Alaska-Fairbanks North Star Borough</t>
  </si>
  <si>
    <t>Haines Borough</t>
  </si>
  <si>
    <t>Alaska-Haines Borough</t>
  </si>
  <si>
    <t>Hoonah-Angoon Census Area</t>
  </si>
  <si>
    <t>Alaska-Hoonah-Angoon Census Area</t>
  </si>
  <si>
    <t>Juneau Borough</t>
  </si>
  <si>
    <t>Alaska-Juneau Borough</t>
  </si>
  <si>
    <t>Kenai Peninsula Borough</t>
  </si>
  <si>
    <t>Alaska-Kenai Peninsula Borough</t>
  </si>
  <si>
    <t>Ketchikan Gateway Borough</t>
  </si>
  <si>
    <t>Alaska-Ketchikan Gateway Borough</t>
  </si>
  <si>
    <t>Kodiak Island Borough</t>
  </si>
  <si>
    <t>Alaska-Kodiak Island Borough</t>
  </si>
  <si>
    <t>Lake And Peninsula Borough</t>
  </si>
  <si>
    <t>Alaska-Lake And Peninsula Borough</t>
  </si>
  <si>
    <t>Matanuska-Susitna Municipality</t>
  </si>
  <si>
    <t>Alaska-Matanuska-Susitna Municipality</t>
  </si>
  <si>
    <t>Nome Borough</t>
  </si>
  <si>
    <t>Alaska-Nome Borough</t>
  </si>
  <si>
    <t>North Slope Borough</t>
  </si>
  <si>
    <t>Alaska-North Slope Borough</t>
  </si>
  <si>
    <t>Northwest Artic Borough</t>
  </si>
  <si>
    <t>Alaska-Northwest Artic Borough</t>
  </si>
  <si>
    <t>Petersburg Census Area</t>
  </si>
  <si>
    <t>Alaska-Petersburg Census Area</t>
  </si>
  <si>
    <t>Pr.Of Wales-Hyder Census Area</t>
  </si>
  <si>
    <t>Alaska-Pr.Of Wales-Hyder Census Area</t>
  </si>
  <si>
    <t>Sitka Borough</t>
  </si>
  <si>
    <t>Alaska-Sitka Borough</t>
  </si>
  <si>
    <t>Skagway-Yakutat Borough</t>
  </si>
  <si>
    <t>Alaska-Skagway-Yakutat Borough</t>
  </si>
  <si>
    <t>Southeast Fairbanks Borough</t>
  </si>
  <si>
    <t>Alaska-Southeast Fairbanks Borough</t>
  </si>
  <si>
    <t>Valdez-Cordova Borough</t>
  </si>
  <si>
    <t>Alaska-Valdez-Cordova Borough</t>
  </si>
  <si>
    <t>Wade Hampton Borough</t>
  </si>
  <si>
    <t>Alaska-Wade Hampton Borough</t>
  </si>
  <si>
    <t>Wrangell City And Borough</t>
  </si>
  <si>
    <t>Alaska-Wrangell City And Borough</t>
  </si>
  <si>
    <t>Yakutat Borough</t>
  </si>
  <si>
    <t>Alaska-Yakutat Borough</t>
  </si>
  <si>
    <t>Yukon-Koyukuk Borough</t>
  </si>
  <si>
    <t>Alaska-Yukon-Koyukuk Borough</t>
  </si>
  <si>
    <t>Arizona</t>
  </si>
  <si>
    <t>Apache</t>
  </si>
  <si>
    <t>Arizona-Apache</t>
  </si>
  <si>
    <t>Cochise</t>
  </si>
  <si>
    <t>Arizona-Cochise</t>
  </si>
  <si>
    <t>Coconino</t>
  </si>
  <si>
    <t>Arizona-Coconino</t>
  </si>
  <si>
    <t>Gila</t>
  </si>
  <si>
    <t>Arizona-Gila</t>
  </si>
  <si>
    <t>Graham</t>
  </si>
  <si>
    <t>Arizona-Graham</t>
  </si>
  <si>
    <t>Greenlee</t>
  </si>
  <si>
    <t>Arizona-Greenlee</t>
  </si>
  <si>
    <t>Lapaz</t>
  </si>
  <si>
    <t>Arizona-Lapaz</t>
  </si>
  <si>
    <t>Maricopa</t>
  </si>
  <si>
    <t>Arizona-Maricopa</t>
  </si>
  <si>
    <t>Mohave</t>
  </si>
  <si>
    <t>Arizona-Mohave</t>
  </si>
  <si>
    <t>Navajo</t>
  </si>
  <si>
    <t>Arizona-Navajo</t>
  </si>
  <si>
    <t>Pima</t>
  </si>
  <si>
    <t>Arizona-Pima</t>
  </si>
  <si>
    <t>Pinal</t>
  </si>
  <si>
    <t>Arizona-Pinal</t>
  </si>
  <si>
    <t>Santa Cruz</t>
  </si>
  <si>
    <t>Arizona-Santa Cruz</t>
  </si>
  <si>
    <t>Yavapai</t>
  </si>
  <si>
    <t>Arizona-Yavapai</t>
  </si>
  <si>
    <t>Yuma</t>
  </si>
  <si>
    <t>Arizona-Yuma</t>
  </si>
  <si>
    <t>Arkansas</t>
  </si>
  <si>
    <t>Arkansas-Arkansas</t>
  </si>
  <si>
    <t>Ashley</t>
  </si>
  <si>
    <t>Arkansas-Ashley</t>
  </si>
  <si>
    <t>Baxter</t>
  </si>
  <si>
    <t>Arkansas-Baxter</t>
  </si>
  <si>
    <t>Benton</t>
  </si>
  <si>
    <t>Arkansas-Benton</t>
  </si>
  <si>
    <t>Boone</t>
  </si>
  <si>
    <t>Arkansas-Boone</t>
  </si>
  <si>
    <t>Bradley</t>
  </si>
  <si>
    <t>Arkansas-Bradley</t>
  </si>
  <si>
    <t>Arkansas-Calhoun</t>
  </si>
  <si>
    <t>Carroll</t>
  </si>
  <si>
    <t>Arkansas-Carroll</t>
  </si>
  <si>
    <t>Chicot</t>
  </si>
  <si>
    <t>Arkansas-Chicot</t>
  </si>
  <si>
    <t>Clark</t>
  </si>
  <si>
    <t>Arkansas-Clark</t>
  </si>
  <si>
    <t>Arkansas-Clay</t>
  </si>
  <si>
    <t>Arkansas-Cleburne</t>
  </si>
  <si>
    <t>Cleveland</t>
  </si>
  <si>
    <t>Arkansas-Cleveland</t>
  </si>
  <si>
    <t>Columbia</t>
  </si>
  <si>
    <t>Arkansas-Columbia</t>
  </si>
  <si>
    <t>Conway</t>
  </si>
  <si>
    <t>Arkansas-Conway</t>
  </si>
  <si>
    <t>Craighead</t>
  </si>
  <si>
    <t>Arkansas-Craighead</t>
  </si>
  <si>
    <t>Crawford</t>
  </si>
  <si>
    <t>Arkansas-Crawford</t>
  </si>
  <si>
    <t>Crittenden</t>
  </si>
  <si>
    <t>Arkansas-Crittenden</t>
  </si>
  <si>
    <t>Cross</t>
  </si>
  <si>
    <t>Arkansas-Cross</t>
  </si>
  <si>
    <t>Arkansas-Dallas</t>
  </si>
  <si>
    <t>Desha</t>
  </si>
  <si>
    <t>Arkansas-Desha</t>
  </si>
  <si>
    <t>Drew</t>
  </si>
  <si>
    <t>Arkansas-Drew</t>
  </si>
  <si>
    <t>Faulkner</t>
  </si>
  <si>
    <t>Arkansas-Faulkner</t>
  </si>
  <si>
    <t>Arkansas-Franklin</t>
  </si>
  <si>
    <t>Fulton</t>
  </si>
  <si>
    <t>Arkansas-Fulton</t>
  </si>
  <si>
    <t>Garland</t>
  </si>
  <si>
    <t>Arkansas-Garland</t>
  </si>
  <si>
    <t>Grant</t>
  </si>
  <si>
    <t>Arkansas-Grant</t>
  </si>
  <si>
    <t>Arkansas-Greene</t>
  </si>
  <si>
    <t>Hempstead</t>
  </si>
  <si>
    <t>Arkansas-Hempstead</t>
  </si>
  <si>
    <t>Hot Spring</t>
  </si>
  <si>
    <t>Arkansas-Hot Spring</t>
  </si>
  <si>
    <t>Howard</t>
  </si>
  <si>
    <t>Arkansas-Howard</t>
  </si>
  <si>
    <t>Independence</t>
  </si>
  <si>
    <t>Arkansas-Independence</t>
  </si>
  <si>
    <t>Izard</t>
  </si>
  <si>
    <t>Arkansas-Izard</t>
  </si>
  <si>
    <t>Arkansas-Jackson</t>
  </si>
  <si>
    <t>Arkansas-Jefferson</t>
  </si>
  <si>
    <t>Johnson</t>
  </si>
  <si>
    <t>Arkansas-Johnson</t>
  </si>
  <si>
    <t>Lafayette</t>
  </si>
  <si>
    <t>Arkansas-Lafayette</t>
  </si>
  <si>
    <t>Arkansas-Lawrence</t>
  </si>
  <si>
    <t>Arkansas-Lee</t>
  </si>
  <si>
    <t>Lincoln</t>
  </si>
  <si>
    <t>Arkansas-Lincoln</t>
  </si>
  <si>
    <t>Little River</t>
  </si>
  <si>
    <t>Arkansas-Little River</t>
  </si>
  <si>
    <t>Logan</t>
  </si>
  <si>
    <t>Arkansas-Logan</t>
  </si>
  <si>
    <t>Lonoke</t>
  </si>
  <si>
    <t>Arkansas-Lonoke</t>
  </si>
  <si>
    <t>Arkansas-Madison</t>
  </si>
  <si>
    <t>Arkansas-Marion</t>
  </si>
  <si>
    <t>Miller</t>
  </si>
  <si>
    <t>Arkansas-Miller</t>
  </si>
  <si>
    <t>Mississippi</t>
  </si>
  <si>
    <t>Arkansas-Mississippi</t>
  </si>
  <si>
    <t>Arkansas-Monroe</t>
  </si>
  <si>
    <t>Arkansas-Montgomery</t>
  </si>
  <si>
    <t>Nevada</t>
  </si>
  <si>
    <t>Arkansas-Nevada</t>
  </si>
  <si>
    <t>Newton</t>
  </si>
  <si>
    <t>Arkansas-Newton</t>
  </si>
  <si>
    <t>Ouachita</t>
  </si>
  <si>
    <t>Arkansas-Ouachita</t>
  </si>
  <si>
    <t>Arkansas-Perry</t>
  </si>
  <si>
    <t>Phillips</t>
  </si>
  <si>
    <t>Arkansas-Phillips</t>
  </si>
  <si>
    <t>Arkansas-Pike</t>
  </si>
  <si>
    <t>Poinsett</t>
  </si>
  <si>
    <t>Arkansas-Poinsett</t>
  </si>
  <si>
    <t>Polk</t>
  </si>
  <si>
    <t>Arkansas-Polk</t>
  </si>
  <si>
    <t>Pope</t>
  </si>
  <si>
    <t>Arkansas-Pope</t>
  </si>
  <si>
    <t>Prairie</t>
  </si>
  <si>
    <t>Arkansas-Prairie</t>
  </si>
  <si>
    <t>Pulaski</t>
  </si>
  <si>
    <t>Arkansas-Pulaski</t>
  </si>
  <si>
    <t>Arkansas-Randolph</t>
  </si>
  <si>
    <t>Saline</t>
  </si>
  <si>
    <t>Arkansas-Saline</t>
  </si>
  <si>
    <t>Scott</t>
  </si>
  <si>
    <t>Arkansas-Scott</t>
  </si>
  <si>
    <t>Searcy</t>
  </si>
  <si>
    <t>Arkansas-Searcy</t>
  </si>
  <si>
    <t>Sebastian</t>
  </si>
  <si>
    <t>Arkansas-Sebastian</t>
  </si>
  <si>
    <t>Sevier</t>
  </si>
  <si>
    <t>Arkansas-Sevier</t>
  </si>
  <si>
    <t>Sharp</t>
  </si>
  <si>
    <t>Arkansas-Sharp</t>
  </si>
  <si>
    <t>St. Francis</t>
  </si>
  <si>
    <t>Arkansas-St. Francis</t>
  </si>
  <si>
    <t>Stone</t>
  </si>
  <si>
    <t>Arkansas-Stone</t>
  </si>
  <si>
    <t>Union</t>
  </si>
  <si>
    <t>Arkansas-Union</t>
  </si>
  <si>
    <t>Van Buren</t>
  </si>
  <si>
    <t>Arkansas-Van Buren</t>
  </si>
  <si>
    <t>Arkansas-Washington</t>
  </si>
  <si>
    <t>White</t>
  </si>
  <si>
    <t>Arkansas-White</t>
  </si>
  <si>
    <t>Woodruff</t>
  </si>
  <si>
    <t>Arkansas-Woodruff</t>
  </si>
  <si>
    <t>Yell</t>
  </si>
  <si>
    <t>Arkansas-Yell</t>
  </si>
  <si>
    <t>California</t>
  </si>
  <si>
    <t>Alameda</t>
  </si>
  <si>
    <t>California-Alameda</t>
  </si>
  <si>
    <t>Alpine</t>
  </si>
  <si>
    <t>California-Alpine</t>
  </si>
  <si>
    <t>Amador</t>
  </si>
  <si>
    <t>California-Amador</t>
  </si>
  <si>
    <t>Butte</t>
  </si>
  <si>
    <t>California-Butte</t>
  </si>
  <si>
    <t>Calaveras</t>
  </si>
  <si>
    <t>California-Calaveras</t>
  </si>
  <si>
    <t>Colusa</t>
  </si>
  <si>
    <t>California-Colusa</t>
  </si>
  <si>
    <t>Contra Costa</t>
  </si>
  <si>
    <t>California-Contra Costa</t>
  </si>
  <si>
    <t>Del Norte</t>
  </si>
  <si>
    <t>California-Del Norte</t>
  </si>
  <si>
    <t>El Dorado</t>
  </si>
  <si>
    <t>California-El Dorado</t>
  </si>
  <si>
    <t>Fresno</t>
  </si>
  <si>
    <t>California-Fresno</t>
  </si>
  <si>
    <t>Glenn</t>
  </si>
  <si>
    <t>California-Glenn</t>
  </si>
  <si>
    <t>Humboldt</t>
  </si>
  <si>
    <t>California-Humboldt</t>
  </si>
  <si>
    <t>Imperial</t>
  </si>
  <si>
    <t>California-Imperial</t>
  </si>
  <si>
    <t>Inyo</t>
  </si>
  <si>
    <t>California-Inyo</t>
  </si>
  <si>
    <t>Kern</t>
  </si>
  <si>
    <t>California-Kern</t>
  </si>
  <si>
    <t>Kings</t>
  </si>
  <si>
    <t>California-Kings</t>
  </si>
  <si>
    <t>Lake</t>
  </si>
  <si>
    <t>California-Lake</t>
  </si>
  <si>
    <t>Lassen</t>
  </si>
  <si>
    <t>California-Lassen</t>
  </si>
  <si>
    <t>Los Angeles</t>
  </si>
  <si>
    <t>California-Los Angeles</t>
  </si>
  <si>
    <t>Madera</t>
  </si>
  <si>
    <t>California-Madera</t>
  </si>
  <si>
    <t>Marin</t>
  </si>
  <si>
    <t>California-Marin</t>
  </si>
  <si>
    <t>Mariposa</t>
  </si>
  <si>
    <t>California-Mariposa</t>
  </si>
  <si>
    <t>Mendocino</t>
  </si>
  <si>
    <t>California-Mendocino</t>
  </si>
  <si>
    <t>Merced</t>
  </si>
  <si>
    <t>California-Merced</t>
  </si>
  <si>
    <t>Modoc</t>
  </si>
  <si>
    <t>California-Modoc</t>
  </si>
  <si>
    <t>Mono</t>
  </si>
  <si>
    <t>California-Mono</t>
  </si>
  <si>
    <t>Monterey</t>
  </si>
  <si>
    <t>California-Monterey</t>
  </si>
  <si>
    <t>Napa</t>
  </si>
  <si>
    <t>California-Napa</t>
  </si>
  <si>
    <t>California-Nevada</t>
  </si>
  <si>
    <t>Orange</t>
  </si>
  <si>
    <t>California-Orange</t>
  </si>
  <si>
    <t>Placer</t>
  </si>
  <si>
    <t>California-Placer</t>
  </si>
  <si>
    <t>Plumas</t>
  </si>
  <si>
    <t>California-Plumas</t>
  </si>
  <si>
    <t>Riverside</t>
  </si>
  <si>
    <t>California-Riverside</t>
  </si>
  <si>
    <t>Sacramento</t>
  </si>
  <si>
    <t>California-Sacramento</t>
  </si>
  <si>
    <t>San Benito</t>
  </si>
  <si>
    <t>California-San Benito</t>
  </si>
  <si>
    <t>San Bernardino</t>
  </si>
  <si>
    <t>California-San Bernardino</t>
  </si>
  <si>
    <t>San Diego</t>
  </si>
  <si>
    <t>California-San Diego</t>
  </si>
  <si>
    <t>San Francisco</t>
  </si>
  <si>
    <t>California-San Francisco</t>
  </si>
  <si>
    <t>San Joaquin</t>
  </si>
  <si>
    <t>California-San Joaquin</t>
  </si>
  <si>
    <t>San Luis Obispo</t>
  </si>
  <si>
    <t>California-San Luis Obispo</t>
  </si>
  <si>
    <t>San Mateo</t>
  </si>
  <si>
    <t>California-San Mateo</t>
  </si>
  <si>
    <t>Santa Barbara</t>
  </si>
  <si>
    <t>California-Santa Barbara</t>
  </si>
  <si>
    <t>Santa Clara</t>
  </si>
  <si>
    <t>California-Santa Clara</t>
  </si>
  <si>
    <t>California-Santa Cruz</t>
  </si>
  <si>
    <t>Shasta</t>
  </si>
  <si>
    <t>California-Shasta</t>
  </si>
  <si>
    <t>Sierra</t>
  </si>
  <si>
    <t>California-Sierra</t>
  </si>
  <si>
    <t>Siskiyou</t>
  </si>
  <si>
    <t>California-Siskiyou</t>
  </si>
  <si>
    <t>Solano</t>
  </si>
  <si>
    <t>California-Solano</t>
  </si>
  <si>
    <t>Sonoma</t>
  </si>
  <si>
    <t>California-Sonoma</t>
  </si>
  <si>
    <t>Stanislaus</t>
  </si>
  <si>
    <t>California-Stanislaus</t>
  </si>
  <si>
    <t>Sutter</t>
  </si>
  <si>
    <t>California-Sutter</t>
  </si>
  <si>
    <t>Tehama</t>
  </si>
  <si>
    <t>California-Tehama</t>
  </si>
  <si>
    <t>Trinity</t>
  </si>
  <si>
    <t>California-Trinity</t>
  </si>
  <si>
    <t>Tulare</t>
  </si>
  <si>
    <t>California-Tulare</t>
  </si>
  <si>
    <t>Tuolumne</t>
  </si>
  <si>
    <t>California-Tuolumne</t>
  </si>
  <si>
    <t>Ventura</t>
  </si>
  <si>
    <t>California-Ventura</t>
  </si>
  <si>
    <t>Yolo</t>
  </si>
  <si>
    <t>California-Yolo</t>
  </si>
  <si>
    <t>Yuba</t>
  </si>
  <si>
    <t>California-Yuba</t>
  </si>
  <si>
    <t>Colorado</t>
  </si>
  <si>
    <t>Adams</t>
  </si>
  <si>
    <t>Colorado-Adams</t>
  </si>
  <si>
    <t>Alamosa</t>
  </si>
  <si>
    <t>Colorado-Alamosa</t>
  </si>
  <si>
    <t>Arapahoe</t>
  </si>
  <si>
    <t>Colorado-Arapahoe</t>
  </si>
  <si>
    <t>Archuleta</t>
  </si>
  <si>
    <t>Colorado-Archuleta</t>
  </si>
  <si>
    <t>Baca</t>
  </si>
  <si>
    <t>Colorado-Baca</t>
  </si>
  <si>
    <t>Bent</t>
  </si>
  <si>
    <t>Colorado-Bent</t>
  </si>
  <si>
    <t>Boulder</t>
  </si>
  <si>
    <t>Colorado-Boulder</t>
  </si>
  <si>
    <t>Broomfield</t>
  </si>
  <si>
    <t>Colorado-Broomfield</t>
  </si>
  <si>
    <t>Chaffee</t>
  </si>
  <si>
    <t>Colorado-Chaffee</t>
  </si>
  <si>
    <t>Cheyenne</t>
  </si>
  <si>
    <t>Colorado-Cheyenne</t>
  </si>
  <si>
    <t>Clear Creek</t>
  </si>
  <si>
    <t>Colorado-Clear Creek</t>
  </si>
  <si>
    <t>Conejos</t>
  </si>
  <si>
    <t>Colorado-Conejos</t>
  </si>
  <si>
    <t>Costilla</t>
  </si>
  <si>
    <t>Colorado-Costilla</t>
  </si>
  <si>
    <t>Crowley</t>
  </si>
  <si>
    <t>Colorado-Crowley</t>
  </si>
  <si>
    <t>Custer</t>
  </si>
  <si>
    <t>Colorado-Custer</t>
  </si>
  <si>
    <t>Delta</t>
  </si>
  <si>
    <t>Colorado-Delta</t>
  </si>
  <si>
    <t>Denver</t>
  </si>
  <si>
    <t>Colorado-Denver</t>
  </si>
  <si>
    <t>Dolores</t>
  </si>
  <si>
    <t>Colorado-Dolores</t>
  </si>
  <si>
    <t>Douglas</t>
  </si>
  <si>
    <t>Colorado-Douglas</t>
  </si>
  <si>
    <t>Eagle</t>
  </si>
  <si>
    <t>Colorado-Eagle</t>
  </si>
  <si>
    <t>El Paso</t>
  </si>
  <si>
    <t>Colorado-El Paso</t>
  </si>
  <si>
    <t>Elbert</t>
  </si>
  <si>
    <t>Colorado-Elbert</t>
  </si>
  <si>
    <t>Fremont</t>
  </si>
  <si>
    <t>Colorado-Fremont</t>
  </si>
  <si>
    <t>Garfield</t>
  </si>
  <si>
    <t>Colorado-Garfield</t>
  </si>
  <si>
    <t>Gilpin</t>
  </si>
  <si>
    <t>Colorado-Gilpin</t>
  </si>
  <si>
    <t>Grand</t>
  </si>
  <si>
    <t>Colorado-Grand</t>
  </si>
  <si>
    <t>Gunnison</t>
  </si>
  <si>
    <t>Colorado-Gunnison</t>
  </si>
  <si>
    <t>Hinsdale</t>
  </si>
  <si>
    <t>Colorado-Hinsdale</t>
  </si>
  <si>
    <t>Huerfano</t>
  </si>
  <si>
    <t>Colorado-Huerfano</t>
  </si>
  <si>
    <t>Colorado-Jackson</t>
  </si>
  <si>
    <t>Colorado-Jefferson</t>
  </si>
  <si>
    <t>Kiowa</t>
  </si>
  <si>
    <t>Colorado-Kiowa</t>
  </si>
  <si>
    <t>Kit Carson</t>
  </si>
  <si>
    <t>Colorado-Kit Carson</t>
  </si>
  <si>
    <t>La Plata</t>
  </si>
  <si>
    <t>Colorado-La Plata</t>
  </si>
  <si>
    <t>Colorado-Lake</t>
  </si>
  <si>
    <t>Larimer</t>
  </si>
  <si>
    <t>Colorado-Larimer</t>
  </si>
  <si>
    <t>Las Animas</t>
  </si>
  <si>
    <t>Colorado-Las Animas</t>
  </si>
  <si>
    <t>Colorado-Lincoln</t>
  </si>
  <si>
    <t>Colorado-Logan</t>
  </si>
  <si>
    <t>Mesa</t>
  </si>
  <si>
    <t>Colorado-Mesa</t>
  </si>
  <si>
    <t>Mineral</t>
  </si>
  <si>
    <t>Colorado-Mineral</t>
  </si>
  <si>
    <t>Moffat</t>
  </si>
  <si>
    <t>Colorado-Moffat</t>
  </si>
  <si>
    <t>Montezuma</t>
  </si>
  <si>
    <t>Colorado-Montezuma</t>
  </si>
  <si>
    <t>Montrose</t>
  </si>
  <si>
    <t>Colorado-Montrose</t>
  </si>
  <si>
    <t>Colorado-Morgan</t>
  </si>
  <si>
    <t>Otero</t>
  </si>
  <si>
    <t>Colorado-Otero</t>
  </si>
  <si>
    <t>Ouray</t>
  </si>
  <si>
    <t>Colorado-Ouray</t>
  </si>
  <si>
    <t>Park</t>
  </si>
  <si>
    <t>Colorado-Park</t>
  </si>
  <si>
    <t>Colorado-Phillips</t>
  </si>
  <si>
    <t>Pitkin</t>
  </si>
  <si>
    <t>Colorado-Pitkin</t>
  </si>
  <si>
    <t>Prowers</t>
  </si>
  <si>
    <t>Colorado-Prowers</t>
  </si>
  <si>
    <t>Pueblo</t>
  </si>
  <si>
    <t>Colorado-Pueblo</t>
  </si>
  <si>
    <t>Rio Blanco</t>
  </si>
  <si>
    <t>Colorado-Rio Blanco</t>
  </si>
  <si>
    <t>Rio Grande</t>
  </si>
  <si>
    <t>Colorado-Rio Grande</t>
  </si>
  <si>
    <t>Routt</t>
  </si>
  <si>
    <t>Colorado-Routt</t>
  </si>
  <si>
    <t>Saguache</t>
  </si>
  <si>
    <t>Colorado-Saguache</t>
  </si>
  <si>
    <t>San Juan</t>
  </si>
  <si>
    <t>Colorado-San Juan</t>
  </si>
  <si>
    <t>San Miguel</t>
  </si>
  <si>
    <t>Colorado-San Miguel</t>
  </si>
  <si>
    <t>Sedgwick</t>
  </si>
  <si>
    <t>Colorado-Sedgwick</t>
  </si>
  <si>
    <t>Summit</t>
  </si>
  <si>
    <t>Colorado-Summit</t>
  </si>
  <si>
    <t>Teller</t>
  </si>
  <si>
    <t>Colorado-Teller</t>
  </si>
  <si>
    <t>Colorado-Washington</t>
  </si>
  <si>
    <t>Weld</t>
  </si>
  <si>
    <t>Colorado-Weld</t>
  </si>
  <si>
    <t>Colorado-Yuma</t>
  </si>
  <si>
    <t>Connecticut</t>
  </si>
  <si>
    <t>Fairfield</t>
  </si>
  <si>
    <t>Connecticut-Fairfield</t>
  </si>
  <si>
    <t>Hartford</t>
  </si>
  <si>
    <t>Connecticut-Hartford</t>
  </si>
  <si>
    <t>Litchfield</t>
  </si>
  <si>
    <t>Connecticut-Litchfield</t>
  </si>
  <si>
    <t>Middlesex</t>
  </si>
  <si>
    <t>Connecticut-Middlesex</t>
  </si>
  <si>
    <t>New Haven</t>
  </si>
  <si>
    <t>Connecticut-New Haven</t>
  </si>
  <si>
    <t>New London</t>
  </si>
  <si>
    <t>Connecticut-New London</t>
  </si>
  <si>
    <t>Tolland</t>
  </si>
  <si>
    <t>Connecticut-Tolland</t>
  </si>
  <si>
    <t>Windham</t>
  </si>
  <si>
    <t>Connecticut-Windham</t>
  </si>
  <si>
    <t>DC</t>
  </si>
  <si>
    <t>Delaware</t>
  </si>
  <si>
    <t>Kent</t>
  </si>
  <si>
    <t>Delaware-Kent</t>
  </si>
  <si>
    <t>New Castle</t>
  </si>
  <si>
    <t>Delaware-New Castle</t>
  </si>
  <si>
    <t>Sussex</t>
  </si>
  <si>
    <t>Delaware-Sussex</t>
  </si>
  <si>
    <t>Florida</t>
  </si>
  <si>
    <t>Alachua</t>
  </si>
  <si>
    <t>Florida-Alachua</t>
  </si>
  <si>
    <t>Baker</t>
  </si>
  <si>
    <t>Florida-Baker</t>
  </si>
  <si>
    <t>Bay</t>
  </si>
  <si>
    <t>Florida-Bay</t>
  </si>
  <si>
    <t>Bradford</t>
  </si>
  <si>
    <t>Florida-Bradford</t>
  </si>
  <si>
    <t>Brevard</t>
  </si>
  <si>
    <t>Florida-Brevard</t>
  </si>
  <si>
    <t>Broward</t>
  </si>
  <si>
    <t>Florida-Broward</t>
  </si>
  <si>
    <t>Florida-Calhoun</t>
  </si>
  <si>
    <t>Charlotte</t>
  </si>
  <si>
    <t>Florida-Charlotte</t>
  </si>
  <si>
    <t>Citrus</t>
  </si>
  <si>
    <t>Florida-Citrus</t>
  </si>
  <si>
    <t>Florida-Clay</t>
  </si>
  <si>
    <t>Collier</t>
  </si>
  <si>
    <t>Florida-Collier</t>
  </si>
  <si>
    <t>Florida-Columbia</t>
  </si>
  <si>
    <t>De Soto</t>
  </si>
  <si>
    <t>Florida-De Soto</t>
  </si>
  <si>
    <t>Dixie</t>
  </si>
  <si>
    <t>Florida-Dixie</t>
  </si>
  <si>
    <t>Duval</t>
  </si>
  <si>
    <t>Florida-Duval</t>
  </si>
  <si>
    <t>Florida-Escambia</t>
  </si>
  <si>
    <t>Flagler</t>
  </si>
  <si>
    <t>Florida-Flagler</t>
  </si>
  <si>
    <t>Florida-Franklin</t>
  </si>
  <si>
    <t>Gadsden</t>
  </si>
  <si>
    <t>Florida-Gadsden</t>
  </si>
  <si>
    <t>Gilchrist</t>
  </si>
  <si>
    <t>Florida-Gilchrist</t>
  </si>
  <si>
    <t>Glades</t>
  </si>
  <si>
    <t>Florida-Glades</t>
  </si>
  <si>
    <t>Gulf</t>
  </si>
  <si>
    <t>Florida-Gulf</t>
  </si>
  <si>
    <t>Hamilton</t>
  </si>
  <si>
    <t>Florida-Hamilton</t>
  </si>
  <si>
    <t>Hardee</t>
  </si>
  <si>
    <t>Florida-Hardee</t>
  </si>
  <si>
    <t>Hendry</t>
  </si>
  <si>
    <t>Florida-Hendry</t>
  </si>
  <si>
    <t>Hernando</t>
  </si>
  <si>
    <t>Florida-Hernando</t>
  </si>
  <si>
    <t>Highlands</t>
  </si>
  <si>
    <t>Florida-Highlands</t>
  </si>
  <si>
    <t>Hillsborough</t>
  </si>
  <si>
    <t>Florida-Hillsborough</t>
  </si>
  <si>
    <t>Holmes</t>
  </si>
  <si>
    <t>Florida-Holmes</t>
  </si>
  <si>
    <t>Indian River</t>
  </si>
  <si>
    <t>Florida-Indian River</t>
  </si>
  <si>
    <t>Florida-Jackson</t>
  </si>
  <si>
    <t>Florida-Jefferson</t>
  </si>
  <si>
    <t>Florida-Lafayette</t>
  </si>
  <si>
    <t>Florida-Lake</t>
  </si>
  <si>
    <t>Florida-Lee</t>
  </si>
  <si>
    <t>Leon</t>
  </si>
  <si>
    <t>Florida-Leon</t>
  </si>
  <si>
    <t>Levy</t>
  </si>
  <si>
    <t>Florida-Levy</t>
  </si>
  <si>
    <t>Liberty</t>
  </si>
  <si>
    <t>Florida-Liberty</t>
  </si>
  <si>
    <t>Florida-Madison</t>
  </si>
  <si>
    <t>Manatee</t>
  </si>
  <si>
    <t>Florida-Manatee</t>
  </si>
  <si>
    <t>Florida-Marion</t>
  </si>
  <si>
    <t>Martin</t>
  </si>
  <si>
    <t>Florida-Martin</t>
  </si>
  <si>
    <t>Miami-Dade</t>
  </si>
  <si>
    <t>Florida-Miami-Dade</t>
  </si>
  <si>
    <t>Florida-Monroe</t>
  </si>
  <si>
    <t>Nassau</t>
  </si>
  <si>
    <t>Florida-Nassau</t>
  </si>
  <si>
    <t>Okaloosa</t>
  </si>
  <si>
    <t>Florida-Okaloosa</t>
  </si>
  <si>
    <t>Okeechobee</t>
  </si>
  <si>
    <t>Florida-Okeechobee</t>
  </si>
  <si>
    <t>Florida-Orange</t>
  </si>
  <si>
    <t>Osceola</t>
  </si>
  <si>
    <t>Florida-Osceola</t>
  </si>
  <si>
    <t>Palm Beach</t>
  </si>
  <si>
    <t>Florida-Palm Beach</t>
  </si>
  <si>
    <t>Pasco</t>
  </si>
  <si>
    <t>Florida-Pasco</t>
  </si>
  <si>
    <t>Pinellas</t>
  </si>
  <si>
    <t>Florida-Pinellas</t>
  </si>
  <si>
    <t>Florida-Polk</t>
  </si>
  <si>
    <t>Putnam</t>
  </si>
  <si>
    <t>Florida-Putnam</t>
  </si>
  <si>
    <t>Santa Rosa</t>
  </si>
  <si>
    <t>Florida-Santa Rosa</t>
  </si>
  <si>
    <t>Sarasota</t>
  </si>
  <si>
    <t>Florida-Sarasota</t>
  </si>
  <si>
    <t>Seminole</t>
  </si>
  <si>
    <t>Florida-Seminole</t>
  </si>
  <si>
    <t>St. Johns</t>
  </si>
  <si>
    <t>Florida-St. Johns</t>
  </si>
  <si>
    <t>St. Lucie</t>
  </si>
  <si>
    <t>Florida-St. Lucie</t>
  </si>
  <si>
    <t>Florida-Sumter</t>
  </si>
  <si>
    <t>Suwannee</t>
  </si>
  <si>
    <t>Florida-Suwannee</t>
  </si>
  <si>
    <t>Taylor</t>
  </si>
  <si>
    <t>Florida-Taylor</t>
  </si>
  <si>
    <t>Florida-Union</t>
  </si>
  <si>
    <t>Volusia</t>
  </si>
  <si>
    <t>Florida-Volusia</t>
  </si>
  <si>
    <t>Wakulla</t>
  </si>
  <si>
    <t>Florida-Wakulla</t>
  </si>
  <si>
    <t>Walton</t>
  </si>
  <si>
    <t>Florida-Walton</t>
  </si>
  <si>
    <t>Florida-Washington</t>
  </si>
  <si>
    <t>Georgia</t>
  </si>
  <si>
    <t>Appling</t>
  </si>
  <si>
    <t>Georgia-Appling</t>
  </si>
  <si>
    <t>Atkinson</t>
  </si>
  <si>
    <t>Georgia-Atkinson</t>
  </si>
  <si>
    <t>Bacon</t>
  </si>
  <si>
    <t>Georgia-Bacon</t>
  </si>
  <si>
    <t>Georgia-Baker</t>
  </si>
  <si>
    <t>Georgia-Baldwin</t>
  </si>
  <si>
    <t>Banks</t>
  </si>
  <si>
    <t>Georgia-Banks</t>
  </si>
  <si>
    <t>Barrow</t>
  </si>
  <si>
    <t>Georgia-Barrow</t>
  </si>
  <si>
    <t>Bartow</t>
  </si>
  <si>
    <t>Georgia-Bartow</t>
  </si>
  <si>
    <t>Ben Hill</t>
  </si>
  <si>
    <t>Georgia-Ben Hill</t>
  </si>
  <si>
    <t>Berrien</t>
  </si>
  <si>
    <t>Georgia-Berrien</t>
  </si>
  <si>
    <t>Georgia-Bibb</t>
  </si>
  <si>
    <t>Bleckley</t>
  </si>
  <si>
    <t>Georgia-Bleckley</t>
  </si>
  <si>
    <t>Brantley</t>
  </si>
  <si>
    <t>Georgia-Brantley</t>
  </si>
  <si>
    <t>Brooks</t>
  </si>
  <si>
    <t>Georgia-Brooks</t>
  </si>
  <si>
    <t>Bryan</t>
  </si>
  <si>
    <t>Georgia-Bryan</t>
  </si>
  <si>
    <t>Bulloch</t>
  </si>
  <si>
    <t>Georgia-Bulloch</t>
  </si>
  <si>
    <t>Burke</t>
  </si>
  <si>
    <t>Georgia-Burke</t>
  </si>
  <si>
    <t>Butts</t>
  </si>
  <si>
    <t>Georgia-Butts</t>
  </si>
  <si>
    <t>Georgia-Calhoun</t>
  </si>
  <si>
    <t>Camden</t>
  </si>
  <si>
    <t>Georgia-Camden</t>
  </si>
  <si>
    <t>Candler</t>
  </si>
  <si>
    <t>Georgia-Candler</t>
  </si>
  <si>
    <t>Georgia-Carroll</t>
  </si>
  <si>
    <t>Catoosa</t>
  </si>
  <si>
    <t>Georgia-Catoosa</t>
  </si>
  <si>
    <t>Charlton</t>
  </si>
  <si>
    <t>Georgia-Charlton</t>
  </si>
  <si>
    <t>Chatham</t>
  </si>
  <si>
    <t>Georgia-Chatham</t>
  </si>
  <si>
    <t>Chattahoochee</t>
  </si>
  <si>
    <t>Georgia-Chattahoochee</t>
  </si>
  <si>
    <t>Chattooga</t>
  </si>
  <si>
    <t>Georgia-Chattooga</t>
  </si>
  <si>
    <t>Georgia-Cherokee</t>
  </si>
  <si>
    <t>Georgia-Clarke</t>
  </si>
  <si>
    <t>Georgia-Clay</t>
  </si>
  <si>
    <t>Clayton</t>
  </si>
  <si>
    <t>Georgia-Clayton</t>
  </si>
  <si>
    <t>Clinch</t>
  </si>
  <si>
    <t>Georgia-Clinch</t>
  </si>
  <si>
    <t>Cobb</t>
  </si>
  <si>
    <t>Georgia-Cobb</t>
  </si>
  <si>
    <t>Georgia-Coffee</t>
  </si>
  <si>
    <t>Colquitt</t>
  </si>
  <si>
    <t>Georgia-Colquitt</t>
  </si>
  <si>
    <t>Georgia-Columbia</t>
  </si>
  <si>
    <t>Cook</t>
  </si>
  <si>
    <t>Georgia-Cook</t>
  </si>
  <si>
    <t>Coweta</t>
  </si>
  <si>
    <t>Georgia-Coweta</t>
  </si>
  <si>
    <t>Georgia-Crawford</t>
  </si>
  <si>
    <t>Crisp</t>
  </si>
  <si>
    <t>Georgia-Crisp</t>
  </si>
  <si>
    <t>Dade</t>
  </si>
  <si>
    <t>Georgia-Dade</t>
  </si>
  <si>
    <t>Dawson</t>
  </si>
  <si>
    <t>Georgia-Dawson</t>
  </si>
  <si>
    <t>Georgia-DeKalb</t>
  </si>
  <si>
    <t>Decatur</t>
  </si>
  <si>
    <t>Georgia-Decatur</t>
  </si>
  <si>
    <t>Dodge</t>
  </si>
  <si>
    <t>Georgia-Dodge</t>
  </si>
  <si>
    <t>Dooly</t>
  </si>
  <si>
    <t>Georgia-Dooly</t>
  </si>
  <si>
    <t>Dougherty</t>
  </si>
  <si>
    <t>Georgia-Dougherty</t>
  </si>
  <si>
    <t>Georgia-Douglas</t>
  </si>
  <si>
    <t>Early</t>
  </si>
  <si>
    <t>Georgia-Early</t>
  </si>
  <si>
    <t>Echols</t>
  </si>
  <si>
    <t>Georgia-Echols</t>
  </si>
  <si>
    <t>Effingham</t>
  </si>
  <si>
    <t>Georgia-Effingham</t>
  </si>
  <si>
    <t>Georgia-Elbert</t>
  </si>
  <si>
    <t>Emanuel</t>
  </si>
  <si>
    <t>Georgia-Emanuel</t>
  </si>
  <si>
    <t>Evans</t>
  </si>
  <si>
    <t>Georgia-Evans</t>
  </si>
  <si>
    <t>Fannin</t>
  </si>
  <si>
    <t>Georgia-Fannin</t>
  </si>
  <si>
    <t>Georgia-Fayette</t>
  </si>
  <si>
    <t>Floyd</t>
  </si>
  <si>
    <t>Georgia-Floyd</t>
  </si>
  <si>
    <t>Forsyth</t>
  </si>
  <si>
    <t>Georgia-Forsyth</t>
  </si>
  <si>
    <t>Georgia-Franklin</t>
  </si>
  <si>
    <t>Georgia-Fulton</t>
  </si>
  <si>
    <t>Gilmer</t>
  </si>
  <si>
    <t>Georgia-Gilmer</t>
  </si>
  <si>
    <t>Glascock</t>
  </si>
  <si>
    <t>Georgia-Glascock</t>
  </si>
  <si>
    <t>Glynn</t>
  </si>
  <si>
    <t>Georgia-Glynn</t>
  </si>
  <si>
    <t>Gordon</t>
  </si>
  <si>
    <t>Georgia-Gordon</t>
  </si>
  <si>
    <t>Grady</t>
  </si>
  <si>
    <t>Georgia-Grady</t>
  </si>
  <si>
    <t>Georgia-Greene</t>
  </si>
  <si>
    <t>Gwinnett</t>
  </si>
  <si>
    <t>Georgia-Gwinnett</t>
  </si>
  <si>
    <t>Habersham</t>
  </si>
  <si>
    <t>Georgia-Habersham</t>
  </si>
  <si>
    <t>Hall</t>
  </si>
  <si>
    <t>Georgia-Hall</t>
  </si>
  <si>
    <t>Hancock</t>
  </si>
  <si>
    <t>Georgia-Hancock</t>
  </si>
  <si>
    <t>Haralson</t>
  </si>
  <si>
    <t>Georgia-Haralson</t>
  </si>
  <si>
    <t>Harris</t>
  </si>
  <si>
    <t>Georgia-Harris</t>
  </si>
  <si>
    <t>Hart</t>
  </si>
  <si>
    <t>Georgia-Hart</t>
  </si>
  <si>
    <t>Heard</t>
  </si>
  <si>
    <t>Georgia-Heard</t>
  </si>
  <si>
    <t>Georgia-Henry</t>
  </si>
  <si>
    <t>Georgia-Houston</t>
  </si>
  <si>
    <t>Irwin</t>
  </si>
  <si>
    <t>Georgia-Irwin</t>
  </si>
  <si>
    <t>Georgia-Jackson</t>
  </si>
  <si>
    <t>Jasper</t>
  </si>
  <si>
    <t>Georgia-Jasper</t>
  </si>
  <si>
    <t>Jeff Davis</t>
  </si>
  <si>
    <t>Georgia-Jeff Davis</t>
  </si>
  <si>
    <t>Georgia-Jefferson</t>
  </si>
  <si>
    <t>Jenkins</t>
  </si>
  <si>
    <t>Georgia-Jenkins</t>
  </si>
  <si>
    <t>Georgia-Johnson</t>
  </si>
  <si>
    <t>Jones</t>
  </si>
  <si>
    <t>Georgia-Jones</t>
  </si>
  <si>
    <t>Georgia-Lamar</t>
  </si>
  <si>
    <t>Lanier</t>
  </si>
  <si>
    <t>Georgia-Lanier</t>
  </si>
  <si>
    <t>Laurens</t>
  </si>
  <si>
    <t>Georgia-Laurens</t>
  </si>
  <si>
    <t>Georgia-Lee</t>
  </si>
  <si>
    <t>Georgia-Liberty</t>
  </si>
  <si>
    <t>Georgia-Lincoln</t>
  </si>
  <si>
    <t>Long</t>
  </si>
  <si>
    <t>Georgia-Long</t>
  </si>
  <si>
    <t>Georgia-Lowndes</t>
  </si>
  <si>
    <t>Lumpkin</t>
  </si>
  <si>
    <t>Georgia-Lumpkin</t>
  </si>
  <si>
    <t>Georgia-Macon</t>
  </si>
  <si>
    <t>Georgia-Madison</t>
  </si>
  <si>
    <t>Georgia-Marion</t>
  </si>
  <si>
    <t>Mc Intosh</t>
  </si>
  <si>
    <t>Georgia-Mc Intosh</t>
  </si>
  <si>
    <t>McDuffie</t>
  </si>
  <si>
    <t>Georgia-McDuffie</t>
  </si>
  <si>
    <t>Meriwether</t>
  </si>
  <si>
    <t>Georgia-Meriwether</t>
  </si>
  <si>
    <t>Georgia-Miller</t>
  </si>
  <si>
    <t>Mitchell</t>
  </si>
  <si>
    <t>Georgia-Mitchell</t>
  </si>
  <si>
    <t>Georgia-Monroe</t>
  </si>
  <si>
    <t>Georgia-Montgomery</t>
  </si>
  <si>
    <t>Georgia-Morgan</t>
  </si>
  <si>
    <t>Murray</t>
  </si>
  <si>
    <t>Georgia-Murray</t>
  </si>
  <si>
    <t>Muscogee</t>
  </si>
  <si>
    <t>Georgia-Muscogee</t>
  </si>
  <si>
    <t>Georgia-Newton</t>
  </si>
  <si>
    <t>Oconee</t>
  </si>
  <si>
    <t>Georgia-Oconee</t>
  </si>
  <si>
    <t>Oglethorpe</t>
  </si>
  <si>
    <t>Georgia-Oglethorpe</t>
  </si>
  <si>
    <t>Paulding</t>
  </si>
  <si>
    <t>Georgia-Paulding</t>
  </si>
  <si>
    <t>Peach</t>
  </si>
  <si>
    <t>Georgia-Peach</t>
  </si>
  <si>
    <t>Georgia-Pickens</t>
  </si>
  <si>
    <t>Pierce</t>
  </si>
  <si>
    <t>Georgia-Pierce</t>
  </si>
  <si>
    <t>Georgia-Pike</t>
  </si>
  <si>
    <t>Georgia-Polk</t>
  </si>
  <si>
    <t>Georgia-Pulaski</t>
  </si>
  <si>
    <t>Georgia-Putnam</t>
  </si>
  <si>
    <t>Quitman</t>
  </si>
  <si>
    <t>Georgia-Quitman</t>
  </si>
  <si>
    <t>Rabun</t>
  </si>
  <si>
    <t>Georgia-Rabun</t>
  </si>
  <si>
    <t>Georgia-Randolph</t>
  </si>
  <si>
    <t>Richmond</t>
  </si>
  <si>
    <t>Georgia-Richmond</t>
  </si>
  <si>
    <t>Rockdale</t>
  </si>
  <si>
    <t>Georgia-Rockdale</t>
  </si>
  <si>
    <t>Schley</t>
  </si>
  <si>
    <t>Georgia-Schley</t>
  </si>
  <si>
    <t>Screven</t>
  </si>
  <si>
    <t>Georgia-Screven</t>
  </si>
  <si>
    <t>Georgia-Seminole</t>
  </si>
  <si>
    <t>Spalding</t>
  </si>
  <si>
    <t>Georgia-Spalding</t>
  </si>
  <si>
    <t>Stephens</t>
  </si>
  <si>
    <t>Georgia-Stephens</t>
  </si>
  <si>
    <t>Stewart</t>
  </si>
  <si>
    <t>Georgia-Stewart</t>
  </si>
  <si>
    <t>Georgia-Sumter</t>
  </si>
  <si>
    <t>Talbot</t>
  </si>
  <si>
    <t>Georgia-Talbot</t>
  </si>
  <si>
    <t>Taliaferro</t>
  </si>
  <si>
    <t>Georgia-Taliaferro</t>
  </si>
  <si>
    <t>Tattnall</t>
  </si>
  <si>
    <t>Georgia-Tattnall</t>
  </si>
  <si>
    <t>Georgia-Taylor</t>
  </si>
  <si>
    <t>Telfair</t>
  </si>
  <si>
    <t>Georgia-Telfair</t>
  </si>
  <si>
    <t>Terrell</t>
  </si>
  <si>
    <t>Georgia-Terrell</t>
  </si>
  <si>
    <t>Thomas</t>
  </si>
  <si>
    <t>Georgia-Thomas</t>
  </si>
  <si>
    <t>Tift</t>
  </si>
  <si>
    <t>Georgia-Tift</t>
  </si>
  <si>
    <t>Toombs</t>
  </si>
  <si>
    <t>Georgia-Toombs</t>
  </si>
  <si>
    <t>Towns</t>
  </si>
  <si>
    <t>Georgia-Towns</t>
  </si>
  <si>
    <t>Treutlen</t>
  </si>
  <si>
    <t>Georgia-Treutlen</t>
  </si>
  <si>
    <t>Troup</t>
  </si>
  <si>
    <t>Georgia-Troup</t>
  </si>
  <si>
    <t>Turner</t>
  </si>
  <si>
    <t>Georgia-Turner</t>
  </si>
  <si>
    <t>Twiggs</t>
  </si>
  <si>
    <t>Georgia-Twiggs</t>
  </si>
  <si>
    <t>Georgia-Union</t>
  </si>
  <si>
    <t>Upson</t>
  </si>
  <si>
    <t>Georgia-Upson</t>
  </si>
  <si>
    <t>Georgia-Walker</t>
  </si>
  <si>
    <t>Georgia-Walton</t>
  </si>
  <si>
    <t>Ware</t>
  </si>
  <si>
    <t>Georgia-Ware</t>
  </si>
  <si>
    <t>Warren</t>
  </si>
  <si>
    <t>Georgia-Warren</t>
  </si>
  <si>
    <t>Georgia-Washington</t>
  </si>
  <si>
    <t>Wayne</t>
  </si>
  <si>
    <t>Georgia-Wayne</t>
  </si>
  <si>
    <t>Webster</t>
  </si>
  <si>
    <t>Georgia-Webster</t>
  </si>
  <si>
    <t>Wheeler</t>
  </si>
  <si>
    <t>Georgia-Wheeler</t>
  </si>
  <si>
    <t>Georgia-White</t>
  </si>
  <si>
    <t>Whitfield</t>
  </si>
  <si>
    <t>Georgia-Whitfield</t>
  </si>
  <si>
    <t>Georgia-Wilcox</t>
  </si>
  <si>
    <t>Wilkes</t>
  </si>
  <si>
    <t>Georgia-Wilkes</t>
  </si>
  <si>
    <t>Wilkinson</t>
  </si>
  <si>
    <t>Georgia-Wilkinson</t>
  </si>
  <si>
    <t>Worth</t>
  </si>
  <si>
    <t>Georgia-Worth</t>
  </si>
  <si>
    <t>Guam</t>
  </si>
  <si>
    <t>Hawaii</t>
  </si>
  <si>
    <t>Hawaii-Hawaii</t>
  </si>
  <si>
    <t>Honolulu</t>
  </si>
  <si>
    <t>Hawaii-Honolulu</t>
  </si>
  <si>
    <t>Kalawao</t>
  </si>
  <si>
    <t>Hawaii-Kalawao</t>
  </si>
  <si>
    <t>Kauai</t>
  </si>
  <si>
    <t>Hawaii-Kauai</t>
  </si>
  <si>
    <t>Maui</t>
  </si>
  <si>
    <t>Hawaii-Maui</t>
  </si>
  <si>
    <t>Idaho</t>
  </si>
  <si>
    <t>Ada</t>
  </si>
  <si>
    <t>Idaho-Ada</t>
  </si>
  <si>
    <t>Idaho-Adams</t>
  </si>
  <si>
    <t>Bannock</t>
  </si>
  <si>
    <t>Idaho-Bannock</t>
  </si>
  <si>
    <t>Bear Lake</t>
  </si>
  <si>
    <t>Idaho-Bear Lake</t>
  </si>
  <si>
    <t>Benewah</t>
  </si>
  <si>
    <t>Idaho-Benewah</t>
  </si>
  <si>
    <t>Bingham</t>
  </si>
  <si>
    <t>Idaho-Bingham</t>
  </si>
  <si>
    <t>Blaine</t>
  </si>
  <si>
    <t>Idaho-Blaine</t>
  </si>
  <si>
    <t>Boise</t>
  </si>
  <si>
    <t>Idaho-Boise</t>
  </si>
  <si>
    <t>Bonner</t>
  </si>
  <si>
    <t>Idaho-Bonner</t>
  </si>
  <si>
    <t>Bonneville</t>
  </si>
  <si>
    <t>Idaho-Bonneville</t>
  </si>
  <si>
    <t>Boundary</t>
  </si>
  <si>
    <t>Idaho-Boundary</t>
  </si>
  <si>
    <t>Idaho-Butte</t>
  </si>
  <si>
    <t>Camas</t>
  </si>
  <si>
    <t>Idaho-Camas</t>
  </si>
  <si>
    <t>Canyon</t>
  </si>
  <si>
    <t>Idaho-Canyon</t>
  </si>
  <si>
    <t>Caribou</t>
  </si>
  <si>
    <t>Idaho-Caribou</t>
  </si>
  <si>
    <t>Cassia</t>
  </si>
  <si>
    <t>Idaho-Cassia</t>
  </si>
  <si>
    <t>Idaho-Clark</t>
  </si>
  <si>
    <t>Clearwater</t>
  </si>
  <si>
    <t>Idaho-Clearwater</t>
  </si>
  <si>
    <t>Idaho-Custer</t>
  </si>
  <si>
    <t>Idaho-Elmore</t>
  </si>
  <si>
    <t>Idaho-Franklin</t>
  </si>
  <si>
    <t>Idaho-Fremont</t>
  </si>
  <si>
    <t>Gem</t>
  </si>
  <si>
    <t>Idaho-Gem</t>
  </si>
  <si>
    <t>Gooding</t>
  </si>
  <si>
    <t>Idaho-Gooding</t>
  </si>
  <si>
    <t>Idaho-Idaho</t>
  </si>
  <si>
    <t>Idaho-Jefferson</t>
  </si>
  <si>
    <t>Jerome</t>
  </si>
  <si>
    <t>Idaho-Jerome</t>
  </si>
  <si>
    <t>Kootenai</t>
  </si>
  <si>
    <t>Idaho-Kootenai</t>
  </si>
  <si>
    <t>Latah</t>
  </si>
  <si>
    <t>Idaho-Latah</t>
  </si>
  <si>
    <t>Lemhi</t>
  </si>
  <si>
    <t>Idaho-Lemhi</t>
  </si>
  <si>
    <t>Lewis</t>
  </si>
  <si>
    <t>Idaho-Lewis</t>
  </si>
  <si>
    <t>Idaho-Lincoln</t>
  </si>
  <si>
    <t>Idaho-Madison</t>
  </si>
  <si>
    <t>Minidoka</t>
  </si>
  <si>
    <t>Idaho-Minidoka</t>
  </si>
  <si>
    <t>Nez Perce</t>
  </si>
  <si>
    <t>Idaho-Nez Perce</t>
  </si>
  <si>
    <t>Oneida</t>
  </si>
  <si>
    <t>Idaho-Oneida</t>
  </si>
  <si>
    <t>Owyhee</t>
  </si>
  <si>
    <t>Idaho-Owyhee</t>
  </si>
  <si>
    <t>Payette</t>
  </si>
  <si>
    <t>Idaho-Payette</t>
  </si>
  <si>
    <t>Power</t>
  </si>
  <si>
    <t>Idaho-Power</t>
  </si>
  <si>
    <t>Shoshone</t>
  </si>
  <si>
    <t>Idaho-Shoshone</t>
  </si>
  <si>
    <t>Teton</t>
  </si>
  <si>
    <t>Idaho-Teton</t>
  </si>
  <si>
    <t>Twin Falls</t>
  </si>
  <si>
    <t>Idaho-Twin Falls</t>
  </si>
  <si>
    <t>Valley</t>
  </si>
  <si>
    <t>Idaho-Valley</t>
  </si>
  <si>
    <t>Idaho-Washington</t>
  </si>
  <si>
    <t>Illinois</t>
  </si>
  <si>
    <t>Illinois-Adams</t>
  </si>
  <si>
    <t>Alexander</t>
  </si>
  <si>
    <t>Illinois-Alexander</t>
  </si>
  <si>
    <t>Bond</t>
  </si>
  <si>
    <t>Illinois-Bond</t>
  </si>
  <si>
    <t>Illinois-Boone</t>
  </si>
  <si>
    <t>Brown</t>
  </si>
  <si>
    <t>Illinois-Brown</t>
  </si>
  <si>
    <t>Bureau</t>
  </si>
  <si>
    <t>Illinois-Bureau</t>
  </si>
  <si>
    <t>Illinois-Calhoun</t>
  </si>
  <si>
    <t>Illinois-Carroll</t>
  </si>
  <si>
    <t>Cass</t>
  </si>
  <si>
    <t>Illinois-Cass</t>
  </si>
  <si>
    <t>Champaign</t>
  </si>
  <si>
    <t>Illinois-Champaign</t>
  </si>
  <si>
    <t>Christian</t>
  </si>
  <si>
    <t>Illinois-Christian</t>
  </si>
  <si>
    <t>Illinois-Clark</t>
  </si>
  <si>
    <t>Illinois-Clay</t>
  </si>
  <si>
    <t>Clinton</t>
  </si>
  <si>
    <t>Illinois-Clinton</t>
  </si>
  <si>
    <t>Coles</t>
  </si>
  <si>
    <t>Illinois-Coles</t>
  </si>
  <si>
    <t>Illinois-Cook</t>
  </si>
  <si>
    <t>Illinois-Crawford</t>
  </si>
  <si>
    <t>Cumberland</t>
  </si>
  <si>
    <t>Illinois-Cumberland</t>
  </si>
  <si>
    <t>De Kalb</t>
  </si>
  <si>
    <t>Illinois-De Kalb</t>
  </si>
  <si>
    <t>De Witt</t>
  </si>
  <si>
    <t>Illinois-De Witt</t>
  </si>
  <si>
    <t>Illinois-Douglas</t>
  </si>
  <si>
    <t>Du Page</t>
  </si>
  <si>
    <t>Illinois-Du Page</t>
  </si>
  <si>
    <t>Edgar</t>
  </si>
  <si>
    <t>Illinois-Edgar</t>
  </si>
  <si>
    <t>Edwards</t>
  </si>
  <si>
    <t>Illinois-Edwards</t>
  </si>
  <si>
    <t>Illinois-Effingham</t>
  </si>
  <si>
    <t>Illinois-Fayette</t>
  </si>
  <si>
    <t>Ford</t>
  </si>
  <si>
    <t>Illinois-Ford</t>
  </si>
  <si>
    <t>Illinois-Franklin</t>
  </si>
  <si>
    <t>Illinois-Fulton</t>
  </si>
  <si>
    <t>Gallatin</t>
  </si>
  <si>
    <t>Illinois-Gallatin</t>
  </si>
  <si>
    <t>Illinois-Greene</t>
  </si>
  <si>
    <t>Grundy</t>
  </si>
  <si>
    <t>Illinois-Grundy</t>
  </si>
  <si>
    <t>Illinois-Hamilton</t>
  </si>
  <si>
    <t>Illinois-Hancock</t>
  </si>
  <si>
    <t>Hardin</t>
  </si>
  <si>
    <t>Illinois-Hardin</t>
  </si>
  <si>
    <t>Henderson</t>
  </si>
  <si>
    <t>Illinois-Henderson</t>
  </si>
  <si>
    <t>Illinois-Henry</t>
  </si>
  <si>
    <t>Iroquois</t>
  </si>
  <si>
    <t>Illinois-Iroquois</t>
  </si>
  <si>
    <t>Illinois-Jackson</t>
  </si>
  <si>
    <t>Illinois-Jasper</t>
  </si>
  <si>
    <t>Illinois-Jefferson</t>
  </si>
  <si>
    <t>Jersey</t>
  </si>
  <si>
    <t>Illinois-Jersey</t>
  </si>
  <si>
    <t>Jo Daviess</t>
  </si>
  <si>
    <t>Illinois-Jo Daviess</t>
  </si>
  <si>
    <t>Illinois-Johnson</t>
  </si>
  <si>
    <t>Kane</t>
  </si>
  <si>
    <t>Illinois-Kane</t>
  </si>
  <si>
    <t>Kankakee</t>
  </si>
  <si>
    <t>Illinois-Kankakee</t>
  </si>
  <si>
    <t>Kendall</t>
  </si>
  <si>
    <t>Illinois-Kendall</t>
  </si>
  <si>
    <t>Knox</t>
  </si>
  <si>
    <t>Illinois-Knox</t>
  </si>
  <si>
    <t>La Salle</t>
  </si>
  <si>
    <t>Illinois-La Salle</t>
  </si>
  <si>
    <t>Illinois-Lake</t>
  </si>
  <si>
    <t>Illinois-Lawrence</t>
  </si>
  <si>
    <t>Illinois-Lee</t>
  </si>
  <si>
    <t>Livingston</t>
  </si>
  <si>
    <t>Illinois-Livingston</t>
  </si>
  <si>
    <t>Illinois-Logan</t>
  </si>
  <si>
    <t>Illinois-Macon</t>
  </si>
  <si>
    <t>Macoupin</t>
  </si>
  <si>
    <t>Illinois-Macoupin</t>
  </si>
  <si>
    <t>Illinois-Madison</t>
  </si>
  <si>
    <t>Illinois-Marion</t>
  </si>
  <si>
    <t>Illinois-Marshall</t>
  </si>
  <si>
    <t>Mason</t>
  </si>
  <si>
    <t>Illinois-Mason</t>
  </si>
  <si>
    <t>Massac</t>
  </si>
  <si>
    <t>Illinois-Massac</t>
  </si>
  <si>
    <t>Mc Donough</t>
  </si>
  <si>
    <t>Illinois-Mc Donough</t>
  </si>
  <si>
    <t>Mc Henry</t>
  </si>
  <si>
    <t>Illinois-Mc Henry</t>
  </si>
  <si>
    <t>McLean</t>
  </si>
  <si>
    <t>Illinois-McLean</t>
  </si>
  <si>
    <t>Menard</t>
  </si>
  <si>
    <t>Illinois-Menard</t>
  </si>
  <si>
    <t>Mercer</t>
  </si>
  <si>
    <t>Illinois-Mercer</t>
  </si>
  <si>
    <t>Illinois-Monroe</t>
  </si>
  <si>
    <t>Illinois-Montgomery</t>
  </si>
  <si>
    <t>Illinois-Morgan</t>
  </si>
  <si>
    <t>Moultrie</t>
  </si>
  <si>
    <t>Illinois-Moultrie</t>
  </si>
  <si>
    <t>Ogle</t>
  </si>
  <si>
    <t>Illinois-Ogle</t>
  </si>
  <si>
    <t>Peoria</t>
  </si>
  <si>
    <t>Illinois-Peoria</t>
  </si>
  <si>
    <t>Illinois-Perry</t>
  </si>
  <si>
    <t>Piatt</t>
  </si>
  <si>
    <t>Illinois-Piatt</t>
  </si>
  <si>
    <t>Illinois-Pike</t>
  </si>
  <si>
    <t>Illinois-Pope</t>
  </si>
  <si>
    <t>Illinois-Pulaski</t>
  </si>
  <si>
    <t>Illinois-Putnam</t>
  </si>
  <si>
    <t>Illinois-Randolph</t>
  </si>
  <si>
    <t>Richland</t>
  </si>
  <si>
    <t>Illinois-Richland</t>
  </si>
  <si>
    <t>Rock Island</t>
  </si>
  <si>
    <t>Illinois-Rock Island</t>
  </si>
  <si>
    <t>Illinois-Saline</t>
  </si>
  <si>
    <t>Sangamon</t>
  </si>
  <si>
    <t>Illinois-Sangamon</t>
  </si>
  <si>
    <t>Schuyler</t>
  </si>
  <si>
    <t>Illinois-Schuyler</t>
  </si>
  <si>
    <t>Illinois-Scott</t>
  </si>
  <si>
    <t>Illinois-Shelby</t>
  </si>
  <si>
    <t>Illinois-St. Clair</t>
  </si>
  <si>
    <t>Stark</t>
  </si>
  <si>
    <t>Illinois-Stark</t>
  </si>
  <si>
    <t>Stephenson</t>
  </si>
  <si>
    <t>Illinois-Stephenson</t>
  </si>
  <si>
    <t>Tazewell</t>
  </si>
  <si>
    <t>Illinois-Tazewell</t>
  </si>
  <si>
    <t>Illinois-Union</t>
  </si>
  <si>
    <t>Vermilion</t>
  </si>
  <si>
    <t>Illinois-Vermilion</t>
  </si>
  <si>
    <t>Wabash</t>
  </si>
  <si>
    <t>Illinois-Wabash</t>
  </si>
  <si>
    <t>Illinois-Warren</t>
  </si>
  <si>
    <t>Illinois-Washington</t>
  </si>
  <si>
    <t>Illinois-Wayne</t>
  </si>
  <si>
    <t>Illinois-White</t>
  </si>
  <si>
    <t>Whiteside</t>
  </si>
  <si>
    <t>Illinois-Whiteside</t>
  </si>
  <si>
    <t>Will</t>
  </si>
  <si>
    <t>Illinois-Will</t>
  </si>
  <si>
    <t>Williamson</t>
  </si>
  <si>
    <t>Illinois-Williamson</t>
  </si>
  <si>
    <t>Winnebago</t>
  </si>
  <si>
    <t>Illinois-Winnebago</t>
  </si>
  <si>
    <t>Woodford</t>
  </si>
  <si>
    <t>Illinois-Woodford</t>
  </si>
  <si>
    <t>Indiana</t>
  </si>
  <si>
    <t>Indiana-Adams</t>
  </si>
  <si>
    <t>Allen</t>
  </si>
  <si>
    <t>Indiana-Allen</t>
  </si>
  <si>
    <t>Bartholomew</t>
  </si>
  <si>
    <t>Indiana-Bartholomew</t>
  </si>
  <si>
    <t>Indiana-Benton</t>
  </si>
  <si>
    <t>Blackford</t>
  </si>
  <si>
    <t>Indiana-Blackford</t>
  </si>
  <si>
    <t>Indiana-Boone</t>
  </si>
  <si>
    <t>Indiana-Brown</t>
  </si>
  <si>
    <t>Indiana-Carroll</t>
  </si>
  <si>
    <t>Indiana-Cass</t>
  </si>
  <si>
    <t>Indiana-Clark</t>
  </si>
  <si>
    <t>Indiana-Clay</t>
  </si>
  <si>
    <t>Indiana-Clinton</t>
  </si>
  <si>
    <t>Indiana-Crawford</t>
  </si>
  <si>
    <t>Daviess</t>
  </si>
  <si>
    <t>Indiana-Daviess</t>
  </si>
  <si>
    <t>Indiana-De Kalb</t>
  </si>
  <si>
    <t>Dearborn</t>
  </si>
  <si>
    <t>Indiana-Dearborn</t>
  </si>
  <si>
    <t>Indiana-Decatur</t>
  </si>
  <si>
    <t>Indiana-Delaware</t>
  </si>
  <si>
    <t>Dubois</t>
  </si>
  <si>
    <t>Indiana-Dubois</t>
  </si>
  <si>
    <t>Elkhart</t>
  </si>
  <si>
    <t>Indiana-Elkhart</t>
  </si>
  <si>
    <t>Indiana-Fayette</t>
  </si>
  <si>
    <t>Indiana-Floyd</t>
  </si>
  <si>
    <t>Fountain</t>
  </si>
  <si>
    <t>Indiana-Fountain</t>
  </si>
  <si>
    <t>Indiana-Franklin</t>
  </si>
  <si>
    <t>Indiana-Fulton</t>
  </si>
  <si>
    <t>Gibson</t>
  </si>
  <si>
    <t>Indiana-Gibson</t>
  </si>
  <si>
    <t>Indiana-Grant</t>
  </si>
  <si>
    <t>Indiana-Greene</t>
  </si>
  <si>
    <t>Indiana-Hamilton</t>
  </si>
  <si>
    <t>Indiana-Hancock</t>
  </si>
  <si>
    <t>Harrison</t>
  </si>
  <si>
    <t>Indiana-Harrison</t>
  </si>
  <si>
    <t>Hendricks</t>
  </si>
  <si>
    <t>Indiana-Hendricks</t>
  </si>
  <si>
    <t>Indiana-Henry</t>
  </si>
  <si>
    <t>Indiana-Howard</t>
  </si>
  <si>
    <t>Huntington</t>
  </si>
  <si>
    <t>Indiana-Huntington</t>
  </si>
  <si>
    <t>Indiana-Jackson</t>
  </si>
  <si>
    <t>Indiana-Jasper</t>
  </si>
  <si>
    <t>Jay</t>
  </si>
  <si>
    <t>Indiana-Jay</t>
  </si>
  <si>
    <t>Indiana-Jefferson</t>
  </si>
  <si>
    <t>Jennings</t>
  </si>
  <si>
    <t>Indiana-Jennings</t>
  </si>
  <si>
    <t>Indiana-Johnson</t>
  </si>
  <si>
    <t>Indiana-Knox</t>
  </si>
  <si>
    <t>Kosciusko</t>
  </si>
  <si>
    <t>Indiana-Kosciusko</t>
  </si>
  <si>
    <t>La Porte</t>
  </si>
  <si>
    <t>Indiana-La Porte</t>
  </si>
  <si>
    <t>Lagrange</t>
  </si>
  <si>
    <t>Indiana-Lagrange</t>
  </si>
  <si>
    <t>Indiana-Lake</t>
  </si>
  <si>
    <t>Indiana-Lawrence</t>
  </si>
  <si>
    <t>Indiana-Madison</t>
  </si>
  <si>
    <t>Indiana-Marion</t>
  </si>
  <si>
    <t>Indiana-Marshall</t>
  </si>
  <si>
    <t>Indiana-Martin</t>
  </si>
  <si>
    <t>Miami</t>
  </si>
  <si>
    <t>Indiana-Miami</t>
  </si>
  <si>
    <t>Indiana-Monroe</t>
  </si>
  <si>
    <t>Indiana-Montgomery</t>
  </si>
  <si>
    <t>Indiana-Morgan</t>
  </si>
  <si>
    <t>Indiana-Newton</t>
  </si>
  <si>
    <t>Noble</t>
  </si>
  <si>
    <t>Indiana-Noble</t>
  </si>
  <si>
    <t>Ohio</t>
  </si>
  <si>
    <t>Indiana-Ohio</t>
  </si>
  <si>
    <t>Indiana-Orange</t>
  </si>
  <si>
    <t>Owen</t>
  </si>
  <si>
    <t>Indiana-Owen</t>
  </si>
  <si>
    <t>Indiana-Perry</t>
  </si>
  <si>
    <t>Indiana-Pike</t>
  </si>
  <si>
    <t>Porter</t>
  </si>
  <si>
    <t>Indiana-Porter</t>
  </si>
  <si>
    <t>Posey</t>
  </si>
  <si>
    <t>Indiana-Posey</t>
  </si>
  <si>
    <t>Indiana-Pulaski</t>
  </si>
  <si>
    <t>Indiana-Putnam</t>
  </si>
  <si>
    <t>Indiana-Randolph</t>
  </si>
  <si>
    <t>Ripley</t>
  </si>
  <si>
    <t>Indiana-Ripley</t>
  </si>
  <si>
    <t>Rush</t>
  </si>
  <si>
    <t>Indiana-Rush</t>
  </si>
  <si>
    <t>Indiana-Scott</t>
  </si>
  <si>
    <t>Indiana-Shelby</t>
  </si>
  <si>
    <t>Spencer</t>
  </si>
  <si>
    <t>Indiana-Spencer</t>
  </si>
  <si>
    <t>St. Joseph</t>
  </si>
  <si>
    <t>Indiana-St. Joseph</t>
  </si>
  <si>
    <t>Starke</t>
  </si>
  <si>
    <t>Indiana-Starke</t>
  </si>
  <si>
    <t>Steuben</t>
  </si>
  <si>
    <t>Indiana-Steuben</t>
  </si>
  <si>
    <t>Sullivan</t>
  </si>
  <si>
    <t>Indiana-Sullivan</t>
  </si>
  <si>
    <t>Switzerland</t>
  </si>
  <si>
    <t>Indiana-Switzerland</t>
  </si>
  <si>
    <t>Tippecanoe</t>
  </si>
  <si>
    <t>Indiana-Tippecanoe</t>
  </si>
  <si>
    <t>Tipton</t>
  </si>
  <si>
    <t>Indiana-Tipton</t>
  </si>
  <si>
    <t>Indiana-Union</t>
  </si>
  <si>
    <t>Vanderburgh</t>
  </si>
  <si>
    <t>Indiana-Vanderburgh</t>
  </si>
  <si>
    <t>Vermillion</t>
  </si>
  <si>
    <t>Indiana-Vermillion</t>
  </si>
  <si>
    <t>Vigo</t>
  </si>
  <si>
    <t>Indiana-Vigo</t>
  </si>
  <si>
    <t>Indiana-Wabash</t>
  </si>
  <si>
    <t>Indiana-Warren</t>
  </si>
  <si>
    <t>Warrick</t>
  </si>
  <si>
    <t>Indiana-Warrick</t>
  </si>
  <si>
    <t>Indiana-Washington</t>
  </si>
  <si>
    <t>Indiana-Wayne</t>
  </si>
  <si>
    <t>Wells</t>
  </si>
  <si>
    <t>Indiana-Wells</t>
  </si>
  <si>
    <t>Indiana-White</t>
  </si>
  <si>
    <t>Whitley</t>
  </si>
  <si>
    <t>Indiana-Whitley</t>
  </si>
  <si>
    <t>Iowa</t>
  </si>
  <si>
    <t>Adair</t>
  </si>
  <si>
    <t>Iowa-Adair</t>
  </si>
  <si>
    <t>Iowa-Adams</t>
  </si>
  <si>
    <t>Allamakee</t>
  </si>
  <si>
    <t>Iowa-Allamakee</t>
  </si>
  <si>
    <t>Appanoose</t>
  </si>
  <si>
    <t>Iowa-Appanoose</t>
  </si>
  <si>
    <t>Audubon</t>
  </si>
  <si>
    <t>Iowa-Audubon</t>
  </si>
  <si>
    <t>Iowa-Benton</t>
  </si>
  <si>
    <t>Black Hawk</t>
  </si>
  <si>
    <t>Iowa-Black Hawk</t>
  </si>
  <si>
    <t>Iowa-Boone</t>
  </si>
  <si>
    <t>Bremer</t>
  </si>
  <si>
    <t>Iowa-Bremer</t>
  </si>
  <si>
    <t>Buchanan</t>
  </si>
  <si>
    <t>Iowa-Buchanan</t>
  </si>
  <si>
    <t>Buena Vista</t>
  </si>
  <si>
    <t>Iowa-Buena Vista</t>
  </si>
  <si>
    <t>Iowa-Butler</t>
  </si>
  <si>
    <t>Iowa-Calhoun</t>
  </si>
  <si>
    <t>Iowa-Carroll</t>
  </si>
  <si>
    <t>Iowa-Cass</t>
  </si>
  <si>
    <t>Cedar</t>
  </si>
  <si>
    <t>Iowa-Cedar</t>
  </si>
  <si>
    <t>Cerro Gordo</t>
  </si>
  <si>
    <t>Iowa-Cerro Gordo</t>
  </si>
  <si>
    <t>Iowa-Cherokee</t>
  </si>
  <si>
    <t>Chickasaw</t>
  </si>
  <si>
    <t>Iowa-Chickasaw</t>
  </si>
  <si>
    <t>Iowa-Clarke</t>
  </si>
  <si>
    <t>Iowa-Clay</t>
  </si>
  <si>
    <t>Iowa-Clayton</t>
  </si>
  <si>
    <t>Iowa-Clinton</t>
  </si>
  <si>
    <t>Iowa-Crawford</t>
  </si>
  <si>
    <t>Iowa-Dallas</t>
  </si>
  <si>
    <t>Davis</t>
  </si>
  <si>
    <t>Iowa-Davis</t>
  </si>
  <si>
    <t>Iowa-Decatur</t>
  </si>
  <si>
    <t>Iowa-Delaware</t>
  </si>
  <si>
    <t>Des Moines</t>
  </si>
  <si>
    <t>Iowa-Des Moines</t>
  </si>
  <si>
    <t>Dickinson</t>
  </si>
  <si>
    <t>Iowa-Dickinson</t>
  </si>
  <si>
    <t>Dubuque</t>
  </si>
  <si>
    <t>Iowa-Dubuque</t>
  </si>
  <si>
    <t>Emmet</t>
  </si>
  <si>
    <t>Iowa-Emmet</t>
  </si>
  <si>
    <t>Iowa-Fayette</t>
  </si>
  <si>
    <t>Iowa-Floyd</t>
  </si>
  <si>
    <t>Iowa-Franklin</t>
  </si>
  <si>
    <t>Iowa-Fremont</t>
  </si>
  <si>
    <t>Iowa-Greene</t>
  </si>
  <si>
    <t>Iowa-Grundy</t>
  </si>
  <si>
    <t>Guthrie</t>
  </si>
  <si>
    <t>Iowa-Guthrie</t>
  </si>
  <si>
    <t>Iowa-Hamilton</t>
  </si>
  <si>
    <t>Iowa-Hancock</t>
  </si>
  <si>
    <t>Iowa-Hardin</t>
  </si>
  <si>
    <t>Iowa-Harrison</t>
  </si>
  <si>
    <t>Iowa-Henry</t>
  </si>
  <si>
    <t>Iowa-Howard</t>
  </si>
  <si>
    <t>Iowa-Humboldt</t>
  </si>
  <si>
    <t>Ida</t>
  </si>
  <si>
    <t>Iowa-Ida</t>
  </si>
  <si>
    <t>Iowa-Iowa</t>
  </si>
  <si>
    <t>Iowa-Jackson</t>
  </si>
  <si>
    <t>Iowa-Jasper</t>
  </si>
  <si>
    <t>Iowa-Jefferson</t>
  </si>
  <si>
    <t>Iowa-Johnson</t>
  </si>
  <si>
    <t>Iowa-Jones</t>
  </si>
  <si>
    <t>Keokuk</t>
  </si>
  <si>
    <t>Iowa-Keokuk</t>
  </si>
  <si>
    <t>Kossuth</t>
  </si>
  <si>
    <t>Iowa-Kossuth</t>
  </si>
  <si>
    <t>Iowa-Lee</t>
  </si>
  <si>
    <t>Linn</t>
  </si>
  <si>
    <t>Iowa-Linn</t>
  </si>
  <si>
    <t>Louisa</t>
  </si>
  <si>
    <t>Iowa-Louisa</t>
  </si>
  <si>
    <t>Lucas</t>
  </si>
  <si>
    <t>Iowa-Lucas</t>
  </si>
  <si>
    <t>Lyon</t>
  </si>
  <si>
    <t>Iowa-Lyon</t>
  </si>
  <si>
    <t>Iowa-Madison</t>
  </si>
  <si>
    <t>Mahaska</t>
  </si>
  <si>
    <t>Iowa-Mahaska</t>
  </si>
  <si>
    <t>Iowa-Marion</t>
  </si>
  <si>
    <t>Iowa-Marshall</t>
  </si>
  <si>
    <t>Mills</t>
  </si>
  <si>
    <t>Iowa-Mills</t>
  </si>
  <si>
    <t>Iowa-Mitchell</t>
  </si>
  <si>
    <t>Monona</t>
  </si>
  <si>
    <t>Iowa-Monona</t>
  </si>
  <si>
    <t>Iowa-Monroe</t>
  </si>
  <si>
    <t>Iowa-Montgomery</t>
  </si>
  <si>
    <t>Muscatine</t>
  </si>
  <si>
    <t>Iowa-Muscatine</t>
  </si>
  <si>
    <t>Obrien</t>
  </si>
  <si>
    <t>Iowa-Obrien</t>
  </si>
  <si>
    <t>Iowa-Osceola</t>
  </si>
  <si>
    <t>Page</t>
  </si>
  <si>
    <t>Iowa-Page</t>
  </si>
  <si>
    <t>Palo Alto</t>
  </si>
  <si>
    <t>Iowa-Palo Alto</t>
  </si>
  <si>
    <t>Plymouth</t>
  </si>
  <si>
    <t>Iowa-Plymouth</t>
  </si>
  <si>
    <t>Pocahontas</t>
  </si>
  <si>
    <t>Iowa-Pocahontas</t>
  </si>
  <si>
    <t>Iowa-Polk</t>
  </si>
  <si>
    <t>Pottawattamie</t>
  </si>
  <si>
    <t>Iowa-Pottawattamie</t>
  </si>
  <si>
    <t>Poweshiek</t>
  </si>
  <si>
    <t>Iowa-Poweshiek</t>
  </si>
  <si>
    <t>Ringgold</t>
  </si>
  <si>
    <t>Iowa-Ringgold</t>
  </si>
  <si>
    <t>Sac</t>
  </si>
  <si>
    <t>Iowa-Sac</t>
  </si>
  <si>
    <t>Iowa-Scott</t>
  </si>
  <si>
    <t>Iowa-Shelby</t>
  </si>
  <si>
    <t>Sioux</t>
  </si>
  <si>
    <t>Iowa-Sioux</t>
  </si>
  <si>
    <t>Story</t>
  </si>
  <si>
    <t>Iowa-Story</t>
  </si>
  <si>
    <t>Tama</t>
  </si>
  <si>
    <t>Iowa-Tama</t>
  </si>
  <si>
    <t>Iowa-Taylor</t>
  </si>
  <si>
    <t>Iowa-Union</t>
  </si>
  <si>
    <t>Iowa-Van Buren</t>
  </si>
  <si>
    <t>Wapello</t>
  </si>
  <si>
    <t>Iowa-Wapello</t>
  </si>
  <si>
    <t>Iowa-Warren</t>
  </si>
  <si>
    <t>Iowa-Washington</t>
  </si>
  <si>
    <t>Iowa-Wayne</t>
  </si>
  <si>
    <t>Iowa-Webster</t>
  </si>
  <si>
    <t>Iowa-Winnebago</t>
  </si>
  <si>
    <t>Winneshiek</t>
  </si>
  <si>
    <t>Iowa-Winneshiek</t>
  </si>
  <si>
    <t>Woodbury</t>
  </si>
  <si>
    <t>Iowa-Woodbury</t>
  </si>
  <si>
    <t>Iowa-Worth</t>
  </si>
  <si>
    <t>Wright</t>
  </si>
  <si>
    <t>Iowa-Wright</t>
  </si>
  <si>
    <t>Kansas</t>
  </si>
  <si>
    <t>Kansas-Allen</t>
  </si>
  <si>
    <t>Anderson</t>
  </si>
  <si>
    <t>Kansas-Anderson</t>
  </si>
  <si>
    <t>Atchison</t>
  </si>
  <si>
    <t>Kansas-Atchison</t>
  </si>
  <si>
    <t>Barber</t>
  </si>
  <si>
    <t>Kansas-Barber</t>
  </si>
  <si>
    <t>Barton</t>
  </si>
  <si>
    <t>Kansas-Barton</t>
  </si>
  <si>
    <t>Bourbon</t>
  </si>
  <si>
    <t>Kansas-Bourbon</t>
  </si>
  <si>
    <t>Kansas-Brown</t>
  </si>
  <si>
    <t>Kansas-Butler</t>
  </si>
  <si>
    <t>Chase</t>
  </si>
  <si>
    <t>Kansas-Chase</t>
  </si>
  <si>
    <t>Chautauqua</t>
  </si>
  <si>
    <t>Kansas-Chautauqua</t>
  </si>
  <si>
    <t>Kansas-Cherokee</t>
  </si>
  <si>
    <t>Kansas-Cheyenne</t>
  </si>
  <si>
    <t>Kansas-Clark</t>
  </si>
  <si>
    <t>Kansas-Clay</t>
  </si>
  <si>
    <t>Cloud</t>
  </si>
  <si>
    <t>Kansas-Cloud</t>
  </si>
  <si>
    <t>Coffey</t>
  </si>
  <si>
    <t>Kansas-Coffey</t>
  </si>
  <si>
    <t>Comanche</t>
  </si>
  <si>
    <t>Kansas-Comanche</t>
  </si>
  <si>
    <t>Cowley</t>
  </si>
  <si>
    <t>Kansas-Cowley</t>
  </si>
  <si>
    <t>Kansas-Crawford</t>
  </si>
  <si>
    <t>Kansas-Decatur</t>
  </si>
  <si>
    <t>Kansas-Dickinson</t>
  </si>
  <si>
    <t>Doniphan</t>
  </si>
  <si>
    <t>Kansas-Doniphan</t>
  </si>
  <si>
    <t>Kansas-Douglas</t>
  </si>
  <si>
    <t>Kansas-Edwards</t>
  </si>
  <si>
    <t>Elk</t>
  </si>
  <si>
    <t>Kansas-Elk</t>
  </si>
  <si>
    <t>Ellis</t>
  </si>
  <si>
    <t>Kansas-Ellis</t>
  </si>
  <si>
    <t>Ellsworth</t>
  </si>
  <si>
    <t>Kansas-Ellsworth</t>
  </si>
  <si>
    <t>Finney</t>
  </si>
  <si>
    <t>Kansas-Finney</t>
  </si>
  <si>
    <t>Kansas-Ford</t>
  </si>
  <si>
    <t>Kansas-Franklin</t>
  </si>
  <si>
    <t>Geary</t>
  </si>
  <si>
    <t>Kansas-Geary</t>
  </si>
  <si>
    <t>Gove</t>
  </si>
  <si>
    <t>Kansas-Gove</t>
  </si>
  <si>
    <t>Kansas-Graham</t>
  </si>
  <si>
    <t>Kansas-Grant</t>
  </si>
  <si>
    <t>Gray</t>
  </si>
  <si>
    <t>Kansas-Gray</t>
  </si>
  <si>
    <t>Greeley</t>
  </si>
  <si>
    <t>Kansas-Greeley</t>
  </si>
  <si>
    <t>Greenwood</t>
  </si>
  <si>
    <t>Kansas-Greenwood</t>
  </si>
  <si>
    <t>Kansas-Hamilton</t>
  </si>
  <si>
    <t>Harper</t>
  </si>
  <si>
    <t>Kansas-Harper</t>
  </si>
  <si>
    <t>Harvey</t>
  </si>
  <si>
    <t>Kansas-Harvey</t>
  </si>
  <si>
    <t>Haskell</t>
  </si>
  <si>
    <t>Kansas-Haskell</t>
  </si>
  <si>
    <t>Hodgeman</t>
  </si>
  <si>
    <t>Kansas-Hodgeman</t>
  </si>
  <si>
    <t>Kansas-Jackson</t>
  </si>
  <si>
    <t>Kansas-Jefferson</t>
  </si>
  <si>
    <t>Jewell</t>
  </si>
  <si>
    <t>Kansas-Jewell</t>
  </si>
  <si>
    <t>Kansas-Johnson</t>
  </si>
  <si>
    <t>Kearny</t>
  </si>
  <si>
    <t>Kansas-Kearny</t>
  </si>
  <si>
    <t>Kingman</t>
  </si>
  <si>
    <t>Kansas-Kingman</t>
  </si>
  <si>
    <t>Kansas-Kiowa</t>
  </si>
  <si>
    <t>Labette</t>
  </si>
  <si>
    <t>Kansas-Labette</t>
  </si>
  <si>
    <t>Lane</t>
  </si>
  <si>
    <t>Kansas-Lane</t>
  </si>
  <si>
    <t>Leavenworth</t>
  </si>
  <si>
    <t>Kansas-Leavenworth</t>
  </si>
  <si>
    <t>Kansas-Lincoln</t>
  </si>
  <si>
    <t>Kansas-Linn</t>
  </si>
  <si>
    <t>Kansas-Logan</t>
  </si>
  <si>
    <t>Kansas-Lyon</t>
  </si>
  <si>
    <t>Kansas-Marion</t>
  </si>
  <si>
    <t>Kansas-Marshall</t>
  </si>
  <si>
    <t>Mcpherson</t>
  </si>
  <si>
    <t>Kansas-Mcpherson</t>
  </si>
  <si>
    <t>Meade</t>
  </si>
  <si>
    <t>Kansas-Meade</t>
  </si>
  <si>
    <t>Kansas-Miami</t>
  </si>
  <si>
    <t>Kansas-Mitchell</t>
  </si>
  <si>
    <t>Kansas-Montgomery</t>
  </si>
  <si>
    <t>Morris</t>
  </si>
  <si>
    <t>Kansas-Morris</t>
  </si>
  <si>
    <t>Morton</t>
  </si>
  <si>
    <t>Kansas-Morton</t>
  </si>
  <si>
    <t>Nemaha</t>
  </si>
  <si>
    <t>Kansas-Nemaha</t>
  </si>
  <si>
    <t>Neosho</t>
  </si>
  <si>
    <t>Kansas-Neosho</t>
  </si>
  <si>
    <t>Ness</t>
  </si>
  <si>
    <t>Kansas-Ness</t>
  </si>
  <si>
    <t>Norton</t>
  </si>
  <si>
    <t>Kansas-Norton</t>
  </si>
  <si>
    <t>Osage</t>
  </si>
  <si>
    <t>Kansas-Osage</t>
  </si>
  <si>
    <t>Osborne</t>
  </si>
  <si>
    <t>Kansas-Osborne</t>
  </si>
  <si>
    <t>Ottawa</t>
  </si>
  <si>
    <t>Kansas-Ottawa</t>
  </si>
  <si>
    <t>Pawnee</t>
  </si>
  <si>
    <t>Kansas-Pawnee</t>
  </si>
  <si>
    <t>Kansas-Phillips</t>
  </si>
  <si>
    <t>Pottawatomie</t>
  </si>
  <si>
    <t>Kansas-Pottawatomie</t>
  </si>
  <si>
    <t>Pratt</t>
  </si>
  <si>
    <t>Kansas-Pratt</t>
  </si>
  <si>
    <t>Rawlins</t>
  </si>
  <si>
    <t>Kansas-Rawlins</t>
  </si>
  <si>
    <t>Reno</t>
  </si>
  <si>
    <t>Kansas-Reno</t>
  </si>
  <si>
    <t>Republic</t>
  </si>
  <si>
    <t>Kansas-Republic</t>
  </si>
  <si>
    <t>Rice</t>
  </si>
  <si>
    <t>Kansas-Rice</t>
  </si>
  <si>
    <t>Riley</t>
  </si>
  <si>
    <t>Kansas-Riley</t>
  </si>
  <si>
    <t>Rooks</t>
  </si>
  <si>
    <t>Kansas-Rooks</t>
  </si>
  <si>
    <t>Kansas-Rush</t>
  </si>
  <si>
    <t>Kansas-Russell</t>
  </si>
  <si>
    <t>Kansas-Saline</t>
  </si>
  <si>
    <t>Kansas-Scott</t>
  </si>
  <si>
    <t>Kansas-Sedgwick</t>
  </si>
  <si>
    <t>Seward</t>
  </si>
  <si>
    <t>Kansas-Seward</t>
  </si>
  <si>
    <t>Shawnee</t>
  </si>
  <si>
    <t>Kansas-Shawnee</t>
  </si>
  <si>
    <t>Sheridan</t>
  </si>
  <si>
    <t>Kansas-Sheridan</t>
  </si>
  <si>
    <t>Sherman</t>
  </si>
  <si>
    <t>Kansas-Sherman</t>
  </si>
  <si>
    <t>Smith</t>
  </si>
  <si>
    <t>Kansas-Smith</t>
  </si>
  <si>
    <t>Stafford</t>
  </si>
  <si>
    <t>Kansas-Stafford</t>
  </si>
  <si>
    <t>Stanton</t>
  </si>
  <si>
    <t>Kansas-Stanton</t>
  </si>
  <si>
    <t>Stevens</t>
  </si>
  <si>
    <t>Kansas-Stevens</t>
  </si>
  <si>
    <t>Sumner</t>
  </si>
  <si>
    <t>Kansas-Sumner</t>
  </si>
  <si>
    <t>Kansas-Thomas</t>
  </si>
  <si>
    <t>Trego</t>
  </si>
  <si>
    <t>Kansas-Trego</t>
  </si>
  <si>
    <t>Wabaunsee</t>
  </si>
  <si>
    <t>Kansas-Wabaunsee</t>
  </si>
  <si>
    <t>Wallace</t>
  </si>
  <si>
    <t>Kansas-Wallace</t>
  </si>
  <si>
    <t>Kansas-Washington</t>
  </si>
  <si>
    <t>Wichita</t>
  </si>
  <si>
    <t>Kansas-Wichita</t>
  </si>
  <si>
    <t>Wilson</t>
  </si>
  <si>
    <t>Kansas-Wilson</t>
  </si>
  <si>
    <t>Woodson</t>
  </si>
  <si>
    <t>Kansas-Woodson</t>
  </si>
  <si>
    <t>Wyandotte</t>
  </si>
  <si>
    <t>Kansas-Wyandotte</t>
  </si>
  <si>
    <t>Kentucky</t>
  </si>
  <si>
    <t>Kentucky-Adair</t>
  </si>
  <si>
    <t>Kentucky-Allen</t>
  </si>
  <si>
    <t>Kentucky-Anderson</t>
  </si>
  <si>
    <t>Ballard</t>
  </si>
  <si>
    <t>Kentucky-Ballard</t>
  </si>
  <si>
    <t>Barren</t>
  </si>
  <si>
    <t>Kentucky-Barren</t>
  </si>
  <si>
    <t>Bath</t>
  </si>
  <si>
    <t>Kentucky-Bath</t>
  </si>
  <si>
    <t>Bell</t>
  </si>
  <si>
    <t>Kentucky-Bell</t>
  </si>
  <si>
    <t>Kentucky-Boone</t>
  </si>
  <si>
    <t>Kentucky-Bourbon</t>
  </si>
  <si>
    <t>Boyd</t>
  </si>
  <si>
    <t>Kentucky-Boyd</t>
  </si>
  <si>
    <t>Boyle</t>
  </si>
  <si>
    <t>Kentucky-Boyle</t>
  </si>
  <si>
    <t>Bracken</t>
  </si>
  <si>
    <t>Kentucky-Bracken</t>
  </si>
  <si>
    <t>Breathitt</t>
  </si>
  <si>
    <t>Kentucky-Breathitt</t>
  </si>
  <si>
    <t>Breckinridge</t>
  </si>
  <si>
    <t>Kentucky-Breckinridge</t>
  </si>
  <si>
    <t>Bullitt</t>
  </si>
  <si>
    <t>Kentucky-Bullitt</t>
  </si>
  <si>
    <t>Kentucky-Butler</t>
  </si>
  <si>
    <t>Caldwell</t>
  </si>
  <si>
    <t>Kentucky-Caldwell</t>
  </si>
  <si>
    <t>Calloway</t>
  </si>
  <si>
    <t>Kentucky-Calloway</t>
  </si>
  <si>
    <t>Campbell</t>
  </si>
  <si>
    <t>Kentucky-Campbell</t>
  </si>
  <si>
    <t>Carlisle</t>
  </si>
  <si>
    <t>Kentucky-Carlisle</t>
  </si>
  <si>
    <t>Kentucky-Carroll</t>
  </si>
  <si>
    <t>Carter</t>
  </si>
  <si>
    <t>Kentucky-Carter</t>
  </si>
  <si>
    <t>Casey</t>
  </si>
  <si>
    <t>Kentucky-Casey</t>
  </si>
  <si>
    <t>Kentucky-Christian</t>
  </si>
  <si>
    <t>Kentucky-Clark</t>
  </si>
  <si>
    <t>Kentucky-Clay</t>
  </si>
  <si>
    <t>Kentucky-Clinton</t>
  </si>
  <si>
    <t>Kentucky-Crittenden</t>
  </si>
  <si>
    <t>Kentucky-Cumberland</t>
  </si>
  <si>
    <t>Kentucky-Daviess</t>
  </si>
  <si>
    <t>Edmonson</t>
  </si>
  <si>
    <t>Kentucky-Edmonson</t>
  </si>
  <si>
    <t>Elliott</t>
  </si>
  <si>
    <t>Kentucky-Elliott</t>
  </si>
  <si>
    <t>Estill</t>
  </si>
  <si>
    <t>Kentucky-Estill</t>
  </si>
  <si>
    <t>Kentucky-Fayette</t>
  </si>
  <si>
    <t>Fleming</t>
  </si>
  <si>
    <t>Kentucky-Fleming</t>
  </si>
  <si>
    <t>Kentucky-Floyd</t>
  </si>
  <si>
    <t>Kentucky-Franklin</t>
  </si>
  <si>
    <t>Kentucky-Fulton</t>
  </si>
  <si>
    <t>Kentucky-Gallatin</t>
  </si>
  <si>
    <t>Garrard</t>
  </si>
  <si>
    <t>Kentucky-Garrard</t>
  </si>
  <si>
    <t>Kentucky-Grant</t>
  </si>
  <si>
    <t>Graves</t>
  </si>
  <si>
    <t>Kentucky-Graves</t>
  </si>
  <si>
    <t>Grayson</t>
  </si>
  <si>
    <t>Kentucky-Grayson</t>
  </si>
  <si>
    <t>Green</t>
  </si>
  <si>
    <t>Kentucky-Green</t>
  </si>
  <si>
    <t>Greenup</t>
  </si>
  <si>
    <t>Kentucky-Greenup</t>
  </si>
  <si>
    <t>Kentucky-Hancock</t>
  </si>
  <si>
    <t>Kentucky-Hardin</t>
  </si>
  <si>
    <t>Harlan</t>
  </si>
  <si>
    <t>Kentucky-Harlan</t>
  </si>
  <si>
    <t>Kentucky-Harrison</t>
  </si>
  <si>
    <t>Kentucky-Hart</t>
  </si>
  <si>
    <t>Kentucky-Henderson</t>
  </si>
  <si>
    <t>Kentucky-Henry</t>
  </si>
  <si>
    <t>Hickman</t>
  </si>
  <si>
    <t>Kentucky-Hickman</t>
  </si>
  <si>
    <t>Hopkins</t>
  </si>
  <si>
    <t>Kentucky-Hopkins</t>
  </si>
  <si>
    <t>Kentucky-Jackson</t>
  </si>
  <si>
    <t>Kentucky-Jefferson</t>
  </si>
  <si>
    <t>Jessamine</t>
  </si>
  <si>
    <t>Kentucky-Jessamine</t>
  </si>
  <si>
    <t>Kentucky-Johnson</t>
  </si>
  <si>
    <t>Kenton</t>
  </si>
  <si>
    <t>Kentucky-Kenton</t>
  </si>
  <si>
    <t>Knott</t>
  </si>
  <si>
    <t>Kentucky-Knott</t>
  </si>
  <si>
    <t>Kentucky-Knox</t>
  </si>
  <si>
    <t>Larue</t>
  </si>
  <si>
    <t>Kentucky-Larue</t>
  </si>
  <si>
    <t>Laurel</t>
  </si>
  <si>
    <t>Kentucky-Laurel</t>
  </si>
  <si>
    <t>Kentucky-Lawrence</t>
  </si>
  <si>
    <t>Kentucky-Lee</t>
  </si>
  <si>
    <t>Leslie</t>
  </si>
  <si>
    <t>Kentucky-Leslie</t>
  </si>
  <si>
    <t>Letcher</t>
  </si>
  <si>
    <t>Kentucky-Letcher</t>
  </si>
  <si>
    <t>Kentucky-Lewis</t>
  </si>
  <si>
    <t>Kentucky-Lincoln</t>
  </si>
  <si>
    <t>Kentucky-Livingston</t>
  </si>
  <si>
    <t>Kentucky-Logan</t>
  </si>
  <si>
    <t>Kentucky-Lyon</t>
  </si>
  <si>
    <t>Kentucky-Madison</t>
  </si>
  <si>
    <t>Magoffin</t>
  </si>
  <si>
    <t>Kentucky-Magoffin</t>
  </si>
  <si>
    <t>Kentucky-Marion</t>
  </si>
  <si>
    <t>Kentucky-Marshall</t>
  </si>
  <si>
    <t>Kentucky-Martin</t>
  </si>
  <si>
    <t>Kentucky-Mason</t>
  </si>
  <si>
    <t>Mc Cracken</t>
  </si>
  <si>
    <t>Kentucky-Mc Cracken</t>
  </si>
  <si>
    <t>Mc Creary</t>
  </si>
  <si>
    <t>Kentucky-Mc Creary</t>
  </si>
  <si>
    <t>Mc Lean</t>
  </si>
  <si>
    <t>Kentucky-Mc Lean</t>
  </si>
  <si>
    <t>Kentucky-Meade</t>
  </si>
  <si>
    <t>Menifee</t>
  </si>
  <si>
    <t>Kentucky-Menifee</t>
  </si>
  <si>
    <t>Kentucky-Mercer</t>
  </si>
  <si>
    <t>Metcalfe</t>
  </si>
  <si>
    <t>Kentucky-Metcalfe</t>
  </si>
  <si>
    <t>Kentucky-Monroe</t>
  </si>
  <si>
    <t>Kentucky-Montgomery</t>
  </si>
  <si>
    <t>Kentucky-Morgan</t>
  </si>
  <si>
    <t>Muhlenberg</t>
  </si>
  <si>
    <t>Kentucky-Muhlenberg</t>
  </si>
  <si>
    <t>Nelson</t>
  </si>
  <si>
    <t>Kentucky-Nelson</t>
  </si>
  <si>
    <t>Nicholas</t>
  </si>
  <si>
    <t>Kentucky-Nicholas</t>
  </si>
  <si>
    <t>Kentucky-Ohio</t>
  </si>
  <si>
    <t>Oldham</t>
  </si>
  <si>
    <t>Kentucky-Oldham</t>
  </si>
  <si>
    <t>Kentucky-Owen</t>
  </si>
  <si>
    <t>Owsley</t>
  </si>
  <si>
    <t>Kentucky-Owsley</t>
  </si>
  <si>
    <t>Pendleton</t>
  </si>
  <si>
    <t>Kentucky-Pendleton</t>
  </si>
  <si>
    <t>Kentucky-Perry</t>
  </si>
  <si>
    <t>Kentucky-Pike</t>
  </si>
  <si>
    <t>Powell</t>
  </si>
  <si>
    <t>Kentucky-Powell</t>
  </si>
  <si>
    <t>Kentucky-Pulaski</t>
  </si>
  <si>
    <t>Robertson</t>
  </si>
  <si>
    <t>Kentucky-Robertson</t>
  </si>
  <si>
    <t>Rockcastle</t>
  </si>
  <si>
    <t>Kentucky-Rockcastle</t>
  </si>
  <si>
    <t>Rowan</t>
  </si>
  <si>
    <t>Kentucky-Rowan</t>
  </si>
  <si>
    <t>Kentucky-Russell</t>
  </si>
  <si>
    <t>Kentucky-Scott</t>
  </si>
  <si>
    <t>Kentucky-Shelby</t>
  </si>
  <si>
    <t>Simpson</t>
  </si>
  <si>
    <t>Kentucky-Simpson</t>
  </si>
  <si>
    <t>Kentucky-Spencer</t>
  </si>
  <si>
    <t>Kentucky-Taylor</t>
  </si>
  <si>
    <t>Todd</t>
  </si>
  <si>
    <t>Kentucky-Todd</t>
  </si>
  <si>
    <t>Trigg</t>
  </si>
  <si>
    <t>Kentucky-Trigg</t>
  </si>
  <si>
    <t>Trimble</t>
  </si>
  <si>
    <t>Kentucky-Trimble</t>
  </si>
  <si>
    <t>Kentucky-Union</t>
  </si>
  <si>
    <t>Kentucky-Warren</t>
  </si>
  <si>
    <t>Kentucky-Washington</t>
  </si>
  <si>
    <t>Kentucky-Wayne</t>
  </si>
  <si>
    <t>Kentucky-Webster</t>
  </si>
  <si>
    <t>Kentucky-Whitley</t>
  </si>
  <si>
    <t>Wolfe</t>
  </si>
  <si>
    <t>Kentucky-Wolfe</t>
  </si>
  <si>
    <t>Kentucky-Woodford</t>
  </si>
  <si>
    <t>Louisiana</t>
  </si>
  <si>
    <t>Statewide Parish</t>
  </si>
  <si>
    <t>Acadia Parish</t>
  </si>
  <si>
    <t>Louisiana-Acadia Parish</t>
  </si>
  <si>
    <t>Louisiana-Allen</t>
  </si>
  <si>
    <t>Ascension Parish</t>
  </si>
  <si>
    <t>Louisiana-Ascension Parish</t>
  </si>
  <si>
    <t>Assumption Parish</t>
  </si>
  <si>
    <t>Louisiana-Assumption Parish</t>
  </si>
  <si>
    <t>Avoyelles Parish</t>
  </si>
  <si>
    <t>Louisiana-Avoyelles Parish</t>
  </si>
  <si>
    <t>Beauregard Parish</t>
  </si>
  <si>
    <t>Louisiana-Beauregard Parish</t>
  </si>
  <si>
    <t>Bienville Parish</t>
  </si>
  <si>
    <t>Louisiana-Bienville Parish</t>
  </si>
  <si>
    <t>Bossier Parish</t>
  </si>
  <si>
    <t>Louisiana-Bossier Parish</t>
  </si>
  <si>
    <t>Caddo Parish</t>
  </si>
  <si>
    <t>Louisiana-Caddo Parish</t>
  </si>
  <si>
    <t>Calcasieu Parish</t>
  </si>
  <si>
    <t>Louisiana-Calcasieu Parish</t>
  </si>
  <si>
    <t>Caldwell Parish</t>
  </si>
  <si>
    <t>Louisiana-Caldwell Parish</t>
  </si>
  <si>
    <t>Cameron Parish</t>
  </si>
  <si>
    <t>Louisiana-Cameron Parish</t>
  </si>
  <si>
    <t>Catahoula Parish</t>
  </si>
  <si>
    <t>Louisiana-Catahoula Parish</t>
  </si>
  <si>
    <t>Claiborne Parish</t>
  </si>
  <si>
    <t>Louisiana-Claiborne Parish</t>
  </si>
  <si>
    <t>Concordia Parish</t>
  </si>
  <si>
    <t>Louisiana-Concordia Parish</t>
  </si>
  <si>
    <t>De Soto Parish</t>
  </si>
  <si>
    <t>Louisiana-De Soto Parish</t>
  </si>
  <si>
    <t>E. Baton Rouge Parish</t>
  </si>
  <si>
    <t>Louisiana-E. Baton Rouge Parish</t>
  </si>
  <si>
    <t>East Carroll Parish</t>
  </si>
  <si>
    <t>Louisiana-East Carroll Parish</t>
  </si>
  <si>
    <t>East Feliciana Parish</t>
  </si>
  <si>
    <t>Louisiana-East Feliciana Parish</t>
  </si>
  <si>
    <t>Evangeline Parish</t>
  </si>
  <si>
    <t>Louisiana-Evangeline Parish</t>
  </si>
  <si>
    <t>Franklin Parish</t>
  </si>
  <si>
    <t>Louisiana-Franklin Parish</t>
  </si>
  <si>
    <t>Grant Parish</t>
  </si>
  <si>
    <t>Louisiana-Grant Parish</t>
  </si>
  <si>
    <t>Iberia Parish</t>
  </si>
  <si>
    <t>Louisiana-Iberia Parish</t>
  </si>
  <si>
    <t>Iberville Parish</t>
  </si>
  <si>
    <t>Louisiana-Iberville Parish</t>
  </si>
  <si>
    <t>Jackson Parish</t>
  </si>
  <si>
    <t>Louisiana-Jackson Parish</t>
  </si>
  <si>
    <t>Jefferson Parish</t>
  </si>
  <si>
    <t>Louisiana-Jefferson Parish</t>
  </si>
  <si>
    <t>Jeffrson Davis Parish</t>
  </si>
  <si>
    <t>Louisiana-Jeffrson Davis Parish</t>
  </si>
  <si>
    <t>La Salle Parish</t>
  </si>
  <si>
    <t>Louisiana-La Salle Parish</t>
  </si>
  <si>
    <t>Lafayette Parish</t>
  </si>
  <si>
    <t>Louisiana-Lafayette Parish</t>
  </si>
  <si>
    <t>Lafourche Parish</t>
  </si>
  <si>
    <t>Louisiana-Lafourche Parish</t>
  </si>
  <si>
    <t>Lincoln Parish</t>
  </si>
  <si>
    <t>Louisiana-Lincoln Parish</t>
  </si>
  <si>
    <t>Livingston Parish</t>
  </si>
  <si>
    <t>Louisiana-Livingston Parish</t>
  </si>
  <si>
    <t>Madison Parish</t>
  </si>
  <si>
    <t>Louisiana-Madison Parish</t>
  </si>
  <si>
    <t>Morehouse Parish</t>
  </si>
  <si>
    <t>Louisiana-Morehouse Parish</t>
  </si>
  <si>
    <t>Natchitoches Parish</t>
  </si>
  <si>
    <t>Louisiana-Natchitoches Parish</t>
  </si>
  <si>
    <t>Orleans Parish</t>
  </si>
  <si>
    <t>Louisiana-Orleans Parish</t>
  </si>
  <si>
    <t>Ouachita Parish</t>
  </si>
  <si>
    <t>Louisiana-Ouachita Parish</t>
  </si>
  <si>
    <t>Plaquemines Parish</t>
  </si>
  <si>
    <t>Louisiana-Plaquemines Parish</t>
  </si>
  <si>
    <t>Pointe Coupee Parish</t>
  </si>
  <si>
    <t>Louisiana-Pointe Coupee Parish</t>
  </si>
  <si>
    <t>Rapides Parish</t>
  </si>
  <si>
    <t>Louisiana-Rapides Parish</t>
  </si>
  <si>
    <t>Red River Parish</t>
  </si>
  <si>
    <t>Louisiana-Red River Parish</t>
  </si>
  <si>
    <t>Richland Parish</t>
  </si>
  <si>
    <t>Louisiana-Richland Parish</t>
  </si>
  <si>
    <t>Sabine Parish</t>
  </si>
  <si>
    <t>Louisiana-Sabine Parish</t>
  </si>
  <si>
    <t>St. Bernard Parish</t>
  </si>
  <si>
    <t>Louisiana-St. Bernard Parish</t>
  </si>
  <si>
    <t>St. Charles Parish</t>
  </si>
  <si>
    <t>Louisiana-St. Charles Parish</t>
  </si>
  <si>
    <t>St. Helena Parish</t>
  </si>
  <si>
    <t>Louisiana-St. Helena Parish</t>
  </si>
  <si>
    <t>St. James Parish</t>
  </si>
  <si>
    <t>Louisiana-St. James Parish</t>
  </si>
  <si>
    <t>St. John Baptist Parish</t>
  </si>
  <si>
    <t>Louisiana-St. John Baptist Parish</t>
  </si>
  <si>
    <t>St. Landry Parish</t>
  </si>
  <si>
    <t>Louisiana-St. Landry Parish</t>
  </si>
  <si>
    <t>St. Martin Parish</t>
  </si>
  <si>
    <t>Louisiana-St. Martin Parish</t>
  </si>
  <si>
    <t>St. Mary Parish</t>
  </si>
  <si>
    <t>Louisiana-St. Mary Parish</t>
  </si>
  <si>
    <t>St. Tammany Parish</t>
  </si>
  <si>
    <t>Louisiana-St. Tammany Parish</t>
  </si>
  <si>
    <t>Tangipahoa Parish</t>
  </si>
  <si>
    <t>Louisiana-Tangipahoa Parish</t>
  </si>
  <si>
    <t>Tensas Parish</t>
  </si>
  <si>
    <t>Louisiana-Tensas Parish</t>
  </si>
  <si>
    <t>Terrebonne Parish</t>
  </si>
  <si>
    <t>Louisiana-Terrebonne Parish</t>
  </si>
  <si>
    <t>Union Parish</t>
  </si>
  <si>
    <t>Louisiana-Union Parish</t>
  </si>
  <si>
    <t>Vermilion Parish</t>
  </si>
  <si>
    <t>Louisiana-Vermilion Parish</t>
  </si>
  <si>
    <t>Vernon Parish</t>
  </si>
  <si>
    <t>Louisiana-Vernon Parish</t>
  </si>
  <si>
    <t>W. Baton Rouge Parish</t>
  </si>
  <si>
    <t>Louisiana-W. Baton Rouge Parish</t>
  </si>
  <si>
    <t>Washington Parish</t>
  </si>
  <si>
    <t>Louisiana-Washington Parish</t>
  </si>
  <si>
    <t>Webster Parish</t>
  </si>
  <si>
    <t>Louisiana-Webster Parish</t>
  </si>
  <si>
    <t>West Carroll Parish</t>
  </si>
  <si>
    <t>Louisiana-West Carroll Parish</t>
  </si>
  <si>
    <t>West Feliciana Parish</t>
  </si>
  <si>
    <t>Louisiana-West Feliciana Parish</t>
  </si>
  <si>
    <t>Winn Parish</t>
  </si>
  <si>
    <t>Louisiana-Winn Parish</t>
  </si>
  <si>
    <t>Maine</t>
  </si>
  <si>
    <t>Androscoggin</t>
  </si>
  <si>
    <t>Maine-Androscoggin</t>
  </si>
  <si>
    <t>Aroostook</t>
  </si>
  <si>
    <t>Maine-Aroostook</t>
  </si>
  <si>
    <t>Maine-Cumberland</t>
  </si>
  <si>
    <t>Maine-Franklin</t>
  </si>
  <si>
    <t>Maine-Hancock</t>
  </si>
  <si>
    <t>Kennebec</t>
  </si>
  <si>
    <t>Maine-Kennebec</t>
  </si>
  <si>
    <t>Maine-Knox</t>
  </si>
  <si>
    <t>Maine-Lincoln</t>
  </si>
  <si>
    <t>Oxford</t>
  </si>
  <si>
    <t>Maine-Oxford</t>
  </si>
  <si>
    <t>Penobscot</t>
  </si>
  <si>
    <t>Maine-Penobscot</t>
  </si>
  <si>
    <t>Piscataquis</t>
  </si>
  <si>
    <t>Maine-Piscataquis</t>
  </si>
  <si>
    <t>Sagadahoc</t>
  </si>
  <si>
    <t>Maine-Sagadahoc</t>
  </si>
  <si>
    <t>Somerset</t>
  </si>
  <si>
    <t>Maine-Somerset</t>
  </si>
  <si>
    <t>Waldo</t>
  </si>
  <si>
    <t>Maine-Waldo</t>
  </si>
  <si>
    <t>Maine-Washington</t>
  </si>
  <si>
    <t>York</t>
  </si>
  <si>
    <t>Maine-York</t>
  </si>
  <si>
    <t>Maryland</t>
  </si>
  <si>
    <t>Allegany</t>
  </si>
  <si>
    <t>Maryland-Allegany</t>
  </si>
  <si>
    <t>Anne Arundel</t>
  </si>
  <si>
    <t>Maryland-Anne Arundel</t>
  </si>
  <si>
    <t>Baltimore</t>
  </si>
  <si>
    <t>Maryland-Baltimore</t>
  </si>
  <si>
    <t>Baltimore City</t>
  </si>
  <si>
    <t>Maryland-Baltimore City</t>
  </si>
  <si>
    <t>Calvert</t>
  </si>
  <si>
    <t>Maryland-Calvert</t>
  </si>
  <si>
    <t>Caroline</t>
  </si>
  <si>
    <t>Maryland-Caroline</t>
  </si>
  <si>
    <t>Maryland-Carroll</t>
  </si>
  <si>
    <t>Cecil</t>
  </si>
  <si>
    <t>Maryland-Cecil</t>
  </si>
  <si>
    <t>Charles</t>
  </si>
  <si>
    <t>Maryland-Charles</t>
  </si>
  <si>
    <t>Dorchester</t>
  </si>
  <si>
    <t>Maryland-Dorchester</t>
  </si>
  <si>
    <t>Frederick</t>
  </si>
  <si>
    <t>Maryland-Frederick</t>
  </si>
  <si>
    <t>Garrett</t>
  </si>
  <si>
    <t>Maryland-Garrett</t>
  </si>
  <si>
    <t>Harford</t>
  </si>
  <si>
    <t>Maryland-Harford</t>
  </si>
  <si>
    <t>Maryland-Howard</t>
  </si>
  <si>
    <t>Maryland-Kent</t>
  </si>
  <si>
    <t>Maryland-Montgomery</t>
  </si>
  <si>
    <t>Prince Georges</t>
  </si>
  <si>
    <t>Maryland-Prince Georges</t>
  </si>
  <si>
    <t>Queen Annes</t>
  </si>
  <si>
    <t>Maryland-Queen Annes</t>
  </si>
  <si>
    <t>Maryland-Somerset</t>
  </si>
  <si>
    <t>St. Marys</t>
  </si>
  <si>
    <t>Maryland-St. Marys</t>
  </si>
  <si>
    <t>Maryland-Talbot</t>
  </si>
  <si>
    <t>Maryland-Washington</t>
  </si>
  <si>
    <t>Wicomico</t>
  </si>
  <si>
    <t>Maryland-Wicomico</t>
  </si>
  <si>
    <t>Worcester</t>
  </si>
  <si>
    <t>Maryland-Worcester</t>
  </si>
  <si>
    <t>Massachusetts</t>
  </si>
  <si>
    <t>Barnstable</t>
  </si>
  <si>
    <t>Massachusetts-Barnstable</t>
  </si>
  <si>
    <t>Berkshire</t>
  </si>
  <si>
    <t>Massachusetts-Berkshire</t>
  </si>
  <si>
    <t>Bristol</t>
  </si>
  <si>
    <t>Massachusetts-Bristol</t>
  </si>
  <si>
    <t>Dukes</t>
  </si>
  <si>
    <t>Massachusetts-Dukes</t>
  </si>
  <si>
    <t>Essex</t>
  </si>
  <si>
    <t>Massachusetts-Essex</t>
  </si>
  <si>
    <t>Massachusetts-Franklin</t>
  </si>
  <si>
    <t>Hampden</t>
  </si>
  <si>
    <t>Massachusetts-Hampden</t>
  </si>
  <si>
    <t>Hampshire</t>
  </si>
  <si>
    <t>Massachusetts-Hampshire</t>
  </si>
  <si>
    <t>Massachusetts-Middlesex</t>
  </si>
  <si>
    <t>Nantucket</t>
  </si>
  <si>
    <t>Massachusetts-Nantucket</t>
  </si>
  <si>
    <t>Norfolk</t>
  </si>
  <si>
    <t>Massachusetts-Norfolk</t>
  </si>
  <si>
    <t>Massachusetts-Plymouth</t>
  </si>
  <si>
    <t>Suffolk</t>
  </si>
  <si>
    <t>Massachusetts-Suffolk</t>
  </si>
  <si>
    <t>Massachusetts-Worcester</t>
  </si>
  <si>
    <t>Michigan</t>
  </si>
  <si>
    <t>Alcona</t>
  </si>
  <si>
    <t>Michigan-Alcona</t>
  </si>
  <si>
    <t>Alger</t>
  </si>
  <si>
    <t>Michigan-Alger</t>
  </si>
  <si>
    <t>Allegan</t>
  </si>
  <si>
    <t>Michigan-Allegan</t>
  </si>
  <si>
    <t>Alpena</t>
  </si>
  <si>
    <t>Michigan-Alpena</t>
  </si>
  <si>
    <t>Antrim</t>
  </si>
  <si>
    <t>Michigan-Antrim</t>
  </si>
  <si>
    <t>Arenac</t>
  </si>
  <si>
    <t>Michigan-Arenac</t>
  </si>
  <si>
    <t>Baraga</t>
  </si>
  <si>
    <t>Michigan-Baraga</t>
  </si>
  <si>
    <t>Barry</t>
  </si>
  <si>
    <t>Michigan-Barry</t>
  </si>
  <si>
    <t>Michigan-Bay</t>
  </si>
  <si>
    <t>Benzie</t>
  </si>
  <si>
    <t>Michigan-Benzie</t>
  </si>
  <si>
    <t>Michigan-Berrien</t>
  </si>
  <si>
    <t>Branch</t>
  </si>
  <si>
    <t>Michigan-Branch</t>
  </si>
  <si>
    <t>Michigan-Calhoun</t>
  </si>
  <si>
    <t>Michigan-Cass</t>
  </si>
  <si>
    <t>Charlevoix</t>
  </si>
  <si>
    <t>Michigan-Charlevoix</t>
  </si>
  <si>
    <t>Cheboygan</t>
  </si>
  <si>
    <t>Michigan-Cheboygan</t>
  </si>
  <si>
    <t>Chippewa</t>
  </si>
  <si>
    <t>Michigan-Chippewa</t>
  </si>
  <si>
    <t>Clare</t>
  </si>
  <si>
    <t>Michigan-Clare</t>
  </si>
  <si>
    <t>Michigan-Clinton</t>
  </si>
  <si>
    <t>Michigan-Crawford</t>
  </si>
  <si>
    <t>Michigan-Delta</t>
  </si>
  <si>
    <t>Michigan-Dickinson</t>
  </si>
  <si>
    <t>Eaton</t>
  </si>
  <si>
    <t>Michigan-Eaton</t>
  </si>
  <si>
    <t>Michigan-Emmet</t>
  </si>
  <si>
    <t>Genesee</t>
  </si>
  <si>
    <t>Michigan-Genesee</t>
  </si>
  <si>
    <t>Gladwin</t>
  </si>
  <si>
    <t>Michigan-Gladwin</t>
  </si>
  <si>
    <t>Gogebic</t>
  </si>
  <si>
    <t>Michigan-Gogebic</t>
  </si>
  <si>
    <t>Grand Traverse</t>
  </si>
  <si>
    <t>Michigan-Grand Traverse</t>
  </si>
  <si>
    <t>Gratiot</t>
  </si>
  <si>
    <t>Michigan-Gratiot</t>
  </si>
  <si>
    <t>Hillsdale</t>
  </si>
  <si>
    <t>Michigan-Hillsdale</t>
  </si>
  <si>
    <t>Houghton</t>
  </si>
  <si>
    <t>Michigan-Houghton</t>
  </si>
  <si>
    <t>Huron</t>
  </si>
  <si>
    <t>Michigan-Huron</t>
  </si>
  <si>
    <t>Ingham</t>
  </si>
  <si>
    <t>Michigan-Ingham</t>
  </si>
  <si>
    <t>Ionia</t>
  </si>
  <si>
    <t>Michigan-Ionia</t>
  </si>
  <si>
    <t>Iosco</t>
  </si>
  <si>
    <t>Michigan-Iosco</t>
  </si>
  <si>
    <t>Iron</t>
  </si>
  <si>
    <t>Michigan-Iron</t>
  </si>
  <si>
    <t>Isabella</t>
  </si>
  <si>
    <t>Michigan-Isabella</t>
  </si>
  <si>
    <t>Michigan-Jackson</t>
  </si>
  <si>
    <t>Kalamazoo</t>
  </si>
  <si>
    <t>Michigan-Kalamazoo</t>
  </si>
  <si>
    <t>Kalkaska</t>
  </si>
  <si>
    <t>Michigan-Kalkaska</t>
  </si>
  <si>
    <t>Michigan-Kent</t>
  </si>
  <si>
    <t>Keweenaw</t>
  </si>
  <si>
    <t>Michigan-Keweenaw</t>
  </si>
  <si>
    <t>Michigan-Lake</t>
  </si>
  <si>
    <t>Lapeer</t>
  </si>
  <si>
    <t>Michigan-Lapeer</t>
  </si>
  <si>
    <t>Leelanau</t>
  </si>
  <si>
    <t>Michigan-Leelanau</t>
  </si>
  <si>
    <t>Lenawee</t>
  </si>
  <si>
    <t>Michigan-Lenawee</t>
  </si>
  <si>
    <t>Michigan-Livingston</t>
  </si>
  <si>
    <t>Luce</t>
  </si>
  <si>
    <t>Michigan-Luce</t>
  </si>
  <si>
    <t>Mackinac</t>
  </si>
  <si>
    <t>Michigan-Mackinac</t>
  </si>
  <si>
    <t>Macomb</t>
  </si>
  <si>
    <t>Michigan-Macomb</t>
  </si>
  <si>
    <t>Manistee</t>
  </si>
  <si>
    <t>Michigan-Manistee</t>
  </si>
  <si>
    <t>Marquette</t>
  </si>
  <si>
    <t>Michigan-Marquette</t>
  </si>
  <si>
    <t>Michigan-Mason</t>
  </si>
  <si>
    <t>Mecosta</t>
  </si>
  <si>
    <t>Michigan-Mecosta</t>
  </si>
  <si>
    <t>Menominee</t>
  </si>
  <si>
    <t>Michigan-Menominee</t>
  </si>
  <si>
    <t>Midland</t>
  </si>
  <si>
    <t>Michigan-Midland</t>
  </si>
  <si>
    <t>Missaukee</t>
  </si>
  <si>
    <t>Michigan-Missaukee</t>
  </si>
  <si>
    <t>Michigan-Monroe</t>
  </si>
  <si>
    <t>Montcalm</t>
  </si>
  <si>
    <t>Michigan-Montcalm</t>
  </si>
  <si>
    <t>Montmorency</t>
  </si>
  <si>
    <t>Michigan-Montmorency</t>
  </si>
  <si>
    <t>Muskegon</t>
  </si>
  <si>
    <t>Michigan-Muskegon</t>
  </si>
  <si>
    <t>Newaygo</t>
  </si>
  <si>
    <t>Michigan-Newaygo</t>
  </si>
  <si>
    <t>Oakland</t>
  </si>
  <si>
    <t>Michigan-Oakland</t>
  </si>
  <si>
    <t>Oceana</t>
  </si>
  <si>
    <t>Michigan-Oceana</t>
  </si>
  <si>
    <t>Ogemaw</t>
  </si>
  <si>
    <t>Michigan-Ogemaw</t>
  </si>
  <si>
    <t>Ontonagon</t>
  </si>
  <si>
    <t>Michigan-Ontonagon</t>
  </si>
  <si>
    <t>Michigan-Osceola</t>
  </si>
  <si>
    <t>Oscoda</t>
  </si>
  <si>
    <t>Michigan-Oscoda</t>
  </si>
  <si>
    <t>Otsego</t>
  </si>
  <si>
    <t>Michigan-Otsego</t>
  </si>
  <si>
    <t>Michigan-Ottawa</t>
  </si>
  <si>
    <t>Presque Isle</t>
  </si>
  <si>
    <t>Michigan-Presque Isle</t>
  </si>
  <si>
    <t>Roscommon</t>
  </si>
  <si>
    <t>Michigan-Roscommon</t>
  </si>
  <si>
    <t>Saginaw</t>
  </si>
  <si>
    <t>Michigan-Saginaw</t>
  </si>
  <si>
    <t>Sanilac</t>
  </si>
  <si>
    <t>Michigan-Sanilac</t>
  </si>
  <si>
    <t>Schoolcraft</t>
  </si>
  <si>
    <t>Michigan-Schoolcraft</t>
  </si>
  <si>
    <t>Shiawassee</t>
  </si>
  <si>
    <t>Michigan-Shiawassee</t>
  </si>
  <si>
    <t>Michigan-St. Clair</t>
  </si>
  <si>
    <t>Michigan-St. Joseph</t>
  </si>
  <si>
    <t>Tuscola</t>
  </si>
  <si>
    <t>Michigan-Tuscola</t>
  </si>
  <si>
    <t>Michigan-Van Buren</t>
  </si>
  <si>
    <t>Washtenaw</t>
  </si>
  <si>
    <t>Michigan-Washtenaw</t>
  </si>
  <si>
    <t>Michigan-Wayne</t>
  </si>
  <si>
    <t>Wexford</t>
  </si>
  <si>
    <t>Michigan-Wexford</t>
  </si>
  <si>
    <t>Minnesota</t>
  </si>
  <si>
    <t>Aitkin</t>
  </si>
  <si>
    <t>Minnesota-Aitkin</t>
  </si>
  <si>
    <t>Anoka</t>
  </si>
  <si>
    <t>Minnesota-Anoka</t>
  </si>
  <si>
    <t>Becker</t>
  </si>
  <si>
    <t>Minnesota-Becker</t>
  </si>
  <si>
    <t>Beltrami</t>
  </si>
  <si>
    <t>Minnesota-Beltrami</t>
  </si>
  <si>
    <t>Minnesota-Benton</t>
  </si>
  <si>
    <t>Big Stone</t>
  </si>
  <si>
    <t>Minnesota-Big Stone</t>
  </si>
  <si>
    <t>Blue Earth</t>
  </si>
  <si>
    <t>Minnesota-Blue Earth</t>
  </si>
  <si>
    <t>Minnesota-Brown</t>
  </si>
  <si>
    <t>Carlton</t>
  </si>
  <si>
    <t>Minnesota-Carlton</t>
  </si>
  <si>
    <t>Carver</t>
  </si>
  <si>
    <t>Minnesota-Carver</t>
  </si>
  <si>
    <t>Minnesota-Cass</t>
  </si>
  <si>
    <t>Minnesota-Chippewa</t>
  </si>
  <si>
    <t>Chisago</t>
  </si>
  <si>
    <t>Minnesota-Chisago</t>
  </si>
  <si>
    <t>Minnesota-Clay</t>
  </si>
  <si>
    <t>Minnesota-Clearwater</t>
  </si>
  <si>
    <t>Minnesota-Cook</t>
  </si>
  <si>
    <t>Cottonwood</t>
  </si>
  <si>
    <t>Minnesota-Cottonwood</t>
  </si>
  <si>
    <t>Crow Wing</t>
  </si>
  <si>
    <t>Minnesota-Crow Wing</t>
  </si>
  <si>
    <t>Dakota</t>
  </si>
  <si>
    <t>Minnesota-Dakota</t>
  </si>
  <si>
    <t>Minnesota-Dodge</t>
  </si>
  <si>
    <t>Minnesota-Douglas</t>
  </si>
  <si>
    <t>Faribault</t>
  </si>
  <si>
    <t>Minnesota-Faribault</t>
  </si>
  <si>
    <t>Fillmore</t>
  </si>
  <si>
    <t>Minnesota-Fillmore</t>
  </si>
  <si>
    <t>Freeborn</t>
  </si>
  <si>
    <t>Minnesota-Freeborn</t>
  </si>
  <si>
    <t>Goodhue</t>
  </si>
  <si>
    <t>Minnesota-Goodhue</t>
  </si>
  <si>
    <t>Minnesota-Grant</t>
  </si>
  <si>
    <t>Hennepin</t>
  </si>
  <si>
    <t>Minnesota-Hennepin</t>
  </si>
  <si>
    <t>Minnesota-Houston</t>
  </si>
  <si>
    <t>Hubbard</t>
  </si>
  <si>
    <t>Minnesota-Hubbard</t>
  </si>
  <si>
    <t>Isanti</t>
  </si>
  <si>
    <t>Minnesota-Isanti</t>
  </si>
  <si>
    <t>Itasca</t>
  </si>
  <si>
    <t>Minnesota-Itasca</t>
  </si>
  <si>
    <t>Minnesota-Jackson</t>
  </si>
  <si>
    <t>Kanabec</t>
  </si>
  <si>
    <t>Minnesota-Kanabec</t>
  </si>
  <si>
    <t>Kandiyohi</t>
  </si>
  <si>
    <t>Minnesota-Kandiyohi</t>
  </si>
  <si>
    <t>Kittson</t>
  </si>
  <si>
    <t>Minnesota-Kittson</t>
  </si>
  <si>
    <t>Koochiching</t>
  </si>
  <si>
    <t>Minnesota-Koochiching</t>
  </si>
  <si>
    <t>Lac Qui Parle</t>
  </si>
  <si>
    <t>Minnesota-Lac Qui Parle</t>
  </si>
  <si>
    <t>Minnesota-Lake</t>
  </si>
  <si>
    <t>Lake Of Woods</t>
  </si>
  <si>
    <t>Minnesota-Lake Of Woods</t>
  </si>
  <si>
    <t>Le Sueur</t>
  </si>
  <si>
    <t>Minnesota-Le Sueur</t>
  </si>
  <si>
    <t>Minnesota-Lincoln</t>
  </si>
  <si>
    <t>Minnesota-Lyon</t>
  </si>
  <si>
    <t>Mahnomen</t>
  </si>
  <si>
    <t>Minnesota-Mahnomen</t>
  </si>
  <si>
    <t>Minnesota-Marshall</t>
  </si>
  <si>
    <t>Minnesota-Martin</t>
  </si>
  <si>
    <t>Mc Leod</t>
  </si>
  <si>
    <t>Minnesota-Mc Leod</t>
  </si>
  <si>
    <t>Meeker</t>
  </si>
  <si>
    <t>Minnesota-Meeker</t>
  </si>
  <si>
    <t>Mille Lacs</t>
  </si>
  <si>
    <t>Minnesota-Mille Lacs</t>
  </si>
  <si>
    <t>Morrison</t>
  </si>
  <si>
    <t>Minnesota-Morrison</t>
  </si>
  <si>
    <t>Mower</t>
  </si>
  <si>
    <t>Minnesota-Mower</t>
  </si>
  <si>
    <t>Minnesota-Murray</t>
  </si>
  <si>
    <t>Nicollet</t>
  </si>
  <si>
    <t>Minnesota-Nicollet</t>
  </si>
  <si>
    <t>Nobles</t>
  </si>
  <si>
    <t>Minnesota-Nobles</t>
  </si>
  <si>
    <t>Norman</t>
  </si>
  <si>
    <t>Minnesota-Norman</t>
  </si>
  <si>
    <t>Olmsted</t>
  </si>
  <si>
    <t>Minnesota-Olmsted</t>
  </si>
  <si>
    <t>Otter Tail</t>
  </si>
  <si>
    <t>Minnesota-Otter Tail</t>
  </si>
  <si>
    <t>Pennington</t>
  </si>
  <si>
    <t>Minnesota-Pennington</t>
  </si>
  <si>
    <t>Pine</t>
  </si>
  <si>
    <t>Minnesota-Pine</t>
  </si>
  <si>
    <t>Pipestone</t>
  </si>
  <si>
    <t>Minnesota-Pipestone</t>
  </si>
  <si>
    <t>Minnesota-Polk</t>
  </si>
  <si>
    <t>Minnesota-Pope</t>
  </si>
  <si>
    <t>Ramsey</t>
  </si>
  <si>
    <t>Minnesota-Ramsey</t>
  </si>
  <si>
    <t>Red Lake</t>
  </si>
  <si>
    <t>Minnesota-Red Lake</t>
  </si>
  <si>
    <t>Redwood</t>
  </si>
  <si>
    <t>Minnesota-Redwood</t>
  </si>
  <si>
    <t>Renville</t>
  </si>
  <si>
    <t>Minnesota-Renville</t>
  </si>
  <si>
    <t>Minnesota-Rice</t>
  </si>
  <si>
    <t>Rock</t>
  </si>
  <si>
    <t>Minnesota-Rock</t>
  </si>
  <si>
    <t>Roseau</t>
  </si>
  <si>
    <t>Minnesota-Roseau</t>
  </si>
  <si>
    <t>Minnesota-Scott</t>
  </si>
  <si>
    <t>Sherburne</t>
  </si>
  <si>
    <t>Minnesota-Sherburne</t>
  </si>
  <si>
    <t>Sibley</t>
  </si>
  <si>
    <t>Minnesota-Sibley</t>
  </si>
  <si>
    <t>St. Louis</t>
  </si>
  <si>
    <t>Minnesota-St. Louis</t>
  </si>
  <si>
    <t>Stearns</t>
  </si>
  <si>
    <t>Minnesota-Stearns</t>
  </si>
  <si>
    <t>Steele</t>
  </si>
  <si>
    <t>Minnesota-Steele</t>
  </si>
  <si>
    <t>Minnesota-Stevens</t>
  </si>
  <si>
    <t>Swift</t>
  </si>
  <si>
    <t>Minnesota-Swift</t>
  </si>
  <si>
    <t>Minnesota-Todd</t>
  </si>
  <si>
    <t>Traverse</t>
  </si>
  <si>
    <t>Minnesota-Traverse</t>
  </si>
  <si>
    <t>Wabasha</t>
  </si>
  <si>
    <t>Minnesota-Wabasha</t>
  </si>
  <si>
    <t>Wadena</t>
  </si>
  <si>
    <t>Minnesota-Wadena</t>
  </si>
  <si>
    <t>Waseca</t>
  </si>
  <si>
    <t>Minnesota-Waseca</t>
  </si>
  <si>
    <t>Minnesota-Washington</t>
  </si>
  <si>
    <t>Watonwan</t>
  </si>
  <si>
    <t>Minnesota-Watonwan</t>
  </si>
  <si>
    <t>Wilkin</t>
  </si>
  <si>
    <t>Minnesota-Wilkin</t>
  </si>
  <si>
    <t>Winona</t>
  </si>
  <si>
    <t>Minnesota-Winona</t>
  </si>
  <si>
    <t>Minnesota-Wright</t>
  </si>
  <si>
    <t>Yellow Medcine</t>
  </si>
  <si>
    <t>Minnesota-Yellow Medcine</t>
  </si>
  <si>
    <t>Mississippi-Adams</t>
  </si>
  <si>
    <t>Alcorn</t>
  </si>
  <si>
    <t>Mississippi-Alcorn</t>
  </si>
  <si>
    <t>Amite</t>
  </si>
  <si>
    <t>Mississippi-Amite</t>
  </si>
  <si>
    <t>Attala</t>
  </si>
  <si>
    <t>Mississippi-Attala</t>
  </si>
  <si>
    <t>Mississippi-Benton</t>
  </si>
  <si>
    <t>Bolivar</t>
  </si>
  <si>
    <t>Mississippi-Bolivar</t>
  </si>
  <si>
    <t>Mississippi-Calhoun</t>
  </si>
  <si>
    <t>Mississippi-Carroll</t>
  </si>
  <si>
    <t>Mississippi-Chickasaw</t>
  </si>
  <si>
    <t>Mississippi-Choctaw</t>
  </si>
  <si>
    <t>Claiborne</t>
  </si>
  <si>
    <t>Mississippi-Claiborne</t>
  </si>
  <si>
    <t>Mississippi-Clarke</t>
  </si>
  <si>
    <t>Mississippi-Clay</t>
  </si>
  <si>
    <t>Coahoma</t>
  </si>
  <si>
    <t>Mississippi-Coahoma</t>
  </si>
  <si>
    <t>Copiah</t>
  </si>
  <si>
    <t>Mississippi-Copiah</t>
  </si>
  <si>
    <t>Mississippi-Covington</t>
  </si>
  <si>
    <t>Mississippi-De Soto</t>
  </si>
  <si>
    <t>Forrest</t>
  </si>
  <si>
    <t>Mississippi-Forrest</t>
  </si>
  <si>
    <t>Mississippi-Franklin</t>
  </si>
  <si>
    <t>George</t>
  </si>
  <si>
    <t>Mississippi-George</t>
  </si>
  <si>
    <t>Mississippi-Greene</t>
  </si>
  <si>
    <t>Grenada</t>
  </si>
  <si>
    <t>Mississippi-Grenada</t>
  </si>
  <si>
    <t>Mississippi-Hancock</t>
  </si>
  <si>
    <t>Mississippi-Harrison</t>
  </si>
  <si>
    <t>Hinds</t>
  </si>
  <si>
    <t>Mississippi-Hinds</t>
  </si>
  <si>
    <t>Mississippi-Holmes</t>
  </si>
  <si>
    <t>Humphreys</t>
  </si>
  <si>
    <t>Mississippi-Humphreys</t>
  </si>
  <si>
    <t>Issaquena</t>
  </si>
  <si>
    <t>Mississippi-Issaquena</t>
  </si>
  <si>
    <t>Itawamba</t>
  </si>
  <si>
    <t>Mississippi-Itawamba</t>
  </si>
  <si>
    <t>Mississippi-Jackson</t>
  </si>
  <si>
    <t>Mississippi-Jasper</t>
  </si>
  <si>
    <t>Mississippi-Jefferson</t>
  </si>
  <si>
    <t>Jefferson Davis</t>
  </si>
  <si>
    <t>Mississippi-Jefferson Davis</t>
  </si>
  <si>
    <t>Mississippi-Jones</t>
  </si>
  <si>
    <t>Kemper</t>
  </si>
  <si>
    <t>Mississippi-Kemper</t>
  </si>
  <si>
    <t>Mississippi-Lafayette</t>
  </si>
  <si>
    <t>Mississippi-Lamar</t>
  </si>
  <si>
    <t>Mississippi-Lauderdale</t>
  </si>
  <si>
    <t>Mississippi-Lawrence</t>
  </si>
  <si>
    <t>Leake</t>
  </si>
  <si>
    <t>Mississippi-Leake</t>
  </si>
  <si>
    <t>Mississippi-Lee</t>
  </si>
  <si>
    <t>Leflore</t>
  </si>
  <si>
    <t>Mississippi-Leflore</t>
  </si>
  <si>
    <t>Mississippi-Lincoln</t>
  </si>
  <si>
    <t>Mississippi-Lowndes</t>
  </si>
  <si>
    <t>Mississippi-Madison</t>
  </si>
  <si>
    <t>Mississippi-Marion</t>
  </si>
  <si>
    <t>Mississippi-Marshall</t>
  </si>
  <si>
    <t>Mississippi-Monroe</t>
  </si>
  <si>
    <t>Mississippi-Montgomery</t>
  </si>
  <si>
    <t>Neshoba</t>
  </si>
  <si>
    <t>Mississippi-Neshoba</t>
  </si>
  <si>
    <t>Mississippi-Newton</t>
  </si>
  <si>
    <t>Noxubee</t>
  </si>
  <si>
    <t>Mississippi-Noxubee</t>
  </si>
  <si>
    <t>Oktibbeha</t>
  </si>
  <si>
    <t>Mississippi-Oktibbeha</t>
  </si>
  <si>
    <t>Panola</t>
  </si>
  <si>
    <t>Mississippi-Panola</t>
  </si>
  <si>
    <t>Pearl River</t>
  </si>
  <si>
    <t>Mississippi-Pearl River</t>
  </si>
  <si>
    <t>Mississippi-Perry</t>
  </si>
  <si>
    <t>Mississippi-Pike</t>
  </si>
  <si>
    <t>Pontotoc</t>
  </si>
  <si>
    <t>Mississippi-Pontotoc</t>
  </si>
  <si>
    <t>Prentiss</t>
  </si>
  <si>
    <t>Mississippi-Prentiss</t>
  </si>
  <si>
    <t>Mississippi-Quitman</t>
  </si>
  <si>
    <t>Rankin</t>
  </si>
  <si>
    <t>Mississippi-Rankin</t>
  </si>
  <si>
    <t>Mississippi-Scott</t>
  </si>
  <si>
    <t>Sharkey</t>
  </si>
  <si>
    <t>Mississippi-Sharkey</t>
  </si>
  <si>
    <t>Mississippi-Simpson</t>
  </si>
  <si>
    <t>Mississippi-Smith</t>
  </si>
  <si>
    <t>Mississippi-Stone</t>
  </si>
  <si>
    <t>Sunflower</t>
  </si>
  <si>
    <t>Mississippi-Sunflower</t>
  </si>
  <si>
    <t>Tallahatchie</t>
  </si>
  <si>
    <t>Mississippi-Tallahatchie</t>
  </si>
  <si>
    <t>Tate</t>
  </si>
  <si>
    <t>Mississippi-Tate</t>
  </si>
  <si>
    <t>Tippah</t>
  </si>
  <si>
    <t>Mississippi-Tippah</t>
  </si>
  <si>
    <t>Tishomingo</t>
  </si>
  <si>
    <t>Mississippi-Tishomingo</t>
  </si>
  <si>
    <t>Tunica</t>
  </si>
  <si>
    <t>Mississippi-Tunica</t>
  </si>
  <si>
    <t>Mississippi-Union</t>
  </si>
  <si>
    <t>Walthall</t>
  </si>
  <si>
    <t>Mississippi-Walthall</t>
  </si>
  <si>
    <t>Mississippi-Warren</t>
  </si>
  <si>
    <t>Mississippi-Washington</t>
  </si>
  <si>
    <t>Mississippi-Wayne</t>
  </si>
  <si>
    <t>Mississippi-Webster</t>
  </si>
  <si>
    <t>Mississippi-Wilkinson</t>
  </si>
  <si>
    <t>Mississippi-Winston</t>
  </si>
  <si>
    <t>Yalobusha</t>
  </si>
  <si>
    <t>Mississippi-Yalobusha</t>
  </si>
  <si>
    <t>Yazoo</t>
  </si>
  <si>
    <t>Mississippi-Yazoo</t>
  </si>
  <si>
    <t>Missouri</t>
  </si>
  <si>
    <t>Missouri-Adair</t>
  </si>
  <si>
    <t>Andrew</t>
  </si>
  <si>
    <t>Missouri-Andrew</t>
  </si>
  <si>
    <t>Missouri-Atchison</t>
  </si>
  <si>
    <t>Audrain</t>
  </si>
  <si>
    <t>Missouri-Audrain</t>
  </si>
  <si>
    <t>Missouri-Barry</t>
  </si>
  <si>
    <t>Missouri-Barton</t>
  </si>
  <si>
    <t>Bates</t>
  </si>
  <si>
    <t>Missouri-Bates</t>
  </si>
  <si>
    <t>Missouri-Benton</t>
  </si>
  <si>
    <t>Bollinger</t>
  </si>
  <si>
    <t>Missouri-Bollinger</t>
  </si>
  <si>
    <t>Missouri-Boone</t>
  </si>
  <si>
    <t>Missouri-Buchanan</t>
  </si>
  <si>
    <t>Missouri-Butler</t>
  </si>
  <si>
    <t>Missouri-Caldwell</t>
  </si>
  <si>
    <t>Callaway</t>
  </si>
  <si>
    <t>Missouri-Callaway</t>
  </si>
  <si>
    <t>Missouri-Camden</t>
  </si>
  <si>
    <t>Cape Girardeau</t>
  </si>
  <si>
    <t>Missouri-Cape Girardeau</t>
  </si>
  <si>
    <t>Missouri-Carroll</t>
  </si>
  <si>
    <t>Missouri-Carter</t>
  </si>
  <si>
    <t>Missouri-Cass</t>
  </si>
  <si>
    <t>Missouri-Cedar</t>
  </si>
  <si>
    <t>Chariton</t>
  </si>
  <si>
    <t>Missouri-Chariton</t>
  </si>
  <si>
    <t>Missouri-Christian</t>
  </si>
  <si>
    <t>Missouri-Clark</t>
  </si>
  <si>
    <t>Missouri-Clay</t>
  </si>
  <si>
    <t>Missouri-Clinton</t>
  </si>
  <si>
    <t>Cole</t>
  </si>
  <si>
    <t>Missouri-Cole</t>
  </si>
  <si>
    <t>Cooper</t>
  </si>
  <si>
    <t>Missouri-Cooper</t>
  </si>
  <si>
    <t>Missouri-Crawford</t>
  </si>
  <si>
    <t>Missouri-Dade</t>
  </si>
  <si>
    <t>Missouri-Dallas</t>
  </si>
  <si>
    <t>Missouri-Daviess</t>
  </si>
  <si>
    <t>Missouri-De Kalb</t>
  </si>
  <si>
    <t>Dent</t>
  </si>
  <si>
    <t>Missouri-Dent</t>
  </si>
  <si>
    <t>Missouri-Douglas</t>
  </si>
  <si>
    <t>Dunklin</t>
  </si>
  <si>
    <t>Missouri-Dunklin</t>
  </si>
  <si>
    <t>Missouri-Franklin</t>
  </si>
  <si>
    <t>Gasconade</t>
  </si>
  <si>
    <t>Missouri-Gasconade</t>
  </si>
  <si>
    <t>Gentry</t>
  </si>
  <si>
    <t>Missouri-Gentry</t>
  </si>
  <si>
    <t>Missouri-Greene</t>
  </si>
  <si>
    <t>Missouri-Grundy</t>
  </si>
  <si>
    <t>Missouri-Harrison</t>
  </si>
  <si>
    <t>Missouri-Henry</t>
  </si>
  <si>
    <t>Hickory</t>
  </si>
  <si>
    <t>Missouri-Hickory</t>
  </si>
  <si>
    <t>Holt</t>
  </si>
  <si>
    <t>Missouri-Holt</t>
  </si>
  <si>
    <t>Missouri-Howard</t>
  </si>
  <si>
    <t>Howell</t>
  </si>
  <si>
    <t>Missouri-Howell</t>
  </si>
  <si>
    <t>Missouri-Iron</t>
  </si>
  <si>
    <t>Missouri-Jackson</t>
  </si>
  <si>
    <t>Missouri-Jasper</t>
  </si>
  <si>
    <t>Missouri-Jefferson</t>
  </si>
  <si>
    <t>Missouri-Johnson</t>
  </si>
  <si>
    <t>Missouri-Knox</t>
  </si>
  <si>
    <t>Laclede</t>
  </si>
  <si>
    <t>Missouri-Laclede</t>
  </si>
  <si>
    <t>Missouri-Lafayette</t>
  </si>
  <si>
    <t>Missouri-Lawrence</t>
  </si>
  <si>
    <t>Missouri-Lewis</t>
  </si>
  <si>
    <t>Missouri-Lincoln</t>
  </si>
  <si>
    <t>Missouri-Linn</t>
  </si>
  <si>
    <t>Missouri-Livingston</t>
  </si>
  <si>
    <t>Missouri-Macon</t>
  </si>
  <si>
    <t>Missouri-Madison</t>
  </si>
  <si>
    <t>Maries</t>
  </si>
  <si>
    <t>Missouri-Maries</t>
  </si>
  <si>
    <t>Missouri-Marion</t>
  </si>
  <si>
    <t>Mc Donald</t>
  </si>
  <si>
    <t>Missouri-Mc Donald</t>
  </si>
  <si>
    <t>Missouri-Mercer</t>
  </si>
  <si>
    <t>Missouri-Miller</t>
  </si>
  <si>
    <t>Missouri-Mississippi</t>
  </si>
  <si>
    <t>Moniteau</t>
  </si>
  <si>
    <t>Missouri-Moniteau</t>
  </si>
  <si>
    <t>Missouri-Monroe</t>
  </si>
  <si>
    <t>Missouri-Montgomery</t>
  </si>
  <si>
    <t>Missouri-Morgan</t>
  </si>
  <si>
    <t>New Madrid</t>
  </si>
  <si>
    <t>Missouri-New Madrid</t>
  </si>
  <si>
    <t>Missouri-Newton</t>
  </si>
  <si>
    <t>Nodaway</t>
  </si>
  <si>
    <t>Missouri-Nodaway</t>
  </si>
  <si>
    <t>Oregon</t>
  </si>
  <si>
    <t>Missouri-Oregon</t>
  </si>
  <si>
    <t>Missouri-Osage</t>
  </si>
  <si>
    <t>Ozark</t>
  </si>
  <si>
    <t>Missouri-Ozark</t>
  </si>
  <si>
    <t>Pemiscot</t>
  </si>
  <si>
    <t>Missouri-Pemiscot</t>
  </si>
  <si>
    <t>Missouri-Perry</t>
  </si>
  <si>
    <t>Pettis</t>
  </si>
  <si>
    <t>Missouri-Pettis</t>
  </si>
  <si>
    <t>Phelps</t>
  </si>
  <si>
    <t>Missouri-Phelps</t>
  </si>
  <si>
    <t>Missouri-Pike</t>
  </si>
  <si>
    <t>Platte</t>
  </si>
  <si>
    <t>Missouri-Platte</t>
  </si>
  <si>
    <t>Missouri-Polk</t>
  </si>
  <si>
    <t>Missouri-Pulaski</t>
  </si>
  <si>
    <t>Missouri-Putnam</t>
  </si>
  <si>
    <t>Ralls</t>
  </si>
  <si>
    <t>Missouri-Ralls</t>
  </si>
  <si>
    <t>Missouri-Randolph</t>
  </si>
  <si>
    <t>Ray</t>
  </si>
  <si>
    <t>Missouri-Ray</t>
  </si>
  <si>
    <t>Reynolds</t>
  </si>
  <si>
    <t>Missouri-Reynolds</t>
  </si>
  <si>
    <t>Missouri-Ripley</t>
  </si>
  <si>
    <t>Missouri-Saline</t>
  </si>
  <si>
    <t>Missouri-Schuyler</t>
  </si>
  <si>
    <t>Scotland</t>
  </si>
  <si>
    <t>Missouri-Scotland</t>
  </si>
  <si>
    <t>Missouri-Scott</t>
  </si>
  <si>
    <t>Shannon</t>
  </si>
  <si>
    <t>Missouri-Shannon</t>
  </si>
  <si>
    <t>Missouri-Shelby</t>
  </si>
  <si>
    <t>St. Charles</t>
  </si>
  <si>
    <t>Missouri-St. Charles</t>
  </si>
  <si>
    <t>Missouri-St. Clair</t>
  </si>
  <si>
    <t>St. Francois</t>
  </si>
  <si>
    <t>Missouri-St. Francois</t>
  </si>
  <si>
    <t>Missouri-St. Louis</t>
  </si>
  <si>
    <t>St. Louis City</t>
  </si>
  <si>
    <t>Missouri-St. Louis City</t>
  </si>
  <si>
    <t>Ste. Genevieve</t>
  </si>
  <si>
    <t>Missouri-Ste. Genevieve</t>
  </si>
  <si>
    <t>Stoddard</t>
  </si>
  <si>
    <t>Missouri-Stoddard</t>
  </si>
  <si>
    <t>Missouri-Stone</t>
  </si>
  <si>
    <t>Missouri-Sullivan</t>
  </si>
  <si>
    <t>Taney</t>
  </si>
  <si>
    <t>Missouri-Taney</t>
  </si>
  <si>
    <t>Texas</t>
  </si>
  <si>
    <t>Missouri-Texas</t>
  </si>
  <si>
    <t>Vernon</t>
  </si>
  <si>
    <t>Missouri-Vernon</t>
  </si>
  <si>
    <t>Missouri-Warren</t>
  </si>
  <si>
    <t>Missouri-Washington</t>
  </si>
  <si>
    <t>Missouri-Wayne</t>
  </si>
  <si>
    <t>Missouri-Webster</t>
  </si>
  <si>
    <t>Missouri-Worth</t>
  </si>
  <si>
    <t>Missouri-Wright</t>
  </si>
  <si>
    <t>Montana</t>
  </si>
  <si>
    <t>Beaverhead</t>
  </si>
  <si>
    <t>Montana-Beaverhead</t>
  </si>
  <si>
    <t>Big Horn</t>
  </si>
  <si>
    <t>Montana-Big Horn</t>
  </si>
  <si>
    <t>Montana-Blaine</t>
  </si>
  <si>
    <t>Broadwater</t>
  </si>
  <si>
    <t>Montana-Broadwater</t>
  </si>
  <si>
    <t>Carbon</t>
  </si>
  <si>
    <t>Montana-Carbon</t>
  </si>
  <si>
    <t>Montana-Carter</t>
  </si>
  <si>
    <t>Cascade</t>
  </si>
  <si>
    <t>Montana-Cascade</t>
  </si>
  <si>
    <t>Chouteau</t>
  </si>
  <si>
    <t>Montana-Chouteau</t>
  </si>
  <si>
    <t>Montana-Custer</t>
  </si>
  <si>
    <t>Daniels</t>
  </si>
  <si>
    <t>Montana-Daniels</t>
  </si>
  <si>
    <t>Montana-Dawson</t>
  </si>
  <si>
    <t>Deer Lodge</t>
  </si>
  <si>
    <t>Montana-Deer Lodge</t>
  </si>
  <si>
    <t>Fallon</t>
  </si>
  <si>
    <t>Montana-Fallon</t>
  </si>
  <si>
    <t>Fergus</t>
  </si>
  <si>
    <t>Montana-Fergus</t>
  </si>
  <si>
    <t>Flathead</t>
  </si>
  <si>
    <t>Montana-Flathead</t>
  </si>
  <si>
    <t>Montana-Gallatin</t>
  </si>
  <si>
    <t>Montana-Garfield</t>
  </si>
  <si>
    <t>Glacier</t>
  </si>
  <si>
    <t>Montana-Glacier</t>
  </si>
  <si>
    <t>Golden Valley</t>
  </si>
  <si>
    <t>Montana-Golden Valley</t>
  </si>
  <si>
    <t>Granite</t>
  </si>
  <si>
    <t>Montana-Granite</t>
  </si>
  <si>
    <t>Hill</t>
  </si>
  <si>
    <t>Montana-Hill</t>
  </si>
  <si>
    <t>Montana-Jefferson</t>
  </si>
  <si>
    <t>Judith Basin</t>
  </si>
  <si>
    <t>Montana-Judith Basin</t>
  </si>
  <si>
    <t>Montana-Lake</t>
  </si>
  <si>
    <t>Lewis And Clark</t>
  </si>
  <si>
    <t>Montana-Lewis And Clark</t>
  </si>
  <si>
    <t>Montana-Liberty</t>
  </si>
  <si>
    <t>Montana-Lincoln</t>
  </si>
  <si>
    <t>Montana-Madison</t>
  </si>
  <si>
    <t>Mccone</t>
  </si>
  <si>
    <t>Montana-Mccone</t>
  </si>
  <si>
    <t>Meagher</t>
  </si>
  <si>
    <t>Montana-Meagher</t>
  </si>
  <si>
    <t>Montana-Mineral</t>
  </si>
  <si>
    <t>Missoula</t>
  </si>
  <si>
    <t>Montana-Missoula</t>
  </si>
  <si>
    <t>Musselshell</t>
  </si>
  <si>
    <t>Montana-Musselshell</t>
  </si>
  <si>
    <t>Montana-Park</t>
  </si>
  <si>
    <t>Petroleum</t>
  </si>
  <si>
    <t>Montana-Petroleum</t>
  </si>
  <si>
    <t>Montana-Phillips</t>
  </si>
  <si>
    <t>Pondera</t>
  </si>
  <si>
    <t>Montana-Pondera</t>
  </si>
  <si>
    <t>Powder River</t>
  </si>
  <si>
    <t>Montana-Powder River</t>
  </si>
  <si>
    <t>Montana-Powell</t>
  </si>
  <si>
    <t>Montana-Prairie</t>
  </si>
  <si>
    <t>Ravalli</t>
  </si>
  <si>
    <t>Montana-Ravalli</t>
  </si>
  <si>
    <t>Montana-Richland</t>
  </si>
  <si>
    <t>Roosevelt</t>
  </si>
  <si>
    <t>Montana-Roosevelt</t>
  </si>
  <si>
    <t>Rosebud</t>
  </si>
  <si>
    <t>Montana-Rosebud</t>
  </si>
  <si>
    <t>Sanders</t>
  </si>
  <si>
    <t>Montana-Sanders</t>
  </si>
  <si>
    <t>Montana-Sheridan</t>
  </si>
  <si>
    <t>Silver Bow</t>
  </si>
  <si>
    <t>Montana-Silver Bow</t>
  </si>
  <si>
    <t>Stillwater</t>
  </si>
  <si>
    <t>Montana-Stillwater</t>
  </si>
  <si>
    <t>Sweet Grass</t>
  </si>
  <si>
    <t>Montana-Sweet Grass</t>
  </si>
  <si>
    <t>Montana-Teton</t>
  </si>
  <si>
    <t>Toole</t>
  </si>
  <si>
    <t>Montana-Toole</t>
  </si>
  <si>
    <t>Treasure</t>
  </si>
  <si>
    <t>Montana-Treasure</t>
  </si>
  <si>
    <t>Montana-Valley</t>
  </si>
  <si>
    <t>Wheatland</t>
  </si>
  <si>
    <t>Montana-Wheatland</t>
  </si>
  <si>
    <t>Wibaux</t>
  </si>
  <si>
    <t>Montana-Wibaux</t>
  </si>
  <si>
    <t>Yellowstone</t>
  </si>
  <si>
    <t>Montana-Yellowstone</t>
  </si>
  <si>
    <t>Nebraska</t>
  </si>
  <si>
    <t>Nebraska-Adams</t>
  </si>
  <si>
    <t>Antelope</t>
  </si>
  <si>
    <t>Nebraska-Antelope</t>
  </si>
  <si>
    <t>Arthur</t>
  </si>
  <si>
    <t>Nebraska-Arthur</t>
  </si>
  <si>
    <t>Banner</t>
  </si>
  <si>
    <t>Nebraska-Banner</t>
  </si>
  <si>
    <t>Nebraska-Blaine</t>
  </si>
  <si>
    <t>Nebraska-Boone</t>
  </si>
  <si>
    <t>Box Butte</t>
  </si>
  <si>
    <t>Nebraska-Box Butte</t>
  </si>
  <si>
    <t>Nebraska-Boyd</t>
  </si>
  <si>
    <t>Nebraska-Brown</t>
  </si>
  <si>
    <t>Buffalo</t>
  </si>
  <si>
    <t>Nebraska-Buffalo</t>
  </si>
  <si>
    <t>Burt</t>
  </si>
  <si>
    <t>Nebraska-Burt</t>
  </si>
  <si>
    <t>Nebraska-Butler</t>
  </si>
  <si>
    <t>Nebraska-Cass</t>
  </si>
  <si>
    <t>Nebraska-Cedar</t>
  </si>
  <si>
    <t>Nebraska-Chase</t>
  </si>
  <si>
    <t>Cherry</t>
  </si>
  <si>
    <t>Nebraska-Cherry</t>
  </si>
  <si>
    <t>Nebraska-Cheyenne</t>
  </si>
  <si>
    <t>Nebraska-Clay</t>
  </si>
  <si>
    <t>Colfax</t>
  </si>
  <si>
    <t>Nebraska-Colfax</t>
  </si>
  <si>
    <t>Cuming</t>
  </si>
  <si>
    <t>Nebraska-Cuming</t>
  </si>
  <si>
    <t>Nebraska-Custer</t>
  </si>
  <si>
    <t>Nebraska-Dakota</t>
  </si>
  <si>
    <t>Dawes</t>
  </si>
  <si>
    <t>Nebraska-Dawes</t>
  </si>
  <si>
    <t>Nebraska-Dawson</t>
  </si>
  <si>
    <t>Deuel</t>
  </si>
  <si>
    <t>Nebraska-Deuel</t>
  </si>
  <si>
    <t>Dixon</t>
  </si>
  <si>
    <t>Nebraska-Dixon</t>
  </si>
  <si>
    <t>Nebraska-Dodge</t>
  </si>
  <si>
    <t>Nebraska-Douglas</t>
  </si>
  <si>
    <t>Dundy</t>
  </si>
  <si>
    <t>Nebraska-Dundy</t>
  </si>
  <si>
    <t>Nebraska-Fillmore</t>
  </si>
  <si>
    <t>Nebraska-Franklin</t>
  </si>
  <si>
    <t>Frontier</t>
  </si>
  <si>
    <t>Nebraska-Frontier</t>
  </si>
  <si>
    <t>Furnas</t>
  </si>
  <si>
    <t>Nebraska-Furnas</t>
  </si>
  <si>
    <t>Gage</t>
  </si>
  <si>
    <t>Nebraska-Gage</t>
  </si>
  <si>
    <t>Garden</t>
  </si>
  <si>
    <t>Nebraska-Garden</t>
  </si>
  <si>
    <t>Nebraska-Garfield</t>
  </si>
  <si>
    <t>Gosper</t>
  </si>
  <si>
    <t>Nebraska-Gosper</t>
  </si>
  <si>
    <t>Nebraska-Grant</t>
  </si>
  <si>
    <t>Nebraska-Greeley</t>
  </si>
  <si>
    <t>Nebraska-Hall</t>
  </si>
  <si>
    <t>Nebraska-Hamilton</t>
  </si>
  <si>
    <t>Nebraska-Harlan</t>
  </si>
  <si>
    <t>Hayes</t>
  </si>
  <si>
    <t>Nebraska-Hayes</t>
  </si>
  <si>
    <t>Hitchcock</t>
  </si>
  <si>
    <t>Nebraska-Hitchcock</t>
  </si>
  <si>
    <t>Nebraska-Holt</t>
  </si>
  <si>
    <t>Hooker</t>
  </si>
  <si>
    <t>Nebraska-Hooker</t>
  </si>
  <si>
    <t>Nebraska-Howard</t>
  </si>
  <si>
    <t>Nebraska-Jefferson</t>
  </si>
  <si>
    <t>Nebraska-Johnson</t>
  </si>
  <si>
    <t>Kearney</t>
  </si>
  <si>
    <t>Nebraska-Kearney</t>
  </si>
  <si>
    <t>Keith</t>
  </si>
  <si>
    <t>Nebraska-Keith</t>
  </si>
  <si>
    <t>Keya Paha</t>
  </si>
  <si>
    <t>Nebraska-Keya Paha</t>
  </si>
  <si>
    <t>Kimball</t>
  </si>
  <si>
    <t>Nebraska-Kimball</t>
  </si>
  <si>
    <t>Nebraska-Knox</t>
  </si>
  <si>
    <t>Lancaster</t>
  </si>
  <si>
    <t>Nebraska-Lancaster</t>
  </si>
  <si>
    <t>Nebraska-Lincoln</t>
  </si>
  <si>
    <t>Nebraska-Logan</t>
  </si>
  <si>
    <t>Loup</t>
  </si>
  <si>
    <t>Nebraska-Loup</t>
  </si>
  <si>
    <t>Nebraska-Madison</t>
  </si>
  <si>
    <t>Mc Pherson</t>
  </si>
  <si>
    <t>Nebraska-Mc Pherson</t>
  </si>
  <si>
    <t>Merrick</t>
  </si>
  <si>
    <t>Nebraska-Merrick</t>
  </si>
  <si>
    <t>Morrill</t>
  </si>
  <si>
    <t>Nebraska-Morrill</t>
  </si>
  <si>
    <t>Nance</t>
  </si>
  <si>
    <t>Nebraska-Nance</t>
  </si>
  <si>
    <t>Nebraska-Nemaha</t>
  </si>
  <si>
    <t>Nuckolls</t>
  </si>
  <si>
    <t>Nebraska-Nuckolls</t>
  </si>
  <si>
    <t>Otoe</t>
  </si>
  <si>
    <t>Nebraska-Otoe</t>
  </si>
  <si>
    <t>Nebraska-Pawnee</t>
  </si>
  <si>
    <t>Perkins</t>
  </si>
  <si>
    <t>Nebraska-Perkins</t>
  </si>
  <si>
    <t>Nebraska-Phelps</t>
  </si>
  <si>
    <t>Nebraska-Pierce</t>
  </si>
  <si>
    <t>Nebraska-Platte</t>
  </si>
  <si>
    <t>Nebraska-Polk</t>
  </si>
  <si>
    <t>Red Willow</t>
  </si>
  <si>
    <t>Nebraska-Red Willow</t>
  </si>
  <si>
    <t>Richardson</t>
  </si>
  <si>
    <t>Nebraska-Richardson</t>
  </si>
  <si>
    <t>Nebraska-Rock</t>
  </si>
  <si>
    <t>Nebraska-Saline</t>
  </si>
  <si>
    <t>Sarpy</t>
  </si>
  <si>
    <t>Nebraska-Sarpy</t>
  </si>
  <si>
    <t>Saunders</t>
  </si>
  <si>
    <t>Nebraska-Saunders</t>
  </si>
  <si>
    <t>Scott Bluff</t>
  </si>
  <si>
    <t>Nebraska-Scott Bluff</t>
  </si>
  <si>
    <t>Nebraska-Seward</t>
  </si>
  <si>
    <t>Nebraska-Sheridan</t>
  </si>
  <si>
    <t>Nebraska-Sherman</t>
  </si>
  <si>
    <t>Nebraska-Sioux</t>
  </si>
  <si>
    <t>Nebraska-Stanton</t>
  </si>
  <si>
    <t>Thayer</t>
  </si>
  <si>
    <t>Nebraska-Thayer</t>
  </si>
  <si>
    <t>Nebraska-Thomas</t>
  </si>
  <si>
    <t>Thurston</t>
  </si>
  <si>
    <t>Nebraska-Thurston</t>
  </si>
  <si>
    <t>Nebraska-Valley</t>
  </si>
  <si>
    <t>Nebraska-Washington</t>
  </si>
  <si>
    <t>Nebraska-Wayne</t>
  </si>
  <si>
    <t>Nebraska-Webster</t>
  </si>
  <si>
    <t>Nebraska-Wheeler</t>
  </si>
  <si>
    <t>Nebraska-York</t>
  </si>
  <si>
    <t>Carson City</t>
  </si>
  <si>
    <t>Nevada-Carson City</t>
  </si>
  <si>
    <t>Churchill</t>
  </si>
  <si>
    <t>Nevada-Churchill</t>
  </si>
  <si>
    <t>Nevada-Clark</t>
  </si>
  <si>
    <t>Nevada-Douglas</t>
  </si>
  <si>
    <t>Elko</t>
  </si>
  <si>
    <t>Nevada-Elko</t>
  </si>
  <si>
    <t>Esmeralda</t>
  </si>
  <si>
    <t>Nevada-Esmeralda</t>
  </si>
  <si>
    <t>Eureka</t>
  </si>
  <si>
    <t>Nevada-Eureka</t>
  </si>
  <si>
    <t>Nevada-Humboldt</t>
  </si>
  <si>
    <t>Lander</t>
  </si>
  <si>
    <t>Nevada-Lander</t>
  </si>
  <si>
    <t>Nevada-Lincoln</t>
  </si>
  <si>
    <t>Nevada-Lyon</t>
  </si>
  <si>
    <t>Nevada-Mineral</t>
  </si>
  <si>
    <t>Nye</t>
  </si>
  <si>
    <t>Nevada-Nye</t>
  </si>
  <si>
    <t>Pershing</t>
  </si>
  <si>
    <t>Nevada-Pershing</t>
  </si>
  <si>
    <t>Storey</t>
  </si>
  <si>
    <t>Nevada-Storey</t>
  </si>
  <si>
    <t>Washoe</t>
  </si>
  <si>
    <t>Nevada-Washoe</t>
  </si>
  <si>
    <t>White Pine</t>
  </si>
  <si>
    <t>Nevada-White Pine</t>
  </si>
  <si>
    <t>New Hampshire</t>
  </si>
  <si>
    <t>Belknap</t>
  </si>
  <si>
    <t>Cheshire</t>
  </si>
  <si>
    <t>Coos</t>
  </si>
  <si>
    <t>Grafton</t>
  </si>
  <si>
    <t>Merrimack</t>
  </si>
  <si>
    <t>Rockingham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</si>
  <si>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</si>
  <si>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</si>
  <si>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</si>
  <si>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</si>
  <si>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</si>
  <si>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</si>
  <si>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</si>
  <si>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</si>
  <si>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</si>
  <si>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</si>
  <si>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</si>
  <si>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</si>
  <si>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New Mexico</t>
  </si>
  <si>
    <t>Bernalillo</t>
  </si>
  <si>
    <t>Catron</t>
  </si>
  <si>
    <t>Chaves</t>
  </si>
  <si>
    <t>Cibola</t>
  </si>
  <si>
    <t>Curry</t>
  </si>
  <si>
    <t>De 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</si>
  <si>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</si>
  <si>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</si>
  <si>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</si>
  <si>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</si>
  <si>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</si>
  <si>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</si>
  <si>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</si>
  <si>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</si>
  <si>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</si>
  <si>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</si>
  <si>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</si>
  <si>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</si>
  <si>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</si>
  <si>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</si>
  <si>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</si>
  <si>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</si>
  <si>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</si>
  <si>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</si>
  <si>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New York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</si>
  <si>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</si>
  <si>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</si>
  <si>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</si>
  <si>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</si>
  <si>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</si>
  <si>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</si>
  <si>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</si>
  <si>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</si>
  <si>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</si>
  <si>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</si>
  <si>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</si>
  <si>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</si>
  <si>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</si>
  <si>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</si>
  <si>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Orleans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</si>
  <si>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</si>
  <si>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</si>
  <si>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</si>
  <si>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</si>
  <si>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</si>
  <si>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</si>
  <si>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</si>
  <si>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</si>
  <si>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</si>
  <si>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</si>
  <si>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</si>
  <si>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</si>
  <si>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</si>
  <si>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</si>
  <si>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</si>
  <si>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North Carolina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</si>
  <si>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</si>
  <si>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</si>
  <si>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</si>
  <si>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</si>
  <si>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</si>
  <si>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</si>
  <si>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</si>
  <si>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</si>
  <si>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</si>
  <si>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</si>
  <si>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</si>
  <si>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</si>
  <si>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</si>
  <si>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</si>
  <si>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</si>
  <si>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</si>
  <si>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</si>
  <si>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</si>
  <si>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</si>
  <si>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</si>
  <si>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</si>
  <si>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</si>
  <si>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</si>
  <si>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</si>
  <si>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</si>
  <si>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</si>
  <si>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</si>
  <si>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</si>
  <si>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</si>
  <si>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</si>
  <si>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</si>
  <si>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</si>
  <si>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</si>
  <si>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</si>
  <si>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</si>
  <si>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</si>
  <si>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</si>
  <si>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 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</si>
  <si>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</si>
  <si>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</si>
  <si>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</si>
  <si>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</si>
  <si>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</si>
  <si>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</si>
  <si>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</si>
  <si>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</si>
  <si>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</si>
  <si>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</si>
  <si>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</si>
  <si>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</si>
  <si>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</si>
  <si>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</si>
  <si>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</si>
  <si>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</si>
  <si>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</si>
  <si>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</si>
  <si>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</si>
  <si>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</si>
  <si>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</si>
  <si>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</si>
  <si>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</si>
  <si>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</si>
  <si>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</si>
  <si>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</si>
  <si>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</si>
  <si>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</si>
  <si>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</si>
  <si>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</si>
  <si>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</si>
  <si>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</si>
  <si>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</si>
  <si>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</si>
  <si>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</si>
  <si>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</si>
  <si>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</si>
  <si>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</si>
  <si>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</si>
  <si>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</si>
  <si>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</si>
  <si>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</si>
  <si>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</si>
  <si>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 Moure</t>
  </si>
  <si>
    <t>Mchenry</t>
  </si>
  <si>
    <t>Mcintosh</t>
  </si>
  <si>
    <t>Mckenzie</t>
  </si>
  <si>
    <t>Mclean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</si>
  <si>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</si>
  <si>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</si>
  <si>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</si>
  <si>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</si>
  <si>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</si>
  <si>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</si>
  <si>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</si>
  <si>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</si>
  <si>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</si>
  <si>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</si>
  <si>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</si>
  <si>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</si>
  <si>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</si>
  <si>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Ohio-Adams</t>
  </si>
  <si>
    <t>Ohio-Allen</t>
  </si>
  <si>
    <t>Ashland</t>
  </si>
  <si>
    <t>Ohio-Ashland</t>
  </si>
  <si>
    <t>Ashtabula</t>
  </si>
  <si>
    <t>Ohio-Ashtabula</t>
  </si>
  <si>
    <t>Athens</t>
  </si>
  <si>
    <t>Ohio-Athens</t>
  </si>
  <si>
    <t>Auglaize</t>
  </si>
  <si>
    <t>Ohio-Auglaize</t>
  </si>
  <si>
    <t>Belmont</t>
  </si>
  <si>
    <t>Ohio-Belmont</t>
  </si>
  <si>
    <t>Ohio-Brown</t>
  </si>
  <si>
    <t>Ohio-Butler</t>
  </si>
  <si>
    <t>Ohio-Carroll</t>
  </si>
  <si>
    <t>Ohio-Champaign</t>
  </si>
  <si>
    <t>Ohio-Clark</t>
  </si>
  <si>
    <t>Clermont</t>
  </si>
  <si>
    <t>Ohio-Clermont</t>
  </si>
  <si>
    <t>Ohio-Clinton</t>
  </si>
  <si>
    <t>Columbiana</t>
  </si>
  <si>
    <t>Ohio-Columbiana</t>
  </si>
  <si>
    <t>Coshocton</t>
  </si>
  <si>
    <t>Ohio-Coshocton</t>
  </si>
  <si>
    <t>Ohio-Crawford</t>
  </si>
  <si>
    <t>Cuyahoga</t>
  </si>
  <si>
    <t>Ohio-Cuyahoga</t>
  </si>
  <si>
    <t>Darke</t>
  </si>
  <si>
    <t>Ohio-Darke</t>
  </si>
  <si>
    <t>Defiance</t>
  </si>
  <si>
    <t>Ohio-Defiance</t>
  </si>
  <si>
    <t>Ohio-Delaware</t>
  </si>
  <si>
    <t>Ohio-Erie</t>
  </si>
  <si>
    <t>Ohio-Fairfield</t>
  </si>
  <si>
    <t>Ohio-Fayette</t>
  </si>
  <si>
    <t>Ohio-Franklin</t>
  </si>
  <si>
    <t>Ohio-Fulton</t>
  </si>
  <si>
    <t>Gallia</t>
  </si>
  <si>
    <t>Ohio-Gallia</t>
  </si>
  <si>
    <t>Geauga</t>
  </si>
  <si>
    <t>Ohio-Geauga</t>
  </si>
  <si>
    <t>Ohio-Greene</t>
  </si>
  <si>
    <t>Guernsey</t>
  </si>
  <si>
    <t>Ohio-Guernsey</t>
  </si>
  <si>
    <t>Ohio-Hamilton</t>
  </si>
  <si>
    <t>Ohio-Hancock</t>
  </si>
  <si>
    <t>Ohio-Hardin</t>
  </si>
  <si>
    <t>Ohio-Harrison</t>
  </si>
  <si>
    <t>Ohio-Henry</t>
  </si>
  <si>
    <t>Highland</t>
  </si>
  <si>
    <t>Ohio-Highland</t>
  </si>
  <si>
    <t>Hocking</t>
  </si>
  <si>
    <t>Ohio-Hocking</t>
  </si>
  <si>
    <t>Ohio-Holmes</t>
  </si>
  <si>
    <t>Ohio-Huron</t>
  </si>
  <si>
    <t>Ohio-Jackson</t>
  </si>
  <si>
    <t>Ohio-Jefferson</t>
  </si>
  <si>
    <t>Ohio-Knox</t>
  </si>
  <si>
    <t>Ohio-Lake</t>
  </si>
  <si>
    <t>Ohio-Lawrence</t>
  </si>
  <si>
    <t>Licking</t>
  </si>
  <si>
    <t>Ohio-Licking</t>
  </si>
  <si>
    <t>Ohio-Logan</t>
  </si>
  <si>
    <t>Lorain</t>
  </si>
  <si>
    <t>Ohio-Lorain</t>
  </si>
  <si>
    <t>Ohio-Lucas</t>
  </si>
  <si>
    <t>Ohio-Madison</t>
  </si>
  <si>
    <t>Mahoning</t>
  </si>
  <si>
    <t>Ohio-Mahoning</t>
  </si>
  <si>
    <t>Ohio-Marion</t>
  </si>
  <si>
    <t>Medina</t>
  </si>
  <si>
    <t>Ohio-Medina</t>
  </si>
  <si>
    <t>Meigs</t>
  </si>
  <si>
    <t>Ohio-Meigs</t>
  </si>
  <si>
    <t>Ohio-Mercer</t>
  </si>
  <si>
    <t>Ohio-Miami</t>
  </si>
  <si>
    <t>Ohio-Monroe</t>
  </si>
  <si>
    <t>Ohio-Montgomery</t>
  </si>
  <si>
    <t>Ohio-Morgan</t>
  </si>
  <si>
    <t>Morrow</t>
  </si>
  <si>
    <t>Ohio-Morrow</t>
  </si>
  <si>
    <t>Muskingum</t>
  </si>
  <si>
    <t>Ohio-Muskingum</t>
  </si>
  <si>
    <t>Ohio-Noble</t>
  </si>
  <si>
    <t>Ohio-Ottawa</t>
  </si>
  <si>
    <t>Ohio-Paulding</t>
  </si>
  <si>
    <t>Ohio-Perry</t>
  </si>
  <si>
    <t>Pickaway</t>
  </si>
  <si>
    <t>Ohio-Pickaway</t>
  </si>
  <si>
    <t>Ohio-Pike</t>
  </si>
  <si>
    <t>Portage</t>
  </si>
  <si>
    <t>Ohio-Portage</t>
  </si>
  <si>
    <t>Preble</t>
  </si>
  <si>
    <t>Ohio-Preble</t>
  </si>
  <si>
    <t>Ohio-Putnam</t>
  </si>
  <si>
    <t>Ohio-Richland</t>
  </si>
  <si>
    <t>Ross</t>
  </si>
  <si>
    <t>Ohio-Ross</t>
  </si>
  <si>
    <t>Sandusky</t>
  </si>
  <si>
    <t>Ohio-Sandusky</t>
  </si>
  <si>
    <t>Scioto</t>
  </si>
  <si>
    <t>Ohio-Scioto</t>
  </si>
  <si>
    <t>Ohio-Seneca</t>
  </si>
  <si>
    <t>Ohio-Shelby</t>
  </si>
  <si>
    <t>Ohio-Stark</t>
  </si>
  <si>
    <t>Ohio-Summit</t>
  </si>
  <si>
    <t>Trumbull</t>
  </si>
  <si>
    <t>Ohio-Trumbull</t>
  </si>
  <si>
    <t>Tuscarawas</t>
  </si>
  <si>
    <t>Ohio-Tuscarawas</t>
  </si>
  <si>
    <t>Ohio-Union</t>
  </si>
  <si>
    <t>Van Wert</t>
  </si>
  <si>
    <t>Ohio-Van Wert</t>
  </si>
  <si>
    <t>Vinton</t>
  </si>
  <si>
    <t>Ohio-Vinton</t>
  </si>
  <si>
    <t>Ohio-Warren</t>
  </si>
  <si>
    <t>Ohio-Washington</t>
  </si>
  <si>
    <t>Ohio-Wayne</t>
  </si>
  <si>
    <t>Ohio-Williams</t>
  </si>
  <si>
    <t>Wood</t>
  </si>
  <si>
    <t>Ohio-Wood</t>
  </si>
  <si>
    <t>Wyandot</t>
  </si>
  <si>
    <t>Ohio-Wyandot</t>
  </si>
  <si>
    <t>Oklahoma</t>
  </si>
  <si>
    <t>Oklahoma-Adair</t>
  </si>
  <si>
    <t>Alfalfa</t>
  </si>
  <si>
    <t>Oklahoma-Alfalfa</t>
  </si>
  <si>
    <t>Atoka</t>
  </si>
  <si>
    <t>Oklahoma-Atoka</t>
  </si>
  <si>
    <t>Beaver</t>
  </si>
  <si>
    <t>Oklahoma-Beaver</t>
  </si>
  <si>
    <t>Beckham</t>
  </si>
  <si>
    <t>Oklahoma-Beckham</t>
  </si>
  <si>
    <t>Oklahoma-Blaine</t>
  </si>
  <si>
    <t>Oklahoma-Bryan</t>
  </si>
  <si>
    <t>Caddo</t>
  </si>
  <si>
    <t>Oklahoma-Caddo</t>
  </si>
  <si>
    <t>Canadian</t>
  </si>
  <si>
    <t>Oklahoma-Canadian</t>
  </si>
  <si>
    <t>Oklahoma-Carter</t>
  </si>
  <si>
    <t>Oklahoma-Cherokee</t>
  </si>
  <si>
    <t>Oklahoma-Choctaw</t>
  </si>
  <si>
    <t>Cimarron</t>
  </si>
  <si>
    <t>Oklahoma-Cimarron</t>
  </si>
  <si>
    <t>Oklahoma-Cleveland</t>
  </si>
  <si>
    <t>Coal</t>
  </si>
  <si>
    <t>Oklahoma-Coal</t>
  </si>
  <si>
    <t>Oklahoma-Comanche</t>
  </si>
  <si>
    <t>Cotton</t>
  </si>
  <si>
    <t>Oklahoma-Cotton</t>
  </si>
  <si>
    <t>Craig</t>
  </si>
  <si>
    <t>Oklahoma-Craig</t>
  </si>
  <si>
    <t>Creek</t>
  </si>
  <si>
    <t>Oklahoma-Creek</t>
  </si>
  <si>
    <t>Oklahoma-Custer</t>
  </si>
  <si>
    <t>Oklahoma-Delaware</t>
  </si>
  <si>
    <t>Dewey</t>
  </si>
  <si>
    <t>Oklahoma-Dewey</t>
  </si>
  <si>
    <t>Oklahoma-Ellis</t>
  </si>
  <si>
    <t>Garvin</t>
  </si>
  <si>
    <t>Oklahoma-Garvin</t>
  </si>
  <si>
    <t>Oklahoma-Grady</t>
  </si>
  <si>
    <t>Oklahoma-Grant</t>
  </si>
  <si>
    <t>Greer</t>
  </si>
  <si>
    <t>Oklahoma-Greer</t>
  </si>
  <si>
    <t>Harmon</t>
  </si>
  <si>
    <t>Oklahoma-Harmon</t>
  </si>
  <si>
    <t>Oklahoma-Harper</t>
  </si>
  <si>
    <t>Oklahoma-Haskell</t>
  </si>
  <si>
    <t>Hughes</t>
  </si>
  <si>
    <t>Oklahoma-Hughes</t>
  </si>
  <si>
    <t>Oklahoma-Jackson</t>
  </si>
  <si>
    <t>Oklahoma-Jefferson</t>
  </si>
  <si>
    <t>Oklahoma-Johnston</t>
  </si>
  <si>
    <t>Kay</t>
  </si>
  <si>
    <t>Oklahoma-Kay</t>
  </si>
  <si>
    <t>Kingfisher</t>
  </si>
  <si>
    <t>Oklahoma-Kingfisher</t>
  </si>
  <si>
    <t>Oklahoma-Kiowa</t>
  </si>
  <si>
    <t>Latimer</t>
  </si>
  <si>
    <t>Oklahoma-Latimer</t>
  </si>
  <si>
    <t>Le Flore</t>
  </si>
  <si>
    <t>Oklahoma-Le Flore</t>
  </si>
  <si>
    <t>Oklahoma-Lincoln</t>
  </si>
  <si>
    <t>Oklahoma-Logan</t>
  </si>
  <si>
    <t>Love</t>
  </si>
  <si>
    <t>Oklahoma-Love</t>
  </si>
  <si>
    <t>Major</t>
  </si>
  <si>
    <t>Oklahoma-Major</t>
  </si>
  <si>
    <t>Oklahoma-Marshall</t>
  </si>
  <si>
    <t>Mayes</t>
  </si>
  <si>
    <t>Oklahoma-Mayes</t>
  </si>
  <si>
    <t>Mcclain</t>
  </si>
  <si>
    <t>Oklahoma-Mcclain</t>
  </si>
  <si>
    <t>Mccurtain</t>
  </si>
  <si>
    <t>Oklahoma-Mccurtain</t>
  </si>
  <si>
    <t>Oklahoma-Mcintosh</t>
  </si>
  <si>
    <t>Oklahoma-Murray</t>
  </si>
  <si>
    <t>Muskogee</t>
  </si>
  <si>
    <t>Oklahoma-Muskogee</t>
  </si>
  <si>
    <t>Oklahoma-Noble</t>
  </si>
  <si>
    <t>Nowata</t>
  </si>
  <si>
    <t>Oklahoma-Nowata</t>
  </si>
  <si>
    <t>Okfuskee</t>
  </si>
  <si>
    <t>Oklahoma-Okfuskee</t>
  </si>
  <si>
    <t>Oklahoma-Oklahoma</t>
  </si>
  <si>
    <t>Okmulgee</t>
  </si>
  <si>
    <t>Oklahoma-Okmulgee</t>
  </si>
  <si>
    <t>Oklahoma-Osage</t>
  </si>
  <si>
    <t>Oklahoma-Ottawa</t>
  </si>
  <si>
    <t>Oklahoma-Pawnee</t>
  </si>
  <si>
    <t>Payne</t>
  </si>
  <si>
    <t>Oklahoma-Payne</t>
  </si>
  <si>
    <t>Pittsburg</t>
  </si>
  <si>
    <t>Oklahoma-Pittsburg</t>
  </si>
  <si>
    <t>Oklahoma-Pontotoc</t>
  </si>
  <si>
    <t>Oklahoma-Pottawatomie</t>
  </si>
  <si>
    <t>Pushmataha</t>
  </si>
  <si>
    <t>Oklahoma-Pushmataha</t>
  </si>
  <si>
    <t>Roger Mills</t>
  </si>
  <si>
    <t>Oklahoma-Roger Mills</t>
  </si>
  <si>
    <t>Rogers</t>
  </si>
  <si>
    <t>Oklahoma-Rogers</t>
  </si>
  <si>
    <t>Oklahoma-Seminole</t>
  </si>
  <si>
    <t>Sequoyah</t>
  </si>
  <si>
    <t>Oklahoma-Sequoyah</t>
  </si>
  <si>
    <t>Oklahoma-Stephens</t>
  </si>
  <si>
    <t>Oklahoma-Texas</t>
  </si>
  <si>
    <t>Tillman</t>
  </si>
  <si>
    <t>Oklahoma-Tillman</t>
  </si>
  <si>
    <t>Tulsa</t>
  </si>
  <si>
    <t>Oklahoma-Tulsa</t>
  </si>
  <si>
    <t>Wagoner</t>
  </si>
  <si>
    <t>Oklahoma-Wagoner</t>
  </si>
  <si>
    <t>Oklahoma-Washington</t>
  </si>
  <si>
    <t>Washita</t>
  </si>
  <si>
    <t>Oklahoma-Washita</t>
  </si>
  <si>
    <t>Woods</t>
  </si>
  <si>
    <t>Oklahoma-Woods</t>
  </si>
  <si>
    <t>Woodward</t>
  </si>
  <si>
    <t>Oklahoma-Woodward</t>
  </si>
  <si>
    <t>Oregon-Baker</t>
  </si>
  <si>
    <t>Oregon-Benton</t>
  </si>
  <si>
    <t>Clackamas</t>
  </si>
  <si>
    <t>Oregon-Clackamas</t>
  </si>
  <si>
    <t>Clatsop</t>
  </si>
  <si>
    <t>Oregon-Clatsop</t>
  </si>
  <si>
    <t>Oregon-Columbia</t>
  </si>
  <si>
    <t>Oregon-Coos</t>
  </si>
  <si>
    <t>Crook</t>
  </si>
  <si>
    <t>Oregon-Crook</t>
  </si>
  <si>
    <t>Oregon-Curry</t>
  </si>
  <si>
    <t>Deschutes</t>
  </si>
  <si>
    <t>Oregon-Deschutes</t>
  </si>
  <si>
    <t>Oregon-Douglas</t>
  </si>
  <si>
    <t>Gilliam</t>
  </si>
  <si>
    <t>Oregon-Gilliam</t>
  </si>
  <si>
    <t>Oregon-Grant</t>
  </si>
  <si>
    <t>Harney</t>
  </si>
  <si>
    <t>Oregon-Harney</t>
  </si>
  <si>
    <t>Hood River</t>
  </si>
  <si>
    <t>Oregon-Hood River</t>
  </si>
  <si>
    <t>Oregon-Jackson</t>
  </si>
  <si>
    <t>Oregon-Jefferson</t>
  </si>
  <si>
    <t>Josephine</t>
  </si>
  <si>
    <t>Oregon-Josephine</t>
  </si>
  <si>
    <t>Klamath</t>
  </si>
  <si>
    <t>Oregon-Klamath</t>
  </si>
  <si>
    <t>Oregon-Lake</t>
  </si>
  <si>
    <t>Oregon-Lane</t>
  </si>
  <si>
    <t>Oregon-Lincoln</t>
  </si>
  <si>
    <t>Oregon-Linn</t>
  </si>
  <si>
    <t>Malheur</t>
  </si>
  <si>
    <t>Oregon-Malheur</t>
  </si>
  <si>
    <t>Oregon-Marion</t>
  </si>
  <si>
    <t>Oregon-Morrow</t>
  </si>
  <si>
    <t>Multnomah</t>
  </si>
  <si>
    <t>Oregon-Multnomah</t>
  </si>
  <si>
    <t>Oregon-Polk</t>
  </si>
  <si>
    <t>Oregon-Sherman</t>
  </si>
  <si>
    <t>Tillamook</t>
  </si>
  <si>
    <t>Oregon-Tillamook</t>
  </si>
  <si>
    <t>Umatilla</t>
  </si>
  <si>
    <t>Oregon-Umatilla</t>
  </si>
  <si>
    <t>Oregon-Union</t>
  </si>
  <si>
    <t>Wallowa</t>
  </si>
  <si>
    <t>Oregon-Wallowa</t>
  </si>
  <si>
    <t>Wasco</t>
  </si>
  <si>
    <t>Oregon-Wasco</t>
  </si>
  <si>
    <t>Oregon-Washington</t>
  </si>
  <si>
    <t>Oregon-Wheeler</t>
  </si>
  <si>
    <t>Yamhill</t>
  </si>
  <si>
    <t>Oregon-Yamhill</t>
  </si>
  <si>
    <t>Pennsylvania</t>
  </si>
  <si>
    <t>Pennsylvania-Adams</t>
  </si>
  <si>
    <t>Allegheny</t>
  </si>
  <si>
    <t>Pennsylvania-Allegheny</t>
  </si>
  <si>
    <t>Armstrong</t>
  </si>
  <si>
    <t>Pennsylvania-Armstrong</t>
  </si>
  <si>
    <t>Pennsylvania-Beaver</t>
  </si>
  <si>
    <t>Bedford</t>
  </si>
  <si>
    <t>Pennsylvania-Bedford</t>
  </si>
  <si>
    <t>Berks</t>
  </si>
  <si>
    <t>Pennsylvania-Berks</t>
  </si>
  <si>
    <t>Blair</t>
  </si>
  <si>
    <t>Pennsylvania-Blair</t>
  </si>
  <si>
    <t>Pennsylvania-Bradford</t>
  </si>
  <si>
    <t>Bucks</t>
  </si>
  <si>
    <t>Pennsylvania-Bucks</t>
  </si>
  <si>
    <t>Pennsylvania-Butler</t>
  </si>
  <si>
    <t>Cambria</t>
  </si>
  <si>
    <t>Pennsylvania-Cambria</t>
  </si>
  <si>
    <t>Cameron</t>
  </si>
  <si>
    <t>Pennsylvania-Cameron</t>
  </si>
  <si>
    <t>Pennsylvania-Carbon</t>
  </si>
  <si>
    <t>Centre</t>
  </si>
  <si>
    <t>Pennsylvania-Centre</t>
  </si>
  <si>
    <t>Chester</t>
  </si>
  <si>
    <t>Pennsylvania-Chester</t>
  </si>
  <si>
    <t>Clarion</t>
  </si>
  <si>
    <t>Pennsylvania-Clarion</t>
  </si>
  <si>
    <t>Clearfield</t>
  </si>
  <si>
    <t>Pennsylvania-Clearfield</t>
  </si>
  <si>
    <t>Pennsylvania-Clinton</t>
  </si>
  <si>
    <t>Pennsylvania-Columbia</t>
  </si>
  <si>
    <t>Pennsylvania-Crawford</t>
  </si>
  <si>
    <t>Pennsylvania-Cumberland</t>
  </si>
  <si>
    <t>Dauphin</t>
  </si>
  <si>
    <t>Pennsylvania-Dauphin</t>
  </si>
  <si>
    <t>Pennsylvania-Delaware</t>
  </si>
  <si>
    <t>Pennsylvania-Elk</t>
  </si>
  <si>
    <t>Pennsylvania-Erie</t>
  </si>
  <si>
    <t>Pennsylvania-Fayette</t>
  </si>
  <si>
    <t>Forest</t>
  </si>
  <si>
    <t>Pennsylvania-Forest</t>
  </si>
  <si>
    <t>Pennsylvania-Franklin</t>
  </si>
  <si>
    <t>Pennsylvania-Fulton</t>
  </si>
  <si>
    <t>Pennsylvania-Greene</t>
  </si>
  <si>
    <t>Huntingdon</t>
  </si>
  <si>
    <t>Pennsylvania-Huntingdon</t>
  </si>
  <si>
    <t>Pennsylvania-Indiana</t>
  </si>
  <si>
    <t>Pennsylvania-Jefferson</t>
  </si>
  <si>
    <t>Juniata</t>
  </si>
  <si>
    <t>Pennsylvania-Juniata</t>
  </si>
  <si>
    <t>Lackawanna</t>
  </si>
  <si>
    <t>Pennsylvania-Lackawanna</t>
  </si>
  <si>
    <t>Pennsylvania-Lancaster</t>
  </si>
  <si>
    <t>Pennsylvania-Lawrence</t>
  </si>
  <si>
    <t>Lebanon</t>
  </si>
  <si>
    <t>Pennsylvania-Lebanon</t>
  </si>
  <si>
    <t>Lehigh</t>
  </si>
  <si>
    <t>Pennsylvania-Lehigh</t>
  </si>
  <si>
    <t>Luzerne</t>
  </si>
  <si>
    <t>Pennsylvania-Luzerne</t>
  </si>
  <si>
    <t>Lycoming</t>
  </si>
  <si>
    <t>Pennsylvania-Lycoming</t>
  </si>
  <si>
    <t>Mc Kean</t>
  </si>
  <si>
    <t>Pennsylvania-Mc Kean</t>
  </si>
  <si>
    <t>Pennsylvania-Mercer</t>
  </si>
  <si>
    <t>Mifflin</t>
  </si>
  <si>
    <t>Pennsylvania-Mifflin</t>
  </si>
  <si>
    <t>Pennsylvania-Monroe</t>
  </si>
  <si>
    <t>Pennsylvania-Montgomery</t>
  </si>
  <si>
    <t>Montour</t>
  </si>
  <si>
    <t>Pennsylvania-Montour</t>
  </si>
  <si>
    <t>Pennsylvania-Northampton</t>
  </si>
  <si>
    <t>Northumberlnd</t>
  </si>
  <si>
    <t>Pennsylvania-Northumberlnd</t>
  </si>
  <si>
    <t>Pennsylvania-Perry</t>
  </si>
  <si>
    <t>Philadelphia</t>
  </si>
  <si>
    <t>Pennsylvania-Philadelphia</t>
  </si>
  <si>
    <t>Pennsylvania-Pike</t>
  </si>
  <si>
    <t>Potter</t>
  </si>
  <si>
    <t>Pennsylvania-Potter</t>
  </si>
  <si>
    <t>Schuylkill</t>
  </si>
  <si>
    <t>Pennsylvania-Schuylkill</t>
  </si>
  <si>
    <t>Snyder</t>
  </si>
  <si>
    <t>Pennsylvania-Snyder</t>
  </si>
  <si>
    <t>Pennsylvania-Somerset</t>
  </si>
  <si>
    <t>Pennsylvania-Sullivan</t>
  </si>
  <si>
    <t>Susquehanna</t>
  </si>
  <si>
    <t>Pennsylvania-Susquehanna</t>
  </si>
  <si>
    <t>Pennsylvania-Tioga</t>
  </si>
  <si>
    <t>Pennsylvania-Union</t>
  </si>
  <si>
    <t>Venango</t>
  </si>
  <si>
    <t>Pennsylvania-Venango</t>
  </si>
  <si>
    <t>Pennsylvania-Warren</t>
  </si>
  <si>
    <t>Pennsylvania-Washington</t>
  </si>
  <si>
    <t>Pennsylvania-Wayne</t>
  </si>
  <si>
    <t>Westmoreland</t>
  </si>
  <si>
    <t>Pennsylvania-Westmoreland</t>
  </si>
  <si>
    <t>Pennsylvania-Wyoming</t>
  </si>
  <si>
    <t>Pennsylvania-York</t>
  </si>
  <si>
    <t>Statewide Municipio</t>
  </si>
  <si>
    <t>Puerto Rico</t>
  </si>
  <si>
    <t>Adjuntas Municipio</t>
  </si>
  <si>
    <t>Aguada Municipio</t>
  </si>
  <si>
    <t>Aguadilla Municipio</t>
  </si>
  <si>
    <t>Aguas Buenas Municipio</t>
  </si>
  <si>
    <t>Aibonito Municipio</t>
  </si>
  <si>
    <t>Anasco Municipio</t>
  </si>
  <si>
    <t>Arecibo Municipio</t>
  </si>
  <si>
    <t>Arroyo Municipio</t>
  </si>
  <si>
    <t>Barceloneta Municipio</t>
  </si>
  <si>
    <t>Barranquitas Municipio</t>
  </si>
  <si>
    <t>Bayamon Municipio</t>
  </si>
  <si>
    <t>Cabo Rojo Municipio</t>
  </si>
  <si>
    <t>San Germán, PR</t>
  </si>
  <si>
    <t>Caguas Municipio</t>
  </si>
  <si>
    <t>Camuy Municipio</t>
  </si>
  <si>
    <t>Canovanas Municipio</t>
  </si>
  <si>
    <t>Carolina Municipio</t>
  </si>
  <si>
    <t>Catano Municipio</t>
  </si>
  <si>
    <t>Cayey Municipio</t>
  </si>
  <si>
    <t>Ceiba Municipio</t>
  </si>
  <si>
    <t>Ciales Municipio</t>
  </si>
  <si>
    <t>Cidra Municipio</t>
  </si>
  <si>
    <t>Coamo Municipio</t>
  </si>
  <si>
    <t>Comerio Municipio</t>
  </si>
  <si>
    <t>Corozal Municipio</t>
  </si>
  <si>
    <t>Culebra Municipio</t>
  </si>
  <si>
    <t>Dorado Municipio</t>
  </si>
  <si>
    <t>Fajardo Municipio</t>
  </si>
  <si>
    <t>Florida Municipio</t>
  </si>
  <si>
    <t>Guanica Municipio</t>
  </si>
  <si>
    <t>Guayama Municipio</t>
  </si>
  <si>
    <t>Guayanilla Municipio</t>
  </si>
  <si>
    <t>Guaynabo Municipio</t>
  </si>
  <si>
    <t>Gurabo Municipio</t>
  </si>
  <si>
    <t>Hatillo Municipio</t>
  </si>
  <si>
    <t>Hormigueros Municipio</t>
  </si>
  <si>
    <t>Mayagüez, PR</t>
  </si>
  <si>
    <t>Humacao Municipio</t>
  </si>
  <si>
    <t>Isabela Municipio</t>
  </si>
  <si>
    <t>Jayuya Municipio</t>
  </si>
  <si>
    <t>Juana Diaz Municipio</t>
  </si>
  <si>
    <t>Juncos Municipio</t>
  </si>
  <si>
    <t>Lajas Municipio</t>
  </si>
  <si>
    <t>Lares Municipio</t>
  </si>
  <si>
    <t>Las Marias Municipio</t>
  </si>
  <si>
    <t>Las Piedras Municipio</t>
  </si>
  <si>
    <t>Loiza Municipio</t>
  </si>
  <si>
    <t>Luquillo Municipio</t>
  </si>
  <si>
    <t>Manati Municipio</t>
  </si>
  <si>
    <t>Maricao Municipio</t>
  </si>
  <si>
    <t>Maunabo Municipio</t>
  </si>
  <si>
    <t>Mayaguez Municipio</t>
  </si>
  <si>
    <t>Moca Municipio</t>
  </si>
  <si>
    <t>Morovis Municipio</t>
  </si>
  <si>
    <t>Naranjito Municipio</t>
  </si>
  <si>
    <t>Orocovis Municipio</t>
  </si>
  <si>
    <t>Patillas Municipio</t>
  </si>
  <si>
    <t>Penuelas Municipio</t>
  </si>
  <si>
    <t>Ponce Municipio</t>
  </si>
  <si>
    <t>Quebradillas Municipio</t>
  </si>
  <si>
    <t>Rincon Municipio</t>
  </si>
  <si>
    <t>Rio Grande Municipio</t>
  </si>
  <si>
    <t>Sabana Grande Municipio</t>
  </si>
  <si>
    <t>Salinas Municipio</t>
  </si>
  <si>
    <t>San German Municipio</t>
  </si>
  <si>
    <t>San Juan Municipio</t>
  </si>
  <si>
    <t>San Lorenzo Municipio</t>
  </si>
  <si>
    <t>San Sebastian Municipio</t>
  </si>
  <si>
    <t>Santa Isabel Municipio</t>
  </si>
  <si>
    <t>Toa Alta Municipio</t>
  </si>
  <si>
    <t>Toa Baja Municipio</t>
  </si>
  <si>
    <t>Trujillo Alto Municipio</t>
  </si>
  <si>
    <t>Utuado Municipio</t>
  </si>
  <si>
    <t>Vega Alta Municipio</t>
  </si>
  <si>
    <t>Vega Baja Municipio</t>
  </si>
  <si>
    <t>Vieques Municipio</t>
  </si>
  <si>
    <t>Villalba Municipio</t>
  </si>
  <si>
    <t>Yabucoa Municipio</t>
  </si>
  <si>
    <t>Yauco Municipio</t>
  </si>
  <si>
    <t>Rhode_Island</t>
  </si>
  <si>
    <t>Rhode_Island-Bristol</t>
  </si>
  <si>
    <t>Rhode_Island-Kent</t>
  </si>
  <si>
    <t>Newport</t>
  </si>
  <si>
    <t>Rhode_Island-Newport</t>
  </si>
  <si>
    <t>Providence</t>
  </si>
  <si>
    <t>Rhode_Island-Providence</t>
  </si>
  <si>
    <t>Rhode_Island-Washington</t>
  </si>
  <si>
    <t>South Carolina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</si>
  <si>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</si>
  <si>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</si>
  <si>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</si>
  <si>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</si>
  <si>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</si>
  <si>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</si>
  <si>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</si>
  <si>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</si>
  <si>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</si>
  <si>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</si>
  <si>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</si>
  <si>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</si>
  <si>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</si>
  <si>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</si>
  <si>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</si>
  <si>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</si>
  <si>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</si>
  <si>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</si>
  <si>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</si>
  <si>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</si>
  <si>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</si>
  <si>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</si>
  <si>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</si>
  <si>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</si>
  <si>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</si>
  <si>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</si>
  <si>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</si>
  <si>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South Dakota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</si>
  <si>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</si>
  <si>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</si>
  <si>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</si>
  <si>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</si>
  <si>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</si>
  <si>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</si>
  <si>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</si>
  <si>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</si>
  <si>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</si>
  <si>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</si>
  <si>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</si>
  <si>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</si>
  <si>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</si>
  <si>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</si>
  <si>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</si>
  <si>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</si>
  <si>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</si>
  <si>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</si>
  <si>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</si>
  <si>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</si>
  <si>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</si>
  <si>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</si>
  <si>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</si>
  <si>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 Cook</t>
  </si>
  <si>
    <t>Mellette</t>
  </si>
  <si>
    <t>Miner</t>
  </si>
  <si>
    <t>Minnehaha</t>
  </si>
  <si>
    <t>Moody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</si>
  <si>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</si>
  <si>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</si>
  <si>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</si>
  <si>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</si>
  <si>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</si>
  <si>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</si>
  <si>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</si>
  <si>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</si>
  <si>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</si>
  <si>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</si>
  <si>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Tennessee-Anderson</t>
  </si>
  <si>
    <t>Tennessee-Bedford</t>
  </si>
  <si>
    <t>Tennessee-Benton</t>
  </si>
  <si>
    <t>Bledsoe</t>
  </si>
  <si>
    <t>Tennessee-Bledsoe</t>
  </si>
  <si>
    <t>Tennessee-Blount</t>
  </si>
  <si>
    <t>Tennessee-Bradley</t>
  </si>
  <si>
    <t>Tennessee-Campbell</t>
  </si>
  <si>
    <t>Cannon</t>
  </si>
  <si>
    <t>Tennessee-Cannon</t>
  </si>
  <si>
    <t>Tennessee-Carroll</t>
  </si>
  <si>
    <t>Tennessee-Carter</t>
  </si>
  <si>
    <t>Cheatham</t>
  </si>
  <si>
    <t>Tennessee-Cheatham</t>
  </si>
  <si>
    <t>Tennessee-Chester</t>
  </si>
  <si>
    <t>Tennessee-Claiborne</t>
  </si>
  <si>
    <t>Tennessee-Clay</t>
  </si>
  <si>
    <t>Cocke</t>
  </si>
  <si>
    <t>Tennessee-Cocke</t>
  </si>
  <si>
    <t>Tennessee-Coffee</t>
  </si>
  <si>
    <t>Crockett</t>
  </si>
  <si>
    <t>Tennessee-Crockett</t>
  </si>
  <si>
    <t>Tennessee-Cumberland</t>
  </si>
  <si>
    <t>Tennessee-Davidson</t>
  </si>
  <si>
    <t>Tennessee-De Kalb</t>
  </si>
  <si>
    <t>Tennessee-Decatur</t>
  </si>
  <si>
    <t>Dickson</t>
  </si>
  <si>
    <t>Tennessee-Dickson</t>
  </si>
  <si>
    <t>Dyer</t>
  </si>
  <si>
    <t>Tennessee-Dyer</t>
  </si>
  <si>
    <t>Tennessee-Fayette</t>
  </si>
  <si>
    <t>Fentress</t>
  </si>
  <si>
    <t>Tennessee-Fentress</t>
  </si>
  <si>
    <t>Tennessee-Franklin</t>
  </si>
  <si>
    <t>Tennessee-Gibson</t>
  </si>
  <si>
    <t>Giles</t>
  </si>
  <si>
    <t>Tennessee-Giles</t>
  </si>
  <si>
    <t>Grainger</t>
  </si>
  <si>
    <t>Tennessee-Grainger</t>
  </si>
  <si>
    <t>Tennessee-Greene</t>
  </si>
  <si>
    <t>Tennessee-Grundy</t>
  </si>
  <si>
    <t>Hamblen</t>
  </si>
  <si>
    <t>Tennessee-Hamblen</t>
  </si>
  <si>
    <t>Tennessee-Hamilton</t>
  </si>
  <si>
    <t>Tennessee-Hancock</t>
  </si>
  <si>
    <t>Hardeman</t>
  </si>
  <si>
    <t>Tennessee-Hardeman</t>
  </si>
  <si>
    <t>Tennessee-Hardin</t>
  </si>
  <si>
    <t>Hawkins</t>
  </si>
  <si>
    <t>Tennessee-Hawkins</t>
  </si>
  <si>
    <t>Tennessee-Haywood</t>
  </si>
  <si>
    <t>Tennessee-Henderson</t>
  </si>
  <si>
    <t>Tennessee-Henry</t>
  </si>
  <si>
    <t>Tennessee-Hickman</t>
  </si>
  <si>
    <t>Tennessee-Houston</t>
  </si>
  <si>
    <t>Tennessee-Humphreys</t>
  </si>
  <si>
    <t>Tennessee-Jackson</t>
  </si>
  <si>
    <t>Tennessee-Jefferson</t>
  </si>
  <si>
    <t>Tennessee-Johnson</t>
  </si>
  <si>
    <t>Tennessee-Knox</t>
  </si>
  <si>
    <t>Tennessee-Lake</t>
  </si>
  <si>
    <t>Tennessee-Lauderdale</t>
  </si>
  <si>
    <t>Tennessee-Lawrence</t>
  </si>
  <si>
    <t>Tennessee-Lewis</t>
  </si>
  <si>
    <t>Tennessee-Lincoln</t>
  </si>
  <si>
    <t>Loudon</t>
  </si>
  <si>
    <t>Tennessee-Loudon</t>
  </si>
  <si>
    <t>Tennessee-Macon</t>
  </si>
  <si>
    <t>Tennessee-Madison</t>
  </si>
  <si>
    <t>Tennessee-Marion</t>
  </si>
  <si>
    <t>Tennessee-Marshall</t>
  </si>
  <si>
    <t>Maury</t>
  </si>
  <si>
    <t>Tennessee-Maury</t>
  </si>
  <si>
    <t>Mc Minn</t>
  </si>
  <si>
    <t>Tennessee-Mc Minn</t>
  </si>
  <si>
    <t>Mc Nairy</t>
  </si>
  <si>
    <t>Tennessee-Mc Nairy</t>
  </si>
  <si>
    <t>Tennessee-Meigs</t>
  </si>
  <si>
    <t>Tennessee-Monroe</t>
  </si>
  <si>
    <t>Tennessee-Montgomery</t>
  </si>
  <si>
    <t>Tennessee-Moore</t>
  </si>
  <si>
    <t>Tennessee-Morgan</t>
  </si>
  <si>
    <t>Obion</t>
  </si>
  <si>
    <t>Tennessee-Obion</t>
  </si>
  <si>
    <t>Overton</t>
  </si>
  <si>
    <t>Tennessee-Overton</t>
  </si>
  <si>
    <t>Tennessee-Perry</t>
  </si>
  <si>
    <t>Pickett</t>
  </si>
  <si>
    <t>Tennessee-Pickett</t>
  </si>
  <si>
    <t>Tennessee-Polk</t>
  </si>
  <si>
    <t>Tennessee-Putnam</t>
  </si>
  <si>
    <t>Rhea</t>
  </si>
  <si>
    <t>Tennessee-Rhea</t>
  </si>
  <si>
    <t>Roane</t>
  </si>
  <si>
    <t>Tennessee-Roane</t>
  </si>
  <si>
    <t>Tennessee-Robertson</t>
  </si>
  <si>
    <t>Tennessee-Rutherford</t>
  </si>
  <si>
    <t>Tennessee-Scott</t>
  </si>
  <si>
    <t>Sequatchie</t>
  </si>
  <si>
    <t>Tennessee-Sequatchie</t>
  </si>
  <si>
    <t>Tennessee-Sevier</t>
  </si>
  <si>
    <t>Tennessee-Shelby</t>
  </si>
  <si>
    <t>Tennessee-Smith</t>
  </si>
  <si>
    <t>Tennessee-Stewart</t>
  </si>
  <si>
    <t>Tennessee-Sullivan</t>
  </si>
  <si>
    <t>Tennessee-Sumner</t>
  </si>
  <si>
    <t>Tennessee-Tipton</t>
  </si>
  <si>
    <t>Trousdale</t>
  </si>
  <si>
    <t>Tennessee-Trousdale</t>
  </si>
  <si>
    <t>Unicoi</t>
  </si>
  <si>
    <t>Tennessee-Unicoi</t>
  </si>
  <si>
    <t>Tennessee-Union</t>
  </si>
  <si>
    <t>Tennessee-Van Buren</t>
  </si>
  <si>
    <t>Tennessee-Warren</t>
  </si>
  <si>
    <t>Tennessee-Washington</t>
  </si>
  <si>
    <t>Tennessee-Wayne</t>
  </si>
  <si>
    <t>Weakley</t>
  </si>
  <si>
    <t>Tennessee-Weakley</t>
  </si>
  <si>
    <t>Tennessee-White</t>
  </si>
  <si>
    <t>Tennessee-Williamson</t>
  </si>
  <si>
    <t>Tennessee-Wilson</t>
  </si>
  <si>
    <t>Texas-Anderson</t>
  </si>
  <si>
    <t>Andrews</t>
  </si>
  <si>
    <t>Texas-Andrews</t>
  </si>
  <si>
    <t>Angelina</t>
  </si>
  <si>
    <t>Texas-Angelina</t>
  </si>
  <si>
    <t>Aransas</t>
  </si>
  <si>
    <t>Texas-Aransas</t>
  </si>
  <si>
    <t>Archer</t>
  </si>
  <si>
    <t>Texas-Archer</t>
  </si>
  <si>
    <t>Texas-Armstrong</t>
  </si>
  <si>
    <t>Atascosa</t>
  </si>
  <si>
    <t>Texas-Atascosa</t>
  </si>
  <si>
    <t>Austin</t>
  </si>
  <si>
    <t>Texas-Austin</t>
  </si>
  <si>
    <t>Bailey</t>
  </si>
  <si>
    <t>Texas-Bailey</t>
  </si>
  <si>
    <t>Bandera</t>
  </si>
  <si>
    <t>Texas-Bandera</t>
  </si>
  <si>
    <t>Bastrop</t>
  </si>
  <si>
    <t>Texas-Bastrop</t>
  </si>
  <si>
    <t>Baylor</t>
  </si>
  <si>
    <t>Texas-Baylor</t>
  </si>
  <si>
    <t>Bee</t>
  </si>
  <si>
    <t>Texas-Bee</t>
  </si>
  <si>
    <t>Texas-Bell</t>
  </si>
  <si>
    <t>Bexar</t>
  </si>
  <si>
    <t>Texas-Bexar</t>
  </si>
  <si>
    <t>Blanco</t>
  </si>
  <si>
    <t>Texas-Blanco</t>
  </si>
  <si>
    <t>Borden</t>
  </si>
  <si>
    <t>Texas-Borden</t>
  </si>
  <si>
    <t>Bosque</t>
  </si>
  <si>
    <t>Texas-Bosque</t>
  </si>
  <si>
    <t>Bowie</t>
  </si>
  <si>
    <t>Texas-Bowie</t>
  </si>
  <si>
    <t>Brazoria</t>
  </si>
  <si>
    <t>Texas-Brazoria</t>
  </si>
  <si>
    <t>Brazos</t>
  </si>
  <si>
    <t>Texas-Brazos</t>
  </si>
  <si>
    <t>Brewster</t>
  </si>
  <si>
    <t>Texas-Brewster</t>
  </si>
  <si>
    <t>Briscoe</t>
  </si>
  <si>
    <t>Texas-Briscoe</t>
  </si>
  <si>
    <t>Texas-Brooks</t>
  </si>
  <si>
    <t>Texas-Brown</t>
  </si>
  <si>
    <t>Burleson</t>
  </si>
  <si>
    <t>Texas-Burleson</t>
  </si>
  <si>
    <t>Burnet</t>
  </si>
  <si>
    <t>Texas-Burnet</t>
  </si>
  <si>
    <t>Texas-Caldwell</t>
  </si>
  <si>
    <t>Texas-Calhoun</t>
  </si>
  <si>
    <t>Callahan</t>
  </si>
  <si>
    <t>Texas-Callahan</t>
  </si>
  <si>
    <t>Texas-Cameron</t>
  </si>
  <si>
    <t>Camp</t>
  </si>
  <si>
    <t>Texas-Camp</t>
  </si>
  <si>
    <t>Carson</t>
  </si>
  <si>
    <t>Texas-Carson</t>
  </si>
  <si>
    <t>Texas-Cass</t>
  </si>
  <si>
    <t>Castro</t>
  </si>
  <si>
    <t>Texas-Castro</t>
  </si>
  <si>
    <t>Texas-Chambers</t>
  </si>
  <si>
    <t>Texas-Cherokee</t>
  </si>
  <si>
    <t>Childress</t>
  </si>
  <si>
    <t>Texas-Childress</t>
  </si>
  <si>
    <t>Texas-Clay</t>
  </si>
  <si>
    <t>Cochran</t>
  </si>
  <si>
    <t>Texas-Cochran</t>
  </si>
  <si>
    <t>Coke</t>
  </si>
  <si>
    <t>Texas-Coke</t>
  </si>
  <si>
    <t>Coleman</t>
  </si>
  <si>
    <t>Texas-Coleman</t>
  </si>
  <si>
    <t>Collin</t>
  </si>
  <si>
    <t>Texas-Collin</t>
  </si>
  <si>
    <t>Collingsworth</t>
  </si>
  <si>
    <t>Texas-Collingsworth</t>
  </si>
  <si>
    <t>Texas-Colorado</t>
  </si>
  <si>
    <t>Comal</t>
  </si>
  <si>
    <t>Texas-Comal</t>
  </si>
  <si>
    <t>Texas-Comanche</t>
  </si>
  <si>
    <t>Concho</t>
  </si>
  <si>
    <t>Texas-Concho</t>
  </si>
  <si>
    <t>Cooke</t>
  </si>
  <si>
    <t>Texas-Cooke</t>
  </si>
  <si>
    <t>Coryell</t>
  </si>
  <si>
    <t>Texas-Coryell</t>
  </si>
  <si>
    <t>Cottle</t>
  </si>
  <si>
    <t>Texas-Cottle</t>
  </si>
  <si>
    <t>Crane</t>
  </si>
  <si>
    <t>Texas-Crane</t>
  </si>
  <si>
    <t>Texas-Crockett</t>
  </si>
  <si>
    <t>Crosby</t>
  </si>
  <si>
    <t>Texas-Crosby</t>
  </si>
  <si>
    <t>Culberson</t>
  </si>
  <si>
    <t>Texas-Culberson</t>
  </si>
  <si>
    <t>Dallam</t>
  </si>
  <si>
    <t>Texas-Dallam</t>
  </si>
  <si>
    <t>Texas-Dallas</t>
  </si>
  <si>
    <t>Texas-Dawson</t>
  </si>
  <si>
    <t>Texas-De Witt</t>
  </si>
  <si>
    <t>Deaf Smith</t>
  </si>
  <si>
    <t>Texas-Deaf Smith</t>
  </si>
  <si>
    <t>Texas-Delta</t>
  </si>
  <si>
    <t>Denton</t>
  </si>
  <si>
    <t>Texas-Denton</t>
  </si>
  <si>
    <t>Dickens</t>
  </si>
  <si>
    <t>Texas-Dickens</t>
  </si>
  <si>
    <t>Dimmit</t>
  </si>
  <si>
    <t>Texas-Dimmit</t>
  </si>
  <si>
    <t>Donley</t>
  </si>
  <si>
    <t>Texas-Donley</t>
  </si>
  <si>
    <t>Texas-Duval</t>
  </si>
  <si>
    <t>Eastland</t>
  </si>
  <si>
    <t>Texas-Eastland</t>
  </si>
  <si>
    <t>Ector</t>
  </si>
  <si>
    <t>Texas-Ector</t>
  </si>
  <si>
    <t>Texas-Edwards</t>
  </si>
  <si>
    <t>Texas-El Paso</t>
  </si>
  <si>
    <t>Texas-Ellis</t>
  </si>
  <si>
    <t>Erath</t>
  </si>
  <si>
    <t>Texas-Erath</t>
  </si>
  <si>
    <t>Falls</t>
  </si>
  <si>
    <t>Texas-Falls</t>
  </si>
  <si>
    <t>Texas-Fannin</t>
  </si>
  <si>
    <t>Texas-Fayette</t>
  </si>
  <si>
    <t>Fisher</t>
  </si>
  <si>
    <t>Texas-Fisher</t>
  </si>
  <si>
    <t>Texas-Floyd</t>
  </si>
  <si>
    <t>Foard</t>
  </si>
  <si>
    <t>Texas-Foard</t>
  </si>
  <si>
    <t>Fort Bend</t>
  </si>
  <si>
    <t>Texas-Fort Bend</t>
  </si>
  <si>
    <t>Texas-Franklin</t>
  </si>
  <si>
    <t>Freestone</t>
  </si>
  <si>
    <t>Texas-Freestone</t>
  </si>
  <si>
    <t>Frio</t>
  </si>
  <si>
    <t>Texas-Frio</t>
  </si>
  <si>
    <t>Gaines</t>
  </si>
  <si>
    <t>Texas-Gaines</t>
  </si>
  <si>
    <t>Galveston</t>
  </si>
  <si>
    <t>Texas-Galveston</t>
  </si>
  <si>
    <t>Garza</t>
  </si>
  <si>
    <t>Texas-Garza</t>
  </si>
  <si>
    <t>Gillespie</t>
  </si>
  <si>
    <t>Texas-Gillespie</t>
  </si>
  <si>
    <t>Glasscock</t>
  </si>
  <si>
    <t>Texas-Glasscock</t>
  </si>
  <si>
    <t>Goliad</t>
  </si>
  <si>
    <t>Texas-Goliad</t>
  </si>
  <si>
    <t>Gonzales</t>
  </si>
  <si>
    <t>Texas-Gonzales</t>
  </si>
  <si>
    <t>Texas-Gray</t>
  </si>
  <si>
    <t>Texas-Grayson</t>
  </si>
  <si>
    <t>Gregg</t>
  </si>
  <si>
    <t>Texas-Gregg</t>
  </si>
  <si>
    <t>Grimes</t>
  </si>
  <si>
    <t>Texas-Grimes</t>
  </si>
  <si>
    <t>Texas-Guadalupe</t>
  </si>
  <si>
    <t>Texas-Hale</t>
  </si>
  <si>
    <t>Texas-Hall</t>
  </si>
  <si>
    <t>Texas-Hamilton</t>
  </si>
  <si>
    <t>Hansford</t>
  </si>
  <si>
    <t>Texas-Hansford</t>
  </si>
  <si>
    <t>Texas-Hardeman</t>
  </si>
  <si>
    <t>Texas-Hardin</t>
  </si>
  <si>
    <t>Texas-Harris</t>
  </si>
  <si>
    <t>Texas-Harrison</t>
  </si>
  <si>
    <t>Hartley</t>
  </si>
  <si>
    <t>Texas-Hartley</t>
  </si>
  <si>
    <t>Texas-Haskell</t>
  </si>
  <si>
    <t>Hays</t>
  </si>
  <si>
    <t>Texas-Hays</t>
  </si>
  <si>
    <t>Hemphill</t>
  </si>
  <si>
    <t>Texas-Hemphill</t>
  </si>
  <si>
    <t>Texas-Henderson</t>
  </si>
  <si>
    <t>Texas-Hidalgo</t>
  </si>
  <si>
    <t>Texas-Hill</t>
  </si>
  <si>
    <t>Hockley</t>
  </si>
  <si>
    <t>Texas-Hockley</t>
  </si>
  <si>
    <t>Hood</t>
  </si>
  <si>
    <t>Texas-Hood</t>
  </si>
  <si>
    <t>Texas-Hopkins</t>
  </si>
  <si>
    <t>Texas-Houston</t>
  </si>
  <si>
    <t>Texas-Howard</t>
  </si>
  <si>
    <t>Hudspeth</t>
  </si>
  <si>
    <t>Texas-Hudspeth</t>
  </si>
  <si>
    <t>Hunt</t>
  </si>
  <si>
    <t>Texas-Hunt</t>
  </si>
  <si>
    <t>Texas-Hutchinson</t>
  </si>
  <si>
    <t>Irion</t>
  </si>
  <si>
    <t>Texas-Irion</t>
  </si>
  <si>
    <t>Jack</t>
  </si>
  <si>
    <t>Texas-Jack</t>
  </si>
  <si>
    <t>Texas-Jackson</t>
  </si>
  <si>
    <t>Texas-Jasper</t>
  </si>
  <si>
    <t>Texas-Jeff Davis</t>
  </si>
  <si>
    <t>Texas-Jefferson</t>
  </si>
  <si>
    <t>Jim Hogg</t>
  </si>
  <si>
    <t>Texas-Jim Hogg</t>
  </si>
  <si>
    <t>Jim Wells</t>
  </si>
  <si>
    <t>Texas-Jim Wells</t>
  </si>
  <si>
    <t>Texas-Johnson</t>
  </si>
  <si>
    <t>Texas-Jones</t>
  </si>
  <si>
    <t>Karnes</t>
  </si>
  <si>
    <t>Texas-Karnes</t>
  </si>
  <si>
    <t>Kaufman</t>
  </si>
  <si>
    <t>Texas-Kaufman</t>
  </si>
  <si>
    <t>Texas-Kendall</t>
  </si>
  <si>
    <t>Kenedy</t>
  </si>
  <si>
    <t>Texas-Kenedy</t>
  </si>
  <si>
    <t>Texas-Kent</t>
  </si>
  <si>
    <t>Kerr</t>
  </si>
  <si>
    <t>Texas-Kerr</t>
  </si>
  <si>
    <t>Kimble</t>
  </si>
  <si>
    <t>Texas-Kimble</t>
  </si>
  <si>
    <t>King</t>
  </si>
  <si>
    <t>Texas-King</t>
  </si>
  <si>
    <t>Kinney</t>
  </si>
  <si>
    <t>Texas-Kinney</t>
  </si>
  <si>
    <t>Kleberg</t>
  </si>
  <si>
    <t>Texas-Kleberg</t>
  </si>
  <si>
    <t>Texas-Knox</t>
  </si>
  <si>
    <t>Texas-La Salle</t>
  </si>
  <si>
    <t>Texas-Lamar</t>
  </si>
  <si>
    <t>Lamb</t>
  </si>
  <si>
    <t>Texas-Lamb</t>
  </si>
  <si>
    <t>Lampasas</t>
  </si>
  <si>
    <t>Texas-Lampasas</t>
  </si>
  <si>
    <t>Lavaca</t>
  </si>
  <si>
    <t>Texas-Lavaca</t>
  </si>
  <si>
    <t>Texas-Lee</t>
  </si>
  <si>
    <t>Texas-Leon</t>
  </si>
  <si>
    <t>Texas-Liberty</t>
  </si>
  <si>
    <t>Texas-Limestone</t>
  </si>
  <si>
    <t>Lipscomb</t>
  </si>
  <si>
    <t>Texas-Lipscomb</t>
  </si>
  <si>
    <t>Live Oak</t>
  </si>
  <si>
    <t>Texas-Live Oak</t>
  </si>
  <si>
    <t>Llano</t>
  </si>
  <si>
    <t>Texas-Llano</t>
  </si>
  <si>
    <t>Loving</t>
  </si>
  <si>
    <t>Texas-Loving</t>
  </si>
  <si>
    <t>Lubbock</t>
  </si>
  <si>
    <t>Texas-Lubbock</t>
  </si>
  <si>
    <t>Lynn</t>
  </si>
  <si>
    <t>Texas-Lynn</t>
  </si>
  <si>
    <t>Texas-Madison</t>
  </si>
  <si>
    <t>Texas-Marion</t>
  </si>
  <si>
    <t>Texas-Martin</t>
  </si>
  <si>
    <t>Texas-Mason</t>
  </si>
  <si>
    <t>Matagorda</t>
  </si>
  <si>
    <t>Texas-Matagorda</t>
  </si>
  <si>
    <t>Maverick</t>
  </si>
  <si>
    <t>Texas-Maverick</t>
  </si>
  <si>
    <t>Mc Culloch</t>
  </si>
  <si>
    <t>Texas-Mc Culloch</t>
  </si>
  <si>
    <t>Mc Lennan</t>
  </si>
  <si>
    <t>Texas-Mc Lennan</t>
  </si>
  <si>
    <t>Mc Mullen</t>
  </si>
  <si>
    <t>Texas-Mc Mullen</t>
  </si>
  <si>
    <t>Texas-Medina</t>
  </si>
  <si>
    <t>Texas-Menard</t>
  </si>
  <si>
    <t>Texas-Midland</t>
  </si>
  <si>
    <t>Milam</t>
  </si>
  <si>
    <t>Texas-Milam</t>
  </si>
  <si>
    <t>Texas-Mills</t>
  </si>
  <si>
    <t>Texas-Mitchell</t>
  </si>
  <si>
    <t>Montague</t>
  </si>
  <si>
    <t>Texas-Montague</t>
  </si>
  <si>
    <t>Texas-Montgomery</t>
  </si>
  <si>
    <t>Texas-Moore</t>
  </si>
  <si>
    <t>Texas-Morris</t>
  </si>
  <si>
    <t>Motley</t>
  </si>
  <si>
    <t>Texas-Motley</t>
  </si>
  <si>
    <t>Nacogdoches</t>
  </si>
  <si>
    <t>Texas-Nacogdoches</t>
  </si>
  <si>
    <t>Navarro</t>
  </si>
  <si>
    <t>Texas-Navarro</t>
  </si>
  <si>
    <t>Texas-Newton</t>
  </si>
  <si>
    <t>Nolan</t>
  </si>
  <si>
    <t>Texas-Nolan</t>
  </si>
  <si>
    <t>Nueces</t>
  </si>
  <si>
    <t>Texas-Nueces</t>
  </si>
  <si>
    <t>Ochiltree</t>
  </si>
  <si>
    <t>Texas-Ochiltree</t>
  </si>
  <si>
    <t>Texas-Oldham</t>
  </si>
  <si>
    <t>Texas-Orange</t>
  </si>
  <si>
    <t>Palo Pinto</t>
  </si>
  <si>
    <t>Texas-Palo Pinto</t>
  </si>
  <si>
    <t>Texas-Panola</t>
  </si>
  <si>
    <t>Parker</t>
  </si>
  <si>
    <t>Texas-Parker</t>
  </si>
  <si>
    <t>Parmer</t>
  </si>
  <si>
    <t>Texas-Parmer</t>
  </si>
  <si>
    <t>Pecos</t>
  </si>
  <si>
    <t>Texas-Pecos</t>
  </si>
  <si>
    <t>Texas-Polk</t>
  </si>
  <si>
    <t>Texas-Potter</t>
  </si>
  <si>
    <t>Presidio</t>
  </si>
  <si>
    <t>Texas-Presidio</t>
  </si>
  <si>
    <t>Rains</t>
  </si>
  <si>
    <t>Texas-Rains</t>
  </si>
  <si>
    <t>Randall</t>
  </si>
  <si>
    <t>Texas-Randall</t>
  </si>
  <si>
    <t>Reagan</t>
  </si>
  <si>
    <t>Texas-Reagan</t>
  </si>
  <si>
    <t>Real</t>
  </si>
  <si>
    <t>Texas-Real</t>
  </si>
  <si>
    <t>Red River</t>
  </si>
  <si>
    <t>Texas-Red River</t>
  </si>
  <si>
    <t>Reeves</t>
  </si>
  <si>
    <t>Texas-Reeves</t>
  </si>
  <si>
    <t>Refugio</t>
  </si>
  <si>
    <t>Texas-Refugio</t>
  </si>
  <si>
    <t>Texas-Roberts</t>
  </si>
  <si>
    <t>Texas-Robertson</t>
  </si>
  <si>
    <t>Rockwall</t>
  </si>
  <si>
    <t>Texas-Rockwall</t>
  </si>
  <si>
    <t>Runnels</t>
  </si>
  <si>
    <t>Texas-Runnels</t>
  </si>
  <si>
    <t>Rusk</t>
  </si>
  <si>
    <t>Texas-Rusk</t>
  </si>
  <si>
    <t>Sabine</t>
  </si>
  <si>
    <t>Texas-Sabine</t>
  </si>
  <si>
    <t>San Augustine</t>
  </si>
  <si>
    <t>Texas-San Augustine</t>
  </si>
  <si>
    <t>San Jacinto</t>
  </si>
  <si>
    <t>Texas-San Jacinto</t>
  </si>
  <si>
    <t>San Patricio</t>
  </si>
  <si>
    <t>Texas-San Patricio</t>
  </si>
  <si>
    <t>San Saba</t>
  </si>
  <si>
    <t>Texas-San Saba</t>
  </si>
  <si>
    <t>Schleicher</t>
  </si>
  <si>
    <t>Texas-Schleicher</t>
  </si>
  <si>
    <t>Scurry</t>
  </si>
  <si>
    <t>Texas-Scurry</t>
  </si>
  <si>
    <t>Shackelford</t>
  </si>
  <si>
    <t>Texas-Shackelford</t>
  </si>
  <si>
    <t>Texas-Shelby</t>
  </si>
  <si>
    <t>Texas-Sherman</t>
  </si>
  <si>
    <t>Texas-Smith</t>
  </si>
  <si>
    <t>Somervell</t>
  </si>
  <si>
    <t>Texas-Somervell</t>
  </si>
  <si>
    <t>Starr</t>
  </si>
  <si>
    <t>Texas-Starr</t>
  </si>
  <si>
    <t>Texas-Stephens</t>
  </si>
  <si>
    <t>Sterling</t>
  </si>
  <si>
    <t>Texas-Sterling</t>
  </si>
  <si>
    <t>Stonewall</t>
  </si>
  <si>
    <t>Texas-Stonewall</t>
  </si>
  <si>
    <t>Sutton</t>
  </si>
  <si>
    <t>Texas-Sutton</t>
  </si>
  <si>
    <t>Swisher</t>
  </si>
  <si>
    <t>Texas-Swisher</t>
  </si>
  <si>
    <t>Tarrant</t>
  </si>
  <si>
    <t>Texas-Tarrant</t>
  </si>
  <si>
    <t>Texas-Taylor</t>
  </si>
  <si>
    <t>Texas-Terrell</t>
  </si>
  <si>
    <t>Terry</t>
  </si>
  <si>
    <t>Texas-Terry</t>
  </si>
  <si>
    <t>Throckmorton</t>
  </si>
  <si>
    <t>Texas-Throckmorton</t>
  </si>
  <si>
    <t>Titus</t>
  </si>
  <si>
    <t>Texas-Titus</t>
  </si>
  <si>
    <t>Tom Green</t>
  </si>
  <si>
    <t>Texas-Tom Green</t>
  </si>
  <si>
    <t>Travis</t>
  </si>
  <si>
    <t>Texas-Travis</t>
  </si>
  <si>
    <t>Texas-Trinity</t>
  </si>
  <si>
    <t>Tyler</t>
  </si>
  <si>
    <t>Texas-Tyler</t>
  </si>
  <si>
    <t>Upshur</t>
  </si>
  <si>
    <t>Texas-Upshur</t>
  </si>
  <si>
    <t>Upton</t>
  </si>
  <si>
    <t>Texas-Upton</t>
  </si>
  <si>
    <t>Uvalde</t>
  </si>
  <si>
    <t>Texas-Uvalde</t>
  </si>
  <si>
    <t>Val Verde</t>
  </si>
  <si>
    <t>Texas-Val Verde</t>
  </si>
  <si>
    <t>Van Zandt</t>
  </si>
  <si>
    <t>Texas-Van Zandt</t>
  </si>
  <si>
    <t>Victoria</t>
  </si>
  <si>
    <t>Texas-Victoria</t>
  </si>
  <si>
    <t>Texas-Walker</t>
  </si>
  <si>
    <t>Waller</t>
  </si>
  <si>
    <t>Texas-Waller</t>
  </si>
  <si>
    <t>Texas-Ward</t>
  </si>
  <si>
    <t>Texas-Washington</t>
  </si>
  <si>
    <t>Webb</t>
  </si>
  <si>
    <t>Texas-Webb</t>
  </si>
  <si>
    <t>Wharton</t>
  </si>
  <si>
    <t>Texas-Wharton</t>
  </si>
  <si>
    <t>Texas-Wheeler</t>
  </si>
  <si>
    <t>Texas-Wichita</t>
  </si>
  <si>
    <t>Wilbarger</t>
  </si>
  <si>
    <t>Texas-Wilbarger</t>
  </si>
  <si>
    <t>Willacy</t>
  </si>
  <si>
    <t>Texas-Willacy</t>
  </si>
  <si>
    <t>Texas-Williamson</t>
  </si>
  <si>
    <t>Texas-Wilson</t>
  </si>
  <si>
    <t>Winkler</t>
  </si>
  <si>
    <t>Texas-Winkler</t>
  </si>
  <si>
    <t>Wise</t>
  </si>
  <si>
    <t>Texas-Wise</t>
  </si>
  <si>
    <t>Texas-Wood</t>
  </si>
  <si>
    <t>Yoakum</t>
  </si>
  <si>
    <t>Texas-Yoakum</t>
  </si>
  <si>
    <t>Young</t>
  </si>
  <si>
    <t>Texas-Young</t>
  </si>
  <si>
    <t>Zapata</t>
  </si>
  <si>
    <t>Texas-Zapata</t>
  </si>
  <si>
    <t>Zavala</t>
  </si>
  <si>
    <t>Texas-Zavala</t>
  </si>
  <si>
    <t>Utah</t>
  </si>
  <si>
    <t>Utah-Beaver</t>
  </si>
  <si>
    <t>Box Elder</t>
  </si>
  <si>
    <t>Utah-Box Elder</t>
  </si>
  <si>
    <t>Cache</t>
  </si>
  <si>
    <t>Utah-Cache</t>
  </si>
  <si>
    <t>Utah-Carbon</t>
  </si>
  <si>
    <t>Daggett</t>
  </si>
  <si>
    <t>Utah-Daggett</t>
  </si>
  <si>
    <t>Utah-Davis</t>
  </si>
  <si>
    <t>Duchesne</t>
  </si>
  <si>
    <t>Utah-Duchesne</t>
  </si>
  <si>
    <t>Emery</t>
  </si>
  <si>
    <t>Utah-Emery</t>
  </si>
  <si>
    <t>Utah-Garfield</t>
  </si>
  <si>
    <t>Utah-Grand</t>
  </si>
  <si>
    <t>Utah-Iron</t>
  </si>
  <si>
    <t>Juab</t>
  </si>
  <si>
    <t>Utah-Juab</t>
  </si>
  <si>
    <t>Utah-Kane</t>
  </si>
  <si>
    <t>Millard</t>
  </si>
  <si>
    <t>Utah-Millard</t>
  </si>
  <si>
    <t>Utah-Morgan</t>
  </si>
  <si>
    <t>Piute</t>
  </si>
  <si>
    <t>Utah-Piute</t>
  </si>
  <si>
    <t>Rich</t>
  </si>
  <si>
    <t>Utah-Rich</t>
  </si>
  <si>
    <t>Salt Lake</t>
  </si>
  <si>
    <t>Utah-Salt Lake</t>
  </si>
  <si>
    <t>Utah-San Juan</t>
  </si>
  <si>
    <t>Sanpete</t>
  </si>
  <si>
    <t>Utah-Sanpete</t>
  </si>
  <si>
    <t>Utah-Sevier</t>
  </si>
  <si>
    <t>Utah-Summit</t>
  </si>
  <si>
    <t>Tooele</t>
  </si>
  <si>
    <t>Utah-Tooele</t>
  </si>
  <si>
    <t>Uintah</t>
  </si>
  <si>
    <t>Utah-Uintah</t>
  </si>
  <si>
    <t>Utah-Utah</t>
  </si>
  <si>
    <t>Wasatch</t>
  </si>
  <si>
    <t>Utah-Wasatch</t>
  </si>
  <si>
    <t>Utah-Washington</t>
  </si>
  <si>
    <t>Utah-Wayne</t>
  </si>
  <si>
    <t>Weber</t>
  </si>
  <si>
    <t>Utah-Weber</t>
  </si>
  <si>
    <t>Vermont</t>
  </si>
  <si>
    <t>Addison</t>
  </si>
  <si>
    <t>Vermont-Addison</t>
  </si>
  <si>
    <t>Bennington</t>
  </si>
  <si>
    <t>Vermont-Bennington</t>
  </si>
  <si>
    <t>Caledonia</t>
  </si>
  <si>
    <t>Vermont-Caledonia</t>
  </si>
  <si>
    <t>Chittenden</t>
  </si>
  <si>
    <t>Vermont-Chittenden</t>
  </si>
  <si>
    <t>Vermont-Essex</t>
  </si>
  <si>
    <t>Vermont-Franklin</t>
  </si>
  <si>
    <t>Grand Isle</t>
  </si>
  <si>
    <t>Vermont-Grand Isle</t>
  </si>
  <si>
    <t>Lamoille</t>
  </si>
  <si>
    <t>Vermont-Lamoille</t>
  </si>
  <si>
    <t>Vermont-Orange</t>
  </si>
  <si>
    <t>Vermont-Orleans</t>
  </si>
  <si>
    <t>Rutland</t>
  </si>
  <si>
    <t>Vermont-Rutland</t>
  </si>
  <si>
    <t>Vermont-Washington</t>
  </si>
  <si>
    <t>Vermont-Windham</t>
  </si>
  <si>
    <t>Windsor</t>
  </si>
  <si>
    <t>Vermont-Windsor</t>
  </si>
  <si>
    <t>Virgin_Islands</t>
  </si>
  <si>
    <t>Virginia</t>
  </si>
  <si>
    <t>Accomack</t>
  </si>
  <si>
    <t>Virginia-Accomack</t>
  </si>
  <si>
    <t>Albemarle</t>
  </si>
  <si>
    <t>Virginia-Albemarle</t>
  </si>
  <si>
    <t>Alexandria City</t>
  </si>
  <si>
    <t>Virginia-Alexandria City</t>
  </si>
  <si>
    <t>Virginia-Alleghany</t>
  </si>
  <si>
    <t>Amelia</t>
  </si>
  <si>
    <t>Virginia-Amelia</t>
  </si>
  <si>
    <t>Amherst</t>
  </si>
  <si>
    <t>Virginia-Amherst</t>
  </si>
  <si>
    <t>Appomattox</t>
  </si>
  <si>
    <t>Virginia-Appomattox</t>
  </si>
  <si>
    <t>Arlington</t>
  </si>
  <si>
    <t>Virginia-Arlington</t>
  </si>
  <si>
    <t>Augusta</t>
  </si>
  <si>
    <t>Virginia-Augusta</t>
  </si>
  <si>
    <t>Virginia-Bath</t>
  </si>
  <si>
    <t>Virginia-Bedford</t>
  </si>
  <si>
    <t>Bedford City</t>
  </si>
  <si>
    <t>Virginia-Bedford City</t>
  </si>
  <si>
    <t>Bland</t>
  </si>
  <si>
    <t>Virginia-Bland</t>
  </si>
  <si>
    <t>Botetourt</t>
  </si>
  <si>
    <t>Virginia-Botetourt</t>
  </si>
  <si>
    <t>Bristol City</t>
  </si>
  <si>
    <t>Virginia-Bristol City</t>
  </si>
  <si>
    <t>Virginia-Brunswick</t>
  </si>
  <si>
    <t>Virginia-Buchanan</t>
  </si>
  <si>
    <t>Buckingham</t>
  </si>
  <si>
    <t>Virginia-Buckingham</t>
  </si>
  <si>
    <t>Buena Vista City</t>
  </si>
  <si>
    <t>Virginia-Buena Vista City</t>
  </si>
  <si>
    <t>Virginia-Campbell</t>
  </si>
  <si>
    <t>Virginia-Caroline</t>
  </si>
  <si>
    <t>Virginia-Carroll</t>
  </si>
  <si>
    <t>Charles City</t>
  </si>
  <si>
    <t>Virginia-Charles City</t>
  </si>
  <si>
    <t>Virginia-Charlotte</t>
  </si>
  <si>
    <t>Charlottesville City</t>
  </si>
  <si>
    <t>Virginia-Charlottesville City</t>
  </si>
  <si>
    <t>Chesapeake City</t>
  </si>
  <si>
    <t>Virginia-Chesapeake City</t>
  </si>
  <si>
    <t>Virginia-Chesterfield</t>
  </si>
  <si>
    <t>Virginia-Clarke</t>
  </si>
  <si>
    <t>Colonial Heights City</t>
  </si>
  <si>
    <t>Virginia-Colonial Heights City</t>
  </si>
  <si>
    <t>Covington City</t>
  </si>
  <si>
    <t>Virginia-Covington City</t>
  </si>
  <si>
    <t>Virginia-Craig</t>
  </si>
  <si>
    <t>Culpeper</t>
  </si>
  <si>
    <t>Virginia-Culpeper</t>
  </si>
  <si>
    <t>Virginia-Cumberland</t>
  </si>
  <si>
    <t>Danville City</t>
  </si>
  <si>
    <t>Virginia-Danville City</t>
  </si>
  <si>
    <t>Dickenson</t>
  </si>
  <si>
    <t>Virginia-Dickenson</t>
  </si>
  <si>
    <t>Dinwiddie</t>
  </si>
  <si>
    <t>Virginia-Dinwiddie</t>
  </si>
  <si>
    <t>Emporia City</t>
  </si>
  <si>
    <t>Virginia-Emporia City</t>
  </si>
  <si>
    <t>Virginia-Essex</t>
  </si>
  <si>
    <t>Fairfax</t>
  </si>
  <si>
    <t>Virginia-Fairfax</t>
  </si>
  <si>
    <t>Fairfax City</t>
  </si>
  <si>
    <t>Virginia-Fairfax City</t>
  </si>
  <si>
    <t>Falls Church City</t>
  </si>
  <si>
    <t>Virginia-Falls Church City</t>
  </si>
  <si>
    <t>Fauquier</t>
  </si>
  <si>
    <t>Virginia-Fauquier</t>
  </si>
  <si>
    <t>Virginia-Floyd</t>
  </si>
  <si>
    <t>Fluvanna</t>
  </si>
  <si>
    <t>Virginia-Fluvanna</t>
  </si>
  <si>
    <t>Virginia-Franklin</t>
  </si>
  <si>
    <t>Franklin City</t>
  </si>
  <si>
    <t>Virginia-Franklin City</t>
  </si>
  <si>
    <t>Virginia-Frederick</t>
  </si>
  <si>
    <t>Fredericksburg City</t>
  </si>
  <si>
    <t>Virginia-Fredericksburg City</t>
  </si>
  <si>
    <t>Galax City</t>
  </si>
  <si>
    <t>Virginia-Galax City</t>
  </si>
  <si>
    <t>Virginia-Giles</t>
  </si>
  <si>
    <t>Virginia-Gloucester</t>
  </si>
  <si>
    <t>Goochland</t>
  </si>
  <si>
    <t>Virginia-Goochland</t>
  </si>
  <si>
    <t>Virginia-Grayson</t>
  </si>
  <si>
    <t>Virginia-Greene</t>
  </si>
  <si>
    <t>Greensville</t>
  </si>
  <si>
    <t>Virginia-Greensville</t>
  </si>
  <si>
    <t>Virginia-Halifax</t>
  </si>
  <si>
    <t>Hampton City</t>
  </si>
  <si>
    <t>Virginia-Hampton City</t>
  </si>
  <si>
    <t>Hanover</t>
  </si>
  <si>
    <t>Virginia-Hanover</t>
  </si>
  <si>
    <t>Harrisonburg City</t>
  </si>
  <si>
    <t>Virginia-Harrisonburg City</t>
  </si>
  <si>
    <t>Henrico</t>
  </si>
  <si>
    <t>Virginia-Henrico</t>
  </si>
  <si>
    <t>Virginia-Henry</t>
  </si>
  <si>
    <t>Virginia-Highland</t>
  </si>
  <si>
    <t>Hopewell City</t>
  </si>
  <si>
    <t>Virginia-Hopewell City</t>
  </si>
  <si>
    <t>Isle Of Wight</t>
  </si>
  <si>
    <t>Virginia-Isle Of Wight</t>
  </si>
  <si>
    <t>James City</t>
  </si>
  <si>
    <t>Virginia-James City</t>
  </si>
  <si>
    <t>King And Queen</t>
  </si>
  <si>
    <t>Virginia-King And Queen</t>
  </si>
  <si>
    <t>King George</t>
  </si>
  <si>
    <t>Virginia-King George</t>
  </si>
  <si>
    <t>King William</t>
  </si>
  <si>
    <t>Virginia-King William</t>
  </si>
  <si>
    <t>Virginia-Lancaster</t>
  </si>
  <si>
    <t>Virginia-Lee</t>
  </si>
  <si>
    <t>Lexington City</t>
  </si>
  <si>
    <t>Virginia-Lexington City</t>
  </si>
  <si>
    <t>Loudoun</t>
  </si>
  <si>
    <t>Virginia-Loudoun</t>
  </si>
  <si>
    <t>Virginia-Louisa</t>
  </si>
  <si>
    <t>Lunenburg</t>
  </si>
  <si>
    <t>Virginia-Lunenburg</t>
  </si>
  <si>
    <t>Lynchburg City</t>
  </si>
  <si>
    <t>Virginia-Lynchburg City</t>
  </si>
  <si>
    <t>Virginia-Madison</t>
  </si>
  <si>
    <t>Manassas City</t>
  </si>
  <si>
    <t>Virginia-Manassas City</t>
  </si>
  <si>
    <t>Manassas Park City</t>
  </si>
  <si>
    <t>Virginia-Manassas Park City</t>
  </si>
  <si>
    <t>Martinsville City</t>
  </si>
  <si>
    <t>Virginia-Martinsville City</t>
  </si>
  <si>
    <t>Mathews</t>
  </si>
  <si>
    <t>Virginia-Mathews</t>
  </si>
  <si>
    <t>Virginia-Mecklenburg</t>
  </si>
  <si>
    <t>Virginia-Middlesex</t>
  </si>
  <si>
    <t>Virginia-Montgomery</t>
  </si>
  <si>
    <t>Virginia-Nelson</t>
  </si>
  <si>
    <t>New Kent</t>
  </si>
  <si>
    <t>Virginia-New Kent</t>
  </si>
  <si>
    <t>Newport News City</t>
  </si>
  <si>
    <t>Virginia-Newport News City</t>
  </si>
  <si>
    <t>Norfolk City</t>
  </si>
  <si>
    <t>Virginia-Norfolk City</t>
  </si>
  <si>
    <t>Virginia-Northampton</t>
  </si>
  <si>
    <t>Virginia-Northumberlnd</t>
  </si>
  <si>
    <t>Norton City</t>
  </si>
  <si>
    <t>Virginia-Norton City</t>
  </si>
  <si>
    <t>Nottoway</t>
  </si>
  <si>
    <t>Virginia-Nottoway</t>
  </si>
  <si>
    <t>Virginia-Orange</t>
  </si>
  <si>
    <t>Virginia-Page</t>
  </si>
  <si>
    <t>Patrick</t>
  </si>
  <si>
    <t>Virginia-Patrick</t>
  </si>
  <si>
    <t>Petersburg City</t>
  </si>
  <si>
    <t>Virginia-Petersburg City</t>
  </si>
  <si>
    <t>Pittsylvania</t>
  </si>
  <si>
    <t>Virginia-Pittsylvania</t>
  </si>
  <si>
    <t>Poquoson</t>
  </si>
  <si>
    <t>Virginia-Poquoson</t>
  </si>
  <si>
    <t>Portsmouth City</t>
  </si>
  <si>
    <t>Virginia-Portsmouth City</t>
  </si>
  <si>
    <t>Powhatan</t>
  </si>
  <si>
    <t>Virginia-Powhatan</t>
  </si>
  <si>
    <t>Prince Edward</t>
  </si>
  <si>
    <t>Virginia-Prince Edward</t>
  </si>
  <si>
    <t>Prince George</t>
  </si>
  <si>
    <t>Virginia-Prince George</t>
  </si>
  <si>
    <t>Prince William</t>
  </si>
  <si>
    <t>Virginia-Prince William</t>
  </si>
  <si>
    <t>Virginia-Pulaski</t>
  </si>
  <si>
    <t>Radford City</t>
  </si>
  <si>
    <t>Virginia-Radford City</t>
  </si>
  <si>
    <t>Rappahannock</t>
  </si>
  <si>
    <t>Virginia-Rappahannock</t>
  </si>
  <si>
    <t>Virginia-Richmond</t>
  </si>
  <si>
    <t>Richmond City</t>
  </si>
  <si>
    <t>Virginia-Richmond City</t>
  </si>
  <si>
    <t>Roanoke</t>
  </si>
  <si>
    <t>Virginia-Roanoke</t>
  </si>
  <si>
    <t>Roanoke City</t>
  </si>
  <si>
    <t>Virginia-Roanoke City</t>
  </si>
  <si>
    <t>Rockbridge</t>
  </si>
  <si>
    <t>Virginia-Rockbridge</t>
  </si>
  <si>
    <t>Virginia-Rockingham</t>
  </si>
  <si>
    <t>Virginia-Russell</t>
  </si>
  <si>
    <t>Salem City</t>
  </si>
  <si>
    <t>Virginia-Salem City</t>
  </si>
  <si>
    <t>Virginia-Scott</t>
  </si>
  <si>
    <t>Shenandoah</t>
  </si>
  <si>
    <t>Virginia-Shenandoah</t>
  </si>
  <si>
    <t>Smyth</t>
  </si>
  <si>
    <t>Virginia-Smyth</t>
  </si>
  <si>
    <t>Southampton</t>
  </si>
  <si>
    <t>Virginia-Southampton</t>
  </si>
  <si>
    <t>Spotsylvania</t>
  </si>
  <si>
    <t>Virginia-Spotsylvania</t>
  </si>
  <si>
    <t>Virginia-Stafford</t>
  </si>
  <si>
    <t>Staunton City</t>
  </si>
  <si>
    <t>Virginia-Staunton City</t>
  </si>
  <si>
    <t>Suffolk City</t>
  </si>
  <si>
    <t>Virginia-Suffolk City</t>
  </si>
  <si>
    <t>Virginia-Surry</t>
  </si>
  <si>
    <t>Virginia-Sussex</t>
  </si>
  <si>
    <t>Virginia-Tazewell</t>
  </si>
  <si>
    <t>Virginia Beach City</t>
  </si>
  <si>
    <t>Virginia-Virginia Beach City</t>
  </si>
  <si>
    <t>Virginia-Warren</t>
  </si>
  <si>
    <t>Virginia-Washington</t>
  </si>
  <si>
    <t>Waynesboro City</t>
  </si>
  <si>
    <t>Virginia-Waynesboro City</t>
  </si>
  <si>
    <t>Virginia-Westmoreland</t>
  </si>
  <si>
    <t>Williamsburg City</t>
  </si>
  <si>
    <t>Virginia-Williamsburg City</t>
  </si>
  <si>
    <t>Winchester City</t>
  </si>
  <si>
    <t>Virginia-Winchester City</t>
  </si>
  <si>
    <t>Virginia-Wise</t>
  </si>
  <si>
    <t>Wythe</t>
  </si>
  <si>
    <t>Virginia-Wythe</t>
  </si>
  <si>
    <t>Virginia-York</t>
  </si>
  <si>
    <t>Washington-Adams</t>
  </si>
  <si>
    <t>Asotin</t>
  </si>
  <si>
    <t>Washington-Asotin</t>
  </si>
  <si>
    <t>Washington-Benton</t>
  </si>
  <si>
    <t>Chelan</t>
  </si>
  <si>
    <t>Washington-Chelan</t>
  </si>
  <si>
    <t>Clallam</t>
  </si>
  <si>
    <t>Washington-Clallam</t>
  </si>
  <si>
    <t>Washington-Clark</t>
  </si>
  <si>
    <t>Washington-Columbia</t>
  </si>
  <si>
    <t>Cowlitz</t>
  </si>
  <si>
    <t>Washington-Cowlitz</t>
  </si>
  <si>
    <t>Washington-Douglas</t>
  </si>
  <si>
    <t>Ferry</t>
  </si>
  <si>
    <t>Washington-Ferry</t>
  </si>
  <si>
    <t>Washington-Franklin</t>
  </si>
  <si>
    <t>Washington-Garfield</t>
  </si>
  <si>
    <t>Washington-Grant</t>
  </si>
  <si>
    <t>Grays Harbor</t>
  </si>
  <si>
    <t>Washington-Grays Harbor</t>
  </si>
  <si>
    <t>Island</t>
  </si>
  <si>
    <t>Washington-Island</t>
  </si>
  <si>
    <t>Washington-Jefferson</t>
  </si>
  <si>
    <t>Washington-King</t>
  </si>
  <si>
    <t>Kitsap</t>
  </si>
  <si>
    <t>Washington-Kitsap</t>
  </si>
  <si>
    <t>Kittitas</t>
  </si>
  <si>
    <t>Washington-Kittitas</t>
  </si>
  <si>
    <t>Klickitat</t>
  </si>
  <si>
    <t>Washington-Klickitat</t>
  </si>
  <si>
    <t>Washington-Lewis</t>
  </si>
  <si>
    <t>Washington-Lincoln</t>
  </si>
  <si>
    <t>Washington-Mason</t>
  </si>
  <si>
    <t>Okanogan</t>
  </si>
  <si>
    <t>Washington-Okanogan</t>
  </si>
  <si>
    <t>Pacific</t>
  </si>
  <si>
    <t>Washington-Pacific</t>
  </si>
  <si>
    <t>Pend Oreille</t>
  </si>
  <si>
    <t>Washington-Pend Oreille</t>
  </si>
  <si>
    <t>Washington-Pierce</t>
  </si>
  <si>
    <t>Washington-San Juan</t>
  </si>
  <si>
    <t>Skagit</t>
  </si>
  <si>
    <t>Washington-Skagit</t>
  </si>
  <si>
    <t>Skamania</t>
  </si>
  <si>
    <t>Washington-Skamania</t>
  </si>
  <si>
    <t>Snohomish</t>
  </si>
  <si>
    <t>Washington-Snohomish</t>
  </si>
  <si>
    <t>Spokane</t>
  </si>
  <si>
    <t>Washington-Spokane</t>
  </si>
  <si>
    <t>Washington-Stevens</t>
  </si>
  <si>
    <t>Washington-Thurston</t>
  </si>
  <si>
    <t>Wahkiakum</t>
  </si>
  <si>
    <t>Washington-Wahkiakum</t>
  </si>
  <si>
    <t>Walla Walla</t>
  </si>
  <si>
    <t>Washington-Walla Walla</t>
  </si>
  <si>
    <t>Whatcom</t>
  </si>
  <si>
    <t>Washington-Whatcom</t>
  </si>
  <si>
    <t>Whitman</t>
  </si>
  <si>
    <t>Washington-Whitman</t>
  </si>
  <si>
    <t>Yakima</t>
  </si>
  <si>
    <t>Washington-Yakima</t>
  </si>
  <si>
    <t>West Virginia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</si>
  <si>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</si>
  <si>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</si>
  <si>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</si>
  <si>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</si>
  <si>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</si>
  <si>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</si>
  <si>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</si>
  <si>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</si>
  <si>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</si>
  <si>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</si>
  <si>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</si>
  <si>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</si>
  <si>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</si>
  <si>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</si>
  <si>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</si>
  <si>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</si>
  <si>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</si>
  <si>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</si>
  <si>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Wisconsin-Adams</t>
  </si>
  <si>
    <t>Wisconsin-Ashland</t>
  </si>
  <si>
    <t>Barron</t>
  </si>
  <si>
    <t>Wisconsin-Barron</t>
  </si>
  <si>
    <t>Bayfield</t>
  </si>
  <si>
    <t>Wisconsin-Bayfield</t>
  </si>
  <si>
    <t>Wisconsin-Brown</t>
  </si>
  <si>
    <t>Wisconsin-Buffalo</t>
  </si>
  <si>
    <t>Burnett</t>
  </si>
  <si>
    <t>Wisconsin-Burnett</t>
  </si>
  <si>
    <t>Calumet</t>
  </si>
  <si>
    <t>Wisconsin-Calumet</t>
  </si>
  <si>
    <t>Wisconsin-Chippewa</t>
  </si>
  <si>
    <t>Wisconsin-Clark</t>
  </si>
  <si>
    <t>Wisconsin-Columbia</t>
  </si>
  <si>
    <t>Wisconsin-Crawford</t>
  </si>
  <si>
    <t>Dane</t>
  </si>
  <si>
    <t>Wisconsin-Dane</t>
  </si>
  <si>
    <t>Wisconsin-Dodge</t>
  </si>
  <si>
    <t>Door</t>
  </si>
  <si>
    <t>Wisconsin-Door</t>
  </si>
  <si>
    <t>Wisconsin-Douglas</t>
  </si>
  <si>
    <t>Wisconsin-Dunn</t>
  </si>
  <si>
    <t>Eau Claire</t>
  </si>
  <si>
    <t>Wisconsin-Eau Claire</t>
  </si>
  <si>
    <t>Wisconsin-Florence</t>
  </si>
  <si>
    <t>Fond Du Lac</t>
  </si>
  <si>
    <t>Wisconsin-Fond Du Lac</t>
  </si>
  <si>
    <t>Wisconsin-Forest</t>
  </si>
  <si>
    <t>Wisconsin-Grant</t>
  </si>
  <si>
    <t>Wisconsin-Green</t>
  </si>
  <si>
    <t>Green Lake</t>
  </si>
  <si>
    <t>Wisconsin-Green Lake</t>
  </si>
  <si>
    <t>Wisconsin-Iowa</t>
  </si>
  <si>
    <t>Wisconsin-Iron</t>
  </si>
  <si>
    <t>Wisconsin-Jackson</t>
  </si>
  <si>
    <t>Wisconsin-Jefferson</t>
  </si>
  <si>
    <t>Juneau</t>
  </si>
  <si>
    <t>Wisconsin-Juneau</t>
  </si>
  <si>
    <t>Kenosha</t>
  </si>
  <si>
    <t>Wisconsin-Kenosha</t>
  </si>
  <si>
    <t>Kewaunee</t>
  </si>
  <si>
    <t>Wisconsin-Kewaunee</t>
  </si>
  <si>
    <t>La Crosse</t>
  </si>
  <si>
    <t>Wisconsin-La Crosse</t>
  </si>
  <si>
    <t>Wisconsin-Lafayette</t>
  </si>
  <si>
    <t>Langlade</t>
  </si>
  <si>
    <t>Wisconsin-Langlade</t>
  </si>
  <si>
    <t>Wisconsin-Lincoln</t>
  </si>
  <si>
    <t>Manitowoc</t>
  </si>
  <si>
    <t>Wisconsin-Manitowoc</t>
  </si>
  <si>
    <t>Marathon</t>
  </si>
  <si>
    <t>Wisconsin-Marathon</t>
  </si>
  <si>
    <t>Marinette</t>
  </si>
  <si>
    <t>Wisconsin-Marinette</t>
  </si>
  <si>
    <t>Wisconsin-Marquette</t>
  </si>
  <si>
    <t>Menomonee</t>
  </si>
  <si>
    <t>Wisconsin-Menomonee</t>
  </si>
  <si>
    <t>Milwaukee</t>
  </si>
  <si>
    <t>Wisconsin-Milwaukee</t>
  </si>
  <si>
    <t>Wisconsin-Monroe</t>
  </si>
  <si>
    <t>Oconto</t>
  </si>
  <si>
    <t>Wisconsin-Oconto</t>
  </si>
  <si>
    <t>Wisconsin-Oneida</t>
  </si>
  <si>
    <t>Outagamie</t>
  </si>
  <si>
    <t>Wisconsin-Outagamie</t>
  </si>
  <si>
    <t>Ozaukee</t>
  </si>
  <si>
    <t>Wisconsin-Ozaukee</t>
  </si>
  <si>
    <t>Pepin</t>
  </si>
  <si>
    <t>Wisconsin-Pepin</t>
  </si>
  <si>
    <t>Wisconsin-Pierce</t>
  </si>
  <si>
    <t>Wisconsin-Polk</t>
  </si>
  <si>
    <t>Wisconsin-Portage</t>
  </si>
  <si>
    <t>Price</t>
  </si>
  <si>
    <t>Wisconsin-Price</t>
  </si>
  <si>
    <t>Racine</t>
  </si>
  <si>
    <t>Wisconsin-Racine</t>
  </si>
  <si>
    <t>Wisconsin-Richland</t>
  </si>
  <si>
    <t>Wisconsin-Rock</t>
  </si>
  <si>
    <t>Wisconsin-Rusk</t>
  </si>
  <si>
    <t>Sauk</t>
  </si>
  <si>
    <t>Wisconsin-Sauk</t>
  </si>
  <si>
    <t>Sawyer</t>
  </si>
  <si>
    <t>Wisconsin-Sawyer</t>
  </si>
  <si>
    <t>Shawano</t>
  </si>
  <si>
    <t>Wisconsin-Shawano</t>
  </si>
  <si>
    <t>Sheboygan</t>
  </si>
  <si>
    <t>Wisconsin-Sheboygan</t>
  </si>
  <si>
    <t>St. Croix</t>
  </si>
  <si>
    <t>Wisconsin-St. Croix</t>
  </si>
  <si>
    <t>Wisconsin-Taylor</t>
  </si>
  <si>
    <t>Trempealeau</t>
  </si>
  <si>
    <t>Wisconsin-Trempealeau</t>
  </si>
  <si>
    <t>Wisconsin-Vernon</t>
  </si>
  <si>
    <t>Vilas</t>
  </si>
  <si>
    <t>Wisconsin-Vilas</t>
  </si>
  <si>
    <t>Wisconsin-Walworth</t>
  </si>
  <si>
    <t>Washburn</t>
  </si>
  <si>
    <t>Wisconsin-Washburn</t>
  </si>
  <si>
    <t>Wisconsin-Washington</t>
  </si>
  <si>
    <t>Waukesha</t>
  </si>
  <si>
    <t>Wisconsin-Waukesha</t>
  </si>
  <si>
    <t>Waupaca</t>
  </si>
  <si>
    <t>Wisconsin-Waupaca</t>
  </si>
  <si>
    <t>Waushara</t>
  </si>
  <si>
    <t>Wisconsin-Waushara</t>
  </si>
  <si>
    <t>Wisconsin-Winnebago</t>
  </si>
  <si>
    <t>Wisconsin-Wood</t>
  </si>
  <si>
    <t>Wyoming-Albany</t>
  </si>
  <si>
    <t>Wyoming-Big Horn</t>
  </si>
  <si>
    <t>Wyoming-Campbell</t>
  </si>
  <si>
    <t>Wyoming-Carbon</t>
  </si>
  <si>
    <t>Converse</t>
  </si>
  <si>
    <t>Wyoming-Converse</t>
  </si>
  <si>
    <t>Wyoming-Crook</t>
  </si>
  <si>
    <t>Wyoming-Fremont</t>
  </si>
  <si>
    <t>Goshen</t>
  </si>
  <si>
    <t>Wyoming-Goshen</t>
  </si>
  <si>
    <t>Hot Springs</t>
  </si>
  <si>
    <t>Wyoming-Hot Springs</t>
  </si>
  <si>
    <t>Wyoming-Johnson</t>
  </si>
  <si>
    <t>Laramie</t>
  </si>
  <si>
    <t>Wyoming-Laramie</t>
  </si>
  <si>
    <t>Wyoming-Lincoln</t>
  </si>
  <si>
    <t>Natrona</t>
  </si>
  <si>
    <t>Wyoming-Natrona</t>
  </si>
  <si>
    <t>Niobrara</t>
  </si>
  <si>
    <t>Wyoming-Niobrara</t>
  </si>
  <si>
    <t>Wyoming-Park</t>
  </si>
  <si>
    <t>Wyoming-Platte</t>
  </si>
  <si>
    <t>Wyoming-Sheridan</t>
  </si>
  <si>
    <t>Sublette</t>
  </si>
  <si>
    <t>Wyoming-Sublette</t>
  </si>
  <si>
    <t>Sweetwater</t>
  </si>
  <si>
    <t>Wyoming-Sweetwater</t>
  </si>
  <si>
    <t>Wyoming-Teton</t>
  </si>
  <si>
    <t>Uinta</t>
  </si>
  <si>
    <t>Wyoming-Uinta</t>
  </si>
  <si>
    <t>Washakie</t>
  </si>
  <si>
    <t>Wyoming-Washakie</t>
  </si>
  <si>
    <t>Weston</t>
  </si>
  <si>
    <t>Wyoming-Weston</t>
  </si>
  <si>
    <t>State &amp; County</t>
  </si>
  <si>
    <t>Urban or Rural:</t>
  </si>
  <si>
    <t>Facility Name:</t>
  </si>
  <si>
    <t>Urban Area</t>
  </si>
  <si>
    <t>Constituent Counties</t>
  </si>
  <si>
    <t>Callahan County, Texas</t>
  </si>
  <si>
    <t>Jones County, Texas</t>
  </si>
  <si>
    <t>Taylor County, Texas</t>
  </si>
  <si>
    <t>Aguada Municipio, Puerto Rico</t>
  </si>
  <si>
    <t>Aguadilla Municipio, Puerto Rico</t>
  </si>
  <si>
    <t>Anasco Municipio, Puerto Rico</t>
  </si>
  <si>
    <t>Isabela Municipio, Puerto Rico</t>
  </si>
  <si>
    <t>Lares Municipio, Puerto Rico</t>
  </si>
  <si>
    <t>Moca Municipio, Puerto Rico</t>
  </si>
  <si>
    <t>Rincon Municipio, Puerto Rico</t>
  </si>
  <si>
    <t>San Sebastian Municipio, Puerto Rico</t>
  </si>
  <si>
    <t>Utuado Municipio, Puerto Rico</t>
  </si>
  <si>
    <t>Portage County, Ohio</t>
  </si>
  <si>
    <t>Summit County, Ohio</t>
  </si>
  <si>
    <t>Dougherty County, Georgia</t>
  </si>
  <si>
    <t>Lee County, Georgia</t>
  </si>
  <si>
    <t>Terrell County, Georgia</t>
  </si>
  <si>
    <t>Worth County, Georgia</t>
  </si>
  <si>
    <t>Linn County, Oregon</t>
  </si>
  <si>
    <t>Albany County, New York</t>
  </si>
  <si>
    <t>Rensselaer County, New York</t>
  </si>
  <si>
    <t>Saratoga County, New York</t>
  </si>
  <si>
    <t>Schenectady County, New York</t>
  </si>
  <si>
    <t>Schoharie County, New York</t>
  </si>
  <si>
    <t>Bernalillo County, New Mexico</t>
  </si>
  <si>
    <t>Sandoval County, New Mexico</t>
  </si>
  <si>
    <t>Torrance County, New Mexico</t>
  </si>
  <si>
    <t>Valencia County, New Mexico</t>
  </si>
  <si>
    <t>Grant Parish, Louisiana</t>
  </si>
  <si>
    <t>Rapides Parish, Louisiana</t>
  </si>
  <si>
    <t>Carbon County, Pennsylvania</t>
  </si>
  <si>
    <t>Lehigh County, Pennsylvania</t>
  </si>
  <si>
    <t>Northampton County, Pennsylvania</t>
  </si>
  <si>
    <t>Warren County, New Jersey</t>
  </si>
  <si>
    <t>Blair County, Pennsylvania</t>
  </si>
  <si>
    <t>Armstrong County, Texas</t>
  </si>
  <si>
    <t>Carson County, Texas</t>
  </si>
  <si>
    <t>Oldham County, Texas</t>
  </si>
  <si>
    <t>Potter County, Texas</t>
  </si>
  <si>
    <t>Randall County, Texas</t>
  </si>
  <si>
    <t>Story County, Iowa</t>
  </si>
  <si>
    <t>Orange County, California</t>
  </si>
  <si>
    <t>Anchorage Municipality, Alaska</t>
  </si>
  <si>
    <t>Matanuska-Susitna Municipality, Alaska</t>
  </si>
  <si>
    <t>Washtenaw County, Michigan</t>
  </si>
  <si>
    <t>Calhoun County, Alabama</t>
  </si>
  <si>
    <t>Calumet County, Wisconsin</t>
  </si>
  <si>
    <t>Outagamie County, Wisconsin</t>
  </si>
  <si>
    <t>Arecibo Municipio, Puerto Rico</t>
  </si>
  <si>
    <t>Camuy Municipio, Puerto Rico</t>
  </si>
  <si>
    <t>Hatillo Municipio, Puerto Rico</t>
  </si>
  <si>
    <t>Quebradillas Municipio, Puerto Rico</t>
  </si>
  <si>
    <t>Buncombe County, North Carolina</t>
  </si>
  <si>
    <t>Haywood County, North Carolina</t>
  </si>
  <si>
    <t>Henderson County, North Carolina</t>
  </si>
  <si>
    <t>Madison County, North Carolina</t>
  </si>
  <si>
    <t>Clarke County, Georgia</t>
  </si>
  <si>
    <t>Madison County, Georgia</t>
  </si>
  <si>
    <t>Oconee County, Georgia</t>
  </si>
  <si>
    <t>Oglethorpe County, Georgia</t>
  </si>
  <si>
    <t>Barrow County, Georgia</t>
  </si>
  <si>
    <t>Bartow County, Georgia</t>
  </si>
  <si>
    <t>Butts County, Georgia</t>
  </si>
  <si>
    <t>Carroll County, Georgia</t>
  </si>
  <si>
    <t>Cherokee County, Georgia</t>
  </si>
  <si>
    <t>Clayton County, Georgia</t>
  </si>
  <si>
    <t>Cobb County, Georgia</t>
  </si>
  <si>
    <t>Coweta County, Georgia</t>
  </si>
  <si>
    <t>Dawson County, Georgia</t>
  </si>
  <si>
    <t>DeKalb County, Georgia</t>
  </si>
  <si>
    <t>Douglas County, Georgia</t>
  </si>
  <si>
    <t>Fayette County, Georgia</t>
  </si>
  <si>
    <t>Forsyth County, Georgia</t>
  </si>
  <si>
    <t>Fulton County, Georgia</t>
  </si>
  <si>
    <t>Gwinnett County, Georgia</t>
  </si>
  <si>
    <t>Haralson County, Georgia</t>
  </si>
  <si>
    <t>Heard County, Georgia</t>
  </si>
  <si>
    <t>Henry County, Georgia</t>
  </si>
  <si>
    <t>Jasper County, Georgia</t>
  </si>
  <si>
    <t>Lamar County, Georgia</t>
  </si>
  <si>
    <t>Meriwether County, Georgia</t>
  </si>
  <si>
    <t>Morgan County, Georgia</t>
  </si>
  <si>
    <t>Newton County, Georgia</t>
  </si>
  <si>
    <t>Paulding County, Georgia</t>
  </si>
  <si>
    <t>Pickens County, Georgia</t>
  </si>
  <si>
    <t>Pike County, Georgia</t>
  </si>
  <si>
    <t>Rockdale County, Georgia</t>
  </si>
  <si>
    <t>Spalding County, Georgia</t>
  </si>
  <si>
    <t>Walton County, Georgia</t>
  </si>
  <si>
    <t>Atlantic County, New Jersey</t>
  </si>
  <si>
    <t>Lee County, Alabama</t>
  </si>
  <si>
    <t>Aiken County, South Carolina</t>
  </si>
  <si>
    <t>Burke County, Georgia</t>
  </si>
  <si>
    <t>Columbia County, Georgia</t>
  </si>
  <si>
    <t>Edgefield County, South Carolina</t>
  </si>
  <si>
    <t>Lincoln County, Georgia</t>
  </si>
  <si>
    <t>McDuffie County, Georgia</t>
  </si>
  <si>
    <t>Richmond County, Georgia</t>
  </si>
  <si>
    <t>Bastrop County, Texas</t>
  </si>
  <si>
    <t>Caldwell County, Texas</t>
  </si>
  <si>
    <t>Hays County, Texas</t>
  </si>
  <si>
    <t>Travis County, Texas</t>
  </si>
  <si>
    <t>Williamson County, Texas</t>
  </si>
  <si>
    <t>Kern County, California</t>
  </si>
  <si>
    <t>Anne Arundel County, Maryland</t>
  </si>
  <si>
    <t>Baltimore City, Maryland</t>
  </si>
  <si>
    <t>Baltimore County, Maryland</t>
  </si>
  <si>
    <t>Carroll County, Maryland</t>
  </si>
  <si>
    <t>Harford County, Maryland</t>
  </si>
  <si>
    <t>Howard County, Maryland</t>
  </si>
  <si>
    <t>Penobscot County, Maine</t>
  </si>
  <si>
    <t>Barnstable County, Massachusetts</t>
  </si>
  <si>
    <t>Ascension Parish, Louisiana</t>
  </si>
  <si>
    <t>E. Baton Rouge Parish, Louisiana</t>
  </si>
  <si>
    <t>East Feliciana Parish, Louisiana</t>
  </si>
  <si>
    <t>Iberville Parish, Louisiana</t>
  </si>
  <si>
    <t>Livingston Parish, Louisiana</t>
  </si>
  <si>
    <t>Pointe Coupee Parish, Louisiana</t>
  </si>
  <si>
    <t>St. Helena Parish, Louisiana</t>
  </si>
  <si>
    <t>W. Baton Rouge Parish, Louisiana</t>
  </si>
  <si>
    <t>West Feliciana Parish, Louisiana</t>
  </si>
  <si>
    <t>Calhoun County, Michigan</t>
  </si>
  <si>
    <t>Bay County, Michigan</t>
  </si>
  <si>
    <t>Hardin County, Texas</t>
  </si>
  <si>
    <t>Jefferson County, Texas</t>
  </si>
  <si>
    <t>Orange County, Texas</t>
  </si>
  <si>
    <t>Fayette County, West Virginia</t>
  </si>
  <si>
    <t>Raleigh County, West Virginia</t>
  </si>
  <si>
    <t>Whatcom County, Washington</t>
  </si>
  <si>
    <t>Deschutes County, Oregon</t>
  </si>
  <si>
    <t>Carbon County, Montana</t>
  </si>
  <si>
    <t>Yellowstone County, Montana</t>
  </si>
  <si>
    <t>Broome County, New York</t>
  </si>
  <si>
    <t>Tioga County, New York</t>
  </si>
  <si>
    <t>Bibb County, Alabama</t>
  </si>
  <si>
    <t>Blount County, Alabama</t>
  </si>
  <si>
    <t>Chilton County, Alabama</t>
  </si>
  <si>
    <t>Jefferson County, Alabama</t>
  </si>
  <si>
    <t>Shelby County, Alabama</t>
  </si>
  <si>
    <t>St. Clair County, Alabama</t>
  </si>
  <si>
    <t>Burleigh County, North Dakota</t>
  </si>
  <si>
    <t>Morton County, North Dakota</t>
  </si>
  <si>
    <t>Oliver County, North Dakota</t>
  </si>
  <si>
    <t>Giles County, Virginia</t>
  </si>
  <si>
    <t>Montgomery County, Virginia</t>
  </si>
  <si>
    <t>Pulaski County, Virginia</t>
  </si>
  <si>
    <t>Radford City County, Virginia</t>
  </si>
  <si>
    <t>McLean County, Illinois</t>
  </si>
  <si>
    <t>Monroe County, Indiana</t>
  </si>
  <si>
    <t>Owen County, Indiana</t>
  </si>
  <si>
    <t>Columbia County, Pennsylvania</t>
  </si>
  <si>
    <t>Montour County, Pennsylvania</t>
  </si>
  <si>
    <t>Ada County, Idaho</t>
  </si>
  <si>
    <t>Boise County, Idaho</t>
  </si>
  <si>
    <t>Canyon County, Idaho</t>
  </si>
  <si>
    <t>Gem County, Idaho</t>
  </si>
  <si>
    <t>Owyhee County, Idaho</t>
  </si>
  <si>
    <t>Norfolk County, Massachusetts</t>
  </si>
  <si>
    <t>Plymouth County, Massachusetts</t>
  </si>
  <si>
    <t>Suffolk County, Massachusetts</t>
  </si>
  <si>
    <t>Boulder County, Colorado</t>
  </si>
  <si>
    <t>Allen County, Kentucky</t>
  </si>
  <si>
    <t>Butler County, Kentucky</t>
  </si>
  <si>
    <t>Edmonson County, Kentucky</t>
  </si>
  <si>
    <t>Warren County, Kentucky</t>
  </si>
  <si>
    <t>Kitsap County, Washington</t>
  </si>
  <si>
    <t>Fairfield County, Connecticut</t>
  </si>
  <si>
    <t>Cameron County, Texas</t>
  </si>
  <si>
    <t>Brantley County, Georgia</t>
  </si>
  <si>
    <t>Glynn County, Georgia</t>
  </si>
  <si>
    <t>Mc Intosh County, Georgia</t>
  </si>
  <si>
    <t>Erie County, New York</t>
  </si>
  <si>
    <t>Niagara County, New York</t>
  </si>
  <si>
    <t>Alamance County, North Carolina</t>
  </si>
  <si>
    <t>Chittenden County, Vermont</t>
  </si>
  <si>
    <t>Franklin County, Vermont</t>
  </si>
  <si>
    <t>Grand Isle County, Vermont</t>
  </si>
  <si>
    <t>St. Marys County, Maryland</t>
  </si>
  <si>
    <t>Essex County, Massachusetts</t>
  </si>
  <si>
    <t>Middlesex County, Massachusetts</t>
  </si>
  <si>
    <t>Burlington County, New Jersey</t>
  </si>
  <si>
    <t>Camden County, New Jersey</t>
  </si>
  <si>
    <t>Gloucester County, New Jersey</t>
  </si>
  <si>
    <t>Carroll County, Ohio</t>
  </si>
  <si>
    <t>Stark County, Ohio</t>
  </si>
  <si>
    <t>Lee County, Florida</t>
  </si>
  <si>
    <t>Alexander County, Illinois</t>
  </si>
  <si>
    <t>Bollinger County, Missouri</t>
  </si>
  <si>
    <t>Cape Girardeau County, Missouri</t>
  </si>
  <si>
    <t>Jackson County, Illinois</t>
  </si>
  <si>
    <t>Williamson County, Illinois</t>
  </si>
  <si>
    <t>Carson City County, Nevada</t>
  </si>
  <si>
    <t>Natrona County, Wyoming</t>
  </si>
  <si>
    <t>Benton County, Iowa</t>
  </si>
  <si>
    <t>Jones County, Iowa</t>
  </si>
  <si>
    <t>Linn County, Iowa</t>
  </si>
  <si>
    <t>Franklin County, Pennsylvania</t>
  </si>
  <si>
    <t>Champaign County, Illinois</t>
  </si>
  <si>
    <t>Piatt County, Illinois</t>
  </si>
  <si>
    <t>Boone County, West Virginia</t>
  </si>
  <si>
    <t>Clay County, West Virginia</t>
  </si>
  <si>
    <t>Kanawha County, West Virginia</t>
  </si>
  <si>
    <t>Berkeley County, South Carolina</t>
  </si>
  <si>
    <t>Charleston County, South Carolina</t>
  </si>
  <si>
    <t>Dorchester County, South Carolina</t>
  </si>
  <si>
    <t>Cabarrus County, North Carolina</t>
  </si>
  <si>
    <t>Chester County, South Carolina</t>
  </si>
  <si>
    <t>Gaston County, North Carolina</t>
  </si>
  <si>
    <t>Iredell County, North Carolina</t>
  </si>
  <si>
    <t>Lancaster County, South Carolina</t>
  </si>
  <si>
    <t>Lincoln County, North Carolina</t>
  </si>
  <si>
    <t>Mecklenburg County, North Carolina</t>
  </si>
  <si>
    <t>Rowan County, North Carolina</t>
  </si>
  <si>
    <t>Union County, North Carolina</t>
  </si>
  <si>
    <t>York County, South Carolina</t>
  </si>
  <si>
    <t>Albemarle County, Virginia</t>
  </si>
  <si>
    <t>Charlottesville City County, Virginia</t>
  </si>
  <si>
    <t>Fluvanna County, Virginia</t>
  </si>
  <si>
    <t>Greene County, Virginia</t>
  </si>
  <si>
    <t>Nelson County, Virginia</t>
  </si>
  <si>
    <t>Catoosa County, Georgia</t>
  </si>
  <si>
    <t>Dade County, Georgia</t>
  </si>
  <si>
    <t>Hamilton County, Tennessee</t>
  </si>
  <si>
    <t>Marion County, Tennessee</t>
  </si>
  <si>
    <t>Sequatchie County, Tennessee</t>
  </si>
  <si>
    <t>Walker County, Georgia</t>
  </si>
  <si>
    <t>Laramie County, Wyoming</t>
  </si>
  <si>
    <t>Cook County, Illinois</t>
  </si>
  <si>
    <t>Grundy County, Illinois</t>
  </si>
  <si>
    <t>Kendall County, Illinois</t>
  </si>
  <si>
    <t>Mc Henry County, Illinois</t>
  </si>
  <si>
    <t>Will County, Illinois</t>
  </si>
  <si>
    <t>Butte County, California</t>
  </si>
  <si>
    <t>Boone County, Kentucky</t>
  </si>
  <si>
    <t>Bracken County, Kentucky</t>
  </si>
  <si>
    <t>Brown County, Ohio</t>
  </si>
  <si>
    <t>Butler County, Ohio</t>
  </si>
  <si>
    <t>Campbell County, Kentucky</t>
  </si>
  <si>
    <t>Clermont County, Ohio</t>
  </si>
  <si>
    <t>Dearborn County, Indiana</t>
  </si>
  <si>
    <t>Gallatin County, Kentucky</t>
  </si>
  <si>
    <t>Grant County, Kentucky</t>
  </si>
  <si>
    <t>Hamilton County, Ohio</t>
  </si>
  <si>
    <t>Kenton County, Kentucky</t>
  </si>
  <si>
    <t>Ohio County, Indiana</t>
  </si>
  <si>
    <t>Pendleton County, Kentucky</t>
  </si>
  <si>
    <t>Union County, Indiana</t>
  </si>
  <si>
    <t>Warren County, Ohio</t>
  </si>
  <si>
    <t>Christian County, Kentucky</t>
  </si>
  <si>
    <t>Montgomery County, Tennessee</t>
  </si>
  <si>
    <t>Trigg County, Kentucky</t>
  </si>
  <si>
    <t>Bradley County, Tennessee</t>
  </si>
  <si>
    <t>Polk County, Tennessee</t>
  </si>
  <si>
    <t>Cuyahoga County, Ohio</t>
  </si>
  <si>
    <t>Geauga County, Ohio</t>
  </si>
  <si>
    <t>Lake County, Ohio</t>
  </si>
  <si>
    <t>Lorain County, Ohio</t>
  </si>
  <si>
    <t>Medina County, Ohio</t>
  </si>
  <si>
    <t>Kootenai County, Idaho</t>
  </si>
  <si>
    <t>Brazos County, Texas</t>
  </si>
  <si>
    <t>Burleson County, Texas</t>
  </si>
  <si>
    <t>Robertson County, Texas</t>
  </si>
  <si>
    <t>El Paso County, Colorado</t>
  </si>
  <si>
    <t>Teller County, Colorado</t>
  </si>
  <si>
    <t>Boone County, Missouri</t>
  </si>
  <si>
    <t>Calhoun County, South Carolina</t>
  </si>
  <si>
    <t>Fairfield County, South Carolina</t>
  </si>
  <si>
    <t>Kershaw County, South Carolina</t>
  </si>
  <si>
    <t>Lexington County, South Carolina</t>
  </si>
  <si>
    <t>Richland County, South Carolina</t>
  </si>
  <si>
    <t>Saluda County, South Carolina</t>
  </si>
  <si>
    <t>Chattahoochee County, Georgia</t>
  </si>
  <si>
    <t>Harris County, Georgia</t>
  </si>
  <si>
    <t>Marion County, Georgia</t>
  </si>
  <si>
    <t>Muscogee County, Georgia</t>
  </si>
  <si>
    <t>Russell County, Alabama</t>
  </si>
  <si>
    <t>Bartholomew County, Indiana</t>
  </si>
  <si>
    <t>Delaware County, Ohio</t>
  </si>
  <si>
    <t>Fairfield County, Ohio</t>
  </si>
  <si>
    <t>Franklin County, Ohio</t>
  </si>
  <si>
    <t>Hocking County, Ohio</t>
  </si>
  <si>
    <t>Licking County, Ohio</t>
  </si>
  <si>
    <t>Madison County, Ohio</t>
  </si>
  <si>
    <t>Morrow County, Ohio</t>
  </si>
  <si>
    <t>Perry County, Ohio</t>
  </si>
  <si>
    <t>Pickaway County, Ohio</t>
  </si>
  <si>
    <t>Union County, Ohio</t>
  </si>
  <si>
    <t>Nueces County, Texas</t>
  </si>
  <si>
    <t>San Patricio County, Texas</t>
  </si>
  <si>
    <t>Benton County, Oregon</t>
  </si>
  <si>
    <t>Okaloosa County, Florida</t>
  </si>
  <si>
    <t>Walton County, Florida</t>
  </si>
  <si>
    <t>Allegany County, Maryland</t>
  </si>
  <si>
    <t>Mineral County, West Virginia</t>
  </si>
  <si>
    <t>Collin County, Texas</t>
  </si>
  <si>
    <t>Dallas County, Texas</t>
  </si>
  <si>
    <t>Denton County, Texas</t>
  </si>
  <si>
    <t>Ellis County, Texas</t>
  </si>
  <si>
    <t>Hunt County, Texas</t>
  </si>
  <si>
    <t>Kaufman County, Texas</t>
  </si>
  <si>
    <t>Rockwall County, Texas</t>
  </si>
  <si>
    <t>Murray County, Georgia</t>
  </si>
  <si>
    <t>Whitfield County, Georgia</t>
  </si>
  <si>
    <t>Vermilion County, Illinois</t>
  </si>
  <si>
    <t>Baldwin County, Alabama</t>
  </si>
  <si>
    <t>Henry County, Illinois</t>
  </si>
  <si>
    <t>Mercer County, Illinois</t>
  </si>
  <si>
    <t>Rock Island County, Illinois</t>
  </si>
  <si>
    <t>Scott County, Iowa</t>
  </si>
  <si>
    <t>Greene County, Ohio</t>
  </si>
  <si>
    <t>Miami County, Ohio</t>
  </si>
  <si>
    <t>Montgomery County, Ohio</t>
  </si>
  <si>
    <t>Lawrence County, Alabama</t>
  </si>
  <si>
    <t>Morgan County, Alabama</t>
  </si>
  <si>
    <t>Macon County, Illinois</t>
  </si>
  <si>
    <t>Flagler County, Florida</t>
  </si>
  <si>
    <t>Volusia County, Florida</t>
  </si>
  <si>
    <t>Adams County, Colorado</t>
  </si>
  <si>
    <t>Arapahoe County, Colorado</t>
  </si>
  <si>
    <t>Broomfield County, Colorado</t>
  </si>
  <si>
    <t>Clear Creek County, Colorado</t>
  </si>
  <si>
    <t>Denver County, Colorado</t>
  </si>
  <si>
    <t>Douglas County, Colorado</t>
  </si>
  <si>
    <t>Elbert County, Colorado</t>
  </si>
  <si>
    <t>Gilpin County, Colorado</t>
  </si>
  <si>
    <t>Jefferson County, Colorado</t>
  </si>
  <si>
    <t>Park County, Colorado</t>
  </si>
  <si>
    <t>Dallas County, Iowa</t>
  </si>
  <si>
    <t>Guthrie County, Iowa</t>
  </si>
  <si>
    <t>Madison County, Iowa</t>
  </si>
  <si>
    <t>Polk County, Iowa</t>
  </si>
  <si>
    <t>Warren County, Iowa</t>
  </si>
  <si>
    <t>Wayne County, Michigan</t>
  </si>
  <si>
    <t>Geneva County, Alabama</t>
  </si>
  <si>
    <t>Henry County, Alabama</t>
  </si>
  <si>
    <t>Houston County, Alabama</t>
  </si>
  <si>
    <t>Kent County, Delaware</t>
  </si>
  <si>
    <t>Dubuque County, Iowa</t>
  </si>
  <si>
    <t>Carlton County, Minnesota</t>
  </si>
  <si>
    <t>Douglas County, Wisconsin</t>
  </si>
  <si>
    <t>St. Louis County, Minnesota</t>
  </si>
  <si>
    <t>Chatham County, North Carolina</t>
  </si>
  <si>
    <t>Durham County, North Carolina</t>
  </si>
  <si>
    <t>Orange County, North Carolina</t>
  </si>
  <si>
    <t>Person County, North Carolina</t>
  </si>
  <si>
    <t>Dutchess County, New York</t>
  </si>
  <si>
    <t>Putnam County, New York</t>
  </si>
  <si>
    <t>Monroe County, Pennsylvania</t>
  </si>
  <si>
    <t>Chippewa County, Wisconsin</t>
  </si>
  <si>
    <t>Eau Claire County, Wisconsin</t>
  </si>
  <si>
    <t>Imperial County, California</t>
  </si>
  <si>
    <t>De Kalb County, Illinois</t>
  </si>
  <si>
    <t>Kane County, Illinois</t>
  </si>
  <si>
    <t>Hardin County, Kentucky</t>
  </si>
  <si>
    <t>Larue County, Kentucky</t>
  </si>
  <si>
    <t>Meade County, Kentucky</t>
  </si>
  <si>
    <t>Elkhart County, Indiana</t>
  </si>
  <si>
    <t>Chemung County, New York</t>
  </si>
  <si>
    <t>El Paso County, Texas</t>
  </si>
  <si>
    <t>Hudspeth County, Texas</t>
  </si>
  <si>
    <t>Enid, OK</t>
  </si>
  <si>
    <t>Garfield County, Oklahoma</t>
  </si>
  <si>
    <t>Erie County, Pennsylvania</t>
  </si>
  <si>
    <t>Lane County, Oregon</t>
  </si>
  <si>
    <t>Henderson County, Kentucky</t>
  </si>
  <si>
    <t>Posey County, Indiana</t>
  </si>
  <si>
    <t>Vanderburgh County, Indiana</t>
  </si>
  <si>
    <t>Warrick County, Indiana</t>
  </si>
  <si>
    <t>Fairbanks North Star Borough, Alaska</t>
  </si>
  <si>
    <t>Cass County, North Dakota</t>
  </si>
  <si>
    <t>Clay County, Minnesota</t>
  </si>
  <si>
    <t>San Juan County, New Mexico</t>
  </si>
  <si>
    <t>Cumberland County, North Carolina</t>
  </si>
  <si>
    <t>Hoke County, North Carolina</t>
  </si>
  <si>
    <t>Benton County, Arkansas</t>
  </si>
  <si>
    <t>Madison County, Arkansas</t>
  </si>
  <si>
    <t>Washington County, Arkansas</t>
  </si>
  <si>
    <t>Coconino County, Arizona</t>
  </si>
  <si>
    <t>Genesee County, Michigan</t>
  </si>
  <si>
    <t>Darlington County, South Carolina</t>
  </si>
  <si>
    <t>Florence County, South Carolina</t>
  </si>
  <si>
    <t>Colbert County, Alabama</t>
  </si>
  <si>
    <t>Lauderdale County, Alabama</t>
  </si>
  <si>
    <t>Fond Du Lac County, Wisconsin</t>
  </si>
  <si>
    <t>Larimer County, Colorado</t>
  </si>
  <si>
    <t>Broward County, Florida</t>
  </si>
  <si>
    <t>Crawford County, Arkansas</t>
  </si>
  <si>
    <t>Sebastian County, Arkansas</t>
  </si>
  <si>
    <t>Sequoyah County, Oklahoma</t>
  </si>
  <si>
    <t>Allen County, Indiana</t>
  </si>
  <si>
    <t>Whitley County, Indiana</t>
  </si>
  <si>
    <t>Johnson County, Texas</t>
  </si>
  <si>
    <t>Parker County, Texas</t>
  </si>
  <si>
    <t>Tarrant County, Texas</t>
  </si>
  <si>
    <t>Wise County, Texas</t>
  </si>
  <si>
    <t>Fresno County, California</t>
  </si>
  <si>
    <t>Etowah County, Alabama</t>
  </si>
  <si>
    <t>Alachua County, Florida</t>
  </si>
  <si>
    <t>Gilchrist County, Florida</t>
  </si>
  <si>
    <t>Hall County, Georgia</t>
  </si>
  <si>
    <t>Jasper County, Indiana</t>
  </si>
  <si>
    <t>Lake County, Indiana</t>
  </si>
  <si>
    <t>Newton County, Indiana</t>
  </si>
  <si>
    <t>Porter County, Indiana</t>
  </si>
  <si>
    <t>Adams County, Pennsylvania</t>
  </si>
  <si>
    <t>Warren County, New York</t>
  </si>
  <si>
    <t>Washington County, New York</t>
  </si>
  <si>
    <t>Wayne County, North Carolina</t>
  </si>
  <si>
    <t>Grand Forks County, North Dakota</t>
  </si>
  <si>
    <t>Polk County, Minnesota</t>
  </si>
  <si>
    <t>Hall County, Nebraska</t>
  </si>
  <si>
    <t>Howard County, Nebraska</t>
  </si>
  <si>
    <t>Merrick County, Nebraska</t>
  </si>
  <si>
    <t>Mesa County, Colorado</t>
  </si>
  <si>
    <t>Kent County, Michigan</t>
  </si>
  <si>
    <t>Montcalm County, Michigan</t>
  </si>
  <si>
    <t>Ottawa County, Michigan</t>
  </si>
  <si>
    <t>Josephine County, Oregon</t>
  </si>
  <si>
    <t>Cascade County, Montana</t>
  </si>
  <si>
    <t>Weld County, Colorado</t>
  </si>
  <si>
    <t>Brown County, Wisconsin</t>
  </si>
  <si>
    <t>Kewaunee County, Wisconsin</t>
  </si>
  <si>
    <t>Oconto County, Wisconsin</t>
  </si>
  <si>
    <t>Guilford County, North Carolina</t>
  </si>
  <si>
    <t>Randolph County, North Carolina</t>
  </si>
  <si>
    <t>Rockingham County, North Carolina</t>
  </si>
  <si>
    <t>Pitt County, North Carolina</t>
  </si>
  <si>
    <t>Anderson County, South Carolina</t>
  </si>
  <si>
    <t>Greenville County, South Carolina</t>
  </si>
  <si>
    <t>Laurens County, South Carolina</t>
  </si>
  <si>
    <t>Pickens County, South Carolina</t>
  </si>
  <si>
    <t>Arroyo Municipio, Puerto Rico</t>
  </si>
  <si>
    <t>Guayama Municipio, Puerto Rico</t>
  </si>
  <si>
    <t>Patillas Municipio, Puerto Rico</t>
  </si>
  <si>
    <t>Hancock County, Mississippi</t>
  </si>
  <si>
    <t>Harrison County, Mississippi</t>
  </si>
  <si>
    <t>Jackson County, Mississippi</t>
  </si>
  <si>
    <t>Berkeley County, West Virginia</t>
  </si>
  <si>
    <t>Tangipahoa Parish, Louisiana</t>
  </si>
  <si>
    <t>Kings County, California</t>
  </si>
  <si>
    <t>Cumberland County, Pennsylvania</t>
  </si>
  <si>
    <t>Dauphin County, Pennsylvania</t>
  </si>
  <si>
    <t>Perry County, Pennsylvania</t>
  </si>
  <si>
    <t>Harrisonburg City County, Virginia</t>
  </si>
  <si>
    <t>Rockingham County, Virginia</t>
  </si>
  <si>
    <t>Hartford County, Connecticut</t>
  </si>
  <si>
    <t>Middlesex County, Connecticut</t>
  </si>
  <si>
    <t>Tolland County, Connecticut</t>
  </si>
  <si>
    <t>Forrest County, Mississippi</t>
  </si>
  <si>
    <t>Lamar County, Mississippi</t>
  </si>
  <si>
    <t>Perry County, Mississippi</t>
  </si>
  <si>
    <t>Alexander County, North Carolina</t>
  </si>
  <si>
    <t>Burke County, North Carolina</t>
  </si>
  <si>
    <t>Caldwell County, North Carolina</t>
  </si>
  <si>
    <t>Catawba County, North Carolina</t>
  </si>
  <si>
    <t>Beaufort County, South Carolina</t>
  </si>
  <si>
    <t>Jasper County, South Carolina</t>
  </si>
  <si>
    <t>Liberty County, Georgia</t>
  </si>
  <si>
    <t>Long County, Georgia</t>
  </si>
  <si>
    <t>Citrus County, Florida</t>
  </si>
  <si>
    <t>Garland County, Arkansas</t>
  </si>
  <si>
    <t>Lafourche Parish, Louisiana</t>
  </si>
  <si>
    <t>Terrebonne Parish, Louisiana</t>
  </si>
  <si>
    <t>Austin County, Texas</t>
  </si>
  <si>
    <t>Brazoria County, Texas</t>
  </si>
  <si>
    <t>Chambers County, Texas</t>
  </si>
  <si>
    <t>Fort Bend County, Texas</t>
  </si>
  <si>
    <t>Galveston County, Texas</t>
  </si>
  <si>
    <t>Harris County, Texas</t>
  </si>
  <si>
    <t>Liberty County, Texas</t>
  </si>
  <si>
    <t>Montgomery County, Texas</t>
  </si>
  <si>
    <t>Waller County, Texas</t>
  </si>
  <si>
    <t>Boyd County, Kentucky</t>
  </si>
  <si>
    <t>Cabell County, West Virginia</t>
  </si>
  <si>
    <t>Greenup County, Kentucky</t>
  </si>
  <si>
    <t>Lawrence County, Ohio</t>
  </si>
  <si>
    <t>Lincoln County, West Virginia</t>
  </si>
  <si>
    <t>Putnam County, West Virginia</t>
  </si>
  <si>
    <t>Wayne County, West Virginia</t>
  </si>
  <si>
    <t>Limestone County, Alabama</t>
  </si>
  <si>
    <t>Madison County, Alabama</t>
  </si>
  <si>
    <t>Bonneville County, Idaho</t>
  </si>
  <si>
    <t>Butte County, Idaho</t>
  </si>
  <si>
    <t>Jefferson County, Idaho</t>
  </si>
  <si>
    <t>Boone County, Indiana</t>
  </si>
  <si>
    <t>Brown County, Indiana</t>
  </si>
  <si>
    <t>Hamilton County, Indiana</t>
  </si>
  <si>
    <t>Hancock County, Indiana</t>
  </si>
  <si>
    <t>Hendricks County, Indiana</t>
  </si>
  <si>
    <t>Johnson County, Indiana</t>
  </si>
  <si>
    <t>Madison County, Indiana</t>
  </si>
  <si>
    <t>Marion County, Indiana</t>
  </si>
  <si>
    <t>Morgan County, Indiana</t>
  </si>
  <si>
    <t>Putnam County, Indiana</t>
  </si>
  <si>
    <t>Shelby County, Indiana</t>
  </si>
  <si>
    <t>Johnson County, Iowa</t>
  </si>
  <si>
    <t>Washington County, Iowa</t>
  </si>
  <si>
    <t>Tompkins County, New York</t>
  </si>
  <si>
    <t>Jackson County, Michigan</t>
  </si>
  <si>
    <t>Copiah County, Mississippi</t>
  </si>
  <si>
    <t>Hinds County, Mississippi</t>
  </si>
  <si>
    <t>Madison County, Mississippi</t>
  </si>
  <si>
    <t>Rankin County, Mississippi</t>
  </si>
  <si>
    <t>Simpson County, Mississippi</t>
  </si>
  <si>
    <t>Yazoo County, Mississippi</t>
  </si>
  <si>
    <t>Chester County, Tennessee</t>
  </si>
  <si>
    <t>Crockett County, Tennessee</t>
  </si>
  <si>
    <t>Madison County, Tennessee</t>
  </si>
  <si>
    <t>Baker County, Florida</t>
  </si>
  <si>
    <t>Clay County, Florida</t>
  </si>
  <si>
    <t>Duval County, Florida</t>
  </si>
  <si>
    <t>Nassau County, Florida</t>
  </si>
  <si>
    <t>St. Johns County, Florida</t>
  </si>
  <si>
    <t>Onslow County, North Carolina</t>
  </si>
  <si>
    <t>Rock County, Wisconsin</t>
  </si>
  <si>
    <t>Callaway County, Missouri</t>
  </si>
  <si>
    <t>Cole County, Missouri</t>
  </si>
  <si>
    <t>Moniteau County, Missouri</t>
  </si>
  <si>
    <t>Osage County, Missouri</t>
  </si>
  <si>
    <t>Carter County, Tennessee</t>
  </si>
  <si>
    <t>Unicoi County, Tennessee</t>
  </si>
  <si>
    <t>Washington County, Tennessee</t>
  </si>
  <si>
    <t>Cambria County, Pennsylvania</t>
  </si>
  <si>
    <t>Craighead County, Arkansas</t>
  </si>
  <si>
    <t>Poinsett County, Arkansas</t>
  </si>
  <si>
    <t>Jasper County, Missouri</t>
  </si>
  <si>
    <t>Newton County, Missouri</t>
  </si>
  <si>
    <t>Maui County, Hawaii</t>
  </si>
  <si>
    <t>Kalamazoo County, Michigan</t>
  </si>
  <si>
    <t>Kankakee County, Illinois</t>
  </si>
  <si>
    <t>Bates County, Missouri</t>
  </si>
  <si>
    <t>Caldwell County, Missouri</t>
  </si>
  <si>
    <t>Cass County, Missouri</t>
  </si>
  <si>
    <t>Clay County, Missouri</t>
  </si>
  <si>
    <t>Clinton County, Missouri</t>
  </si>
  <si>
    <t>Jackson County, Missouri</t>
  </si>
  <si>
    <t>Johnson County, Kansas</t>
  </si>
  <si>
    <t>Lafayette County, Missouri</t>
  </si>
  <si>
    <t>Leavenworth County, Kansas</t>
  </si>
  <si>
    <t>Linn County, Kansas</t>
  </si>
  <si>
    <t>Miami County, Kansas</t>
  </si>
  <si>
    <t>Platte County, Missouri</t>
  </si>
  <si>
    <t>Ray County, Missouri</t>
  </si>
  <si>
    <t>Wyandotte County, Kansas</t>
  </si>
  <si>
    <t>Benton County, Washington</t>
  </si>
  <si>
    <t>Franklin County, Washington</t>
  </si>
  <si>
    <t>Bell County, Texas</t>
  </si>
  <si>
    <t>Coryell County, Texas</t>
  </si>
  <si>
    <t>Lampasas County, Texas</t>
  </si>
  <si>
    <t>Hawkins County, Tennessee</t>
  </si>
  <si>
    <t>Scott County, Virginia</t>
  </si>
  <si>
    <t>Sullivan County, Tennessee</t>
  </si>
  <si>
    <t>Washington County, Virginia</t>
  </si>
  <si>
    <t>Ulster County, New York</t>
  </si>
  <si>
    <t>Anderson County, Tennessee</t>
  </si>
  <si>
    <t>Blount County, Tennessee</t>
  </si>
  <si>
    <t>Campbell County, Tennessee</t>
  </si>
  <si>
    <t>Grainger County, Tennessee</t>
  </si>
  <si>
    <t>Knox County, Tennessee</t>
  </si>
  <si>
    <t>Loudon County, Tennessee</t>
  </si>
  <si>
    <t>Morgan County, Tennessee</t>
  </si>
  <si>
    <t>Roane County, Tennessee</t>
  </si>
  <si>
    <t>Union County, Tennessee</t>
  </si>
  <si>
    <t>Howard County, Indiana</t>
  </si>
  <si>
    <t>Houston County, Minnesota</t>
  </si>
  <si>
    <t>La Crosse County, Wisconsin</t>
  </si>
  <si>
    <t>Acadia Parish, Louisiana</t>
  </si>
  <si>
    <t>Iberia Parish, Louisiana</t>
  </si>
  <si>
    <t>Lafayette Parish, Louisiana</t>
  </si>
  <si>
    <t>St. Martin Parish, Louisiana</t>
  </si>
  <si>
    <t>Vermilion Parish, Louisiana</t>
  </si>
  <si>
    <t>Benton County, Indiana</t>
  </si>
  <si>
    <t>Carroll County, Indiana</t>
  </si>
  <si>
    <t>Tippecanoe County, Indiana</t>
  </si>
  <si>
    <t>Calcasieu Parish, Louisiana</t>
  </si>
  <si>
    <t>Cameron Parish, Louisiana</t>
  </si>
  <si>
    <t>Kenosha County, Wisconsin</t>
  </si>
  <si>
    <t>Lake County, Illinois</t>
  </si>
  <si>
    <t>Mohave County, Arizona</t>
  </si>
  <si>
    <t>Polk County, Florida</t>
  </si>
  <si>
    <t>Lancaster County, Pennsylvania</t>
  </si>
  <si>
    <t>Clinton County, Michigan</t>
  </si>
  <si>
    <t>Eaton County, Michigan</t>
  </si>
  <si>
    <t>Ingham County, Michigan</t>
  </si>
  <si>
    <t>Webb County, Texas</t>
  </si>
  <si>
    <t>Dona Ana County, New Mexico</t>
  </si>
  <si>
    <t>Clark County, Nevada</t>
  </si>
  <si>
    <t>Douglas County, Kansas</t>
  </si>
  <si>
    <t>Comanche County, Oklahoma</t>
  </si>
  <si>
    <t>Cotton County, Oklahoma</t>
  </si>
  <si>
    <t>Lebanon County, Pennsylvania</t>
  </si>
  <si>
    <t>Asotin County, Washington</t>
  </si>
  <si>
    <t>Nez Perce County, Idaho</t>
  </si>
  <si>
    <t>Androscoggin County, Maine</t>
  </si>
  <si>
    <t>Bourbon County, Kentucky</t>
  </si>
  <si>
    <t>Clark County, Kentucky</t>
  </si>
  <si>
    <t>Fayette County, Kentucky</t>
  </si>
  <si>
    <t>Jessamine County, Kentucky</t>
  </si>
  <si>
    <t>Scott County, Kentucky</t>
  </si>
  <si>
    <t>Woodford County, Kentucky</t>
  </si>
  <si>
    <t>Allen County, Ohio</t>
  </si>
  <si>
    <t>Lancaster County, Nebraska</t>
  </si>
  <si>
    <t>Seward County, Nebraska</t>
  </si>
  <si>
    <t>Faulkner County, Arkansas</t>
  </si>
  <si>
    <t>Grant County, Arkansas</t>
  </si>
  <si>
    <t>Lonoke County, Arkansas</t>
  </si>
  <si>
    <t>Perry County, Arkansas</t>
  </si>
  <si>
    <t>Pulaski County, Arkansas</t>
  </si>
  <si>
    <t>Saline County, Arkansas</t>
  </si>
  <si>
    <t>Cache County, Utah</t>
  </si>
  <si>
    <t>Franklin County, Idaho</t>
  </si>
  <si>
    <t>Gregg County, Texas</t>
  </si>
  <si>
    <t>Rusk County, Texas</t>
  </si>
  <si>
    <t>Upshur County, Texas</t>
  </si>
  <si>
    <t>Cowlitz County, Washington</t>
  </si>
  <si>
    <t>Los Angeles County, California</t>
  </si>
  <si>
    <t>Bullitt County, Kentucky</t>
  </si>
  <si>
    <t>Clark County, Indiana</t>
  </si>
  <si>
    <t>Floyd County, Indiana</t>
  </si>
  <si>
    <t>Harrison County, Indiana</t>
  </si>
  <si>
    <t>Henry County, Kentucky</t>
  </si>
  <si>
    <t>Jefferson County, Kentucky</t>
  </si>
  <si>
    <t>Oldham County, Kentucky</t>
  </si>
  <si>
    <t>Shelby County, Kentucky</t>
  </si>
  <si>
    <t>Spencer County, Kentucky</t>
  </si>
  <si>
    <t>Washington County, Indiana</t>
  </si>
  <si>
    <t>Crosby County, Texas</t>
  </si>
  <si>
    <t>Lubbock County, Texas</t>
  </si>
  <si>
    <t>Lynn County, Texas</t>
  </si>
  <si>
    <t>Amherst County, Virginia</t>
  </si>
  <si>
    <t>Appomattox County, Virginia</t>
  </si>
  <si>
    <t>Bedford County, Virginia</t>
  </si>
  <si>
    <t>Campbell County, Virginia</t>
  </si>
  <si>
    <t>Lynchburg City County, Virginia</t>
  </si>
  <si>
    <t>Macon-Bibb County, GA</t>
  </si>
  <si>
    <t>Bibb County, Georgia</t>
  </si>
  <si>
    <t>Crawford County, Georgia</t>
  </si>
  <si>
    <t>Jones County, Georgia</t>
  </si>
  <si>
    <t>Monroe County, Georgia</t>
  </si>
  <si>
    <t>Twiggs County, Georgia</t>
  </si>
  <si>
    <t>Madera County, California</t>
  </si>
  <si>
    <t>Columbia County, Wisconsin</t>
  </si>
  <si>
    <t>Dane County, Wisconsin</t>
  </si>
  <si>
    <t>Green County, Wisconsin</t>
  </si>
  <si>
    <t>Iowa County, Wisconsin</t>
  </si>
  <si>
    <t>Hillsborough County, New Hampshire</t>
  </si>
  <si>
    <t>Pottawatomie County, Kansas</t>
  </si>
  <si>
    <t>Riley County, Kansas</t>
  </si>
  <si>
    <t>Blue Earth County, Minnesota</t>
  </si>
  <si>
    <t>Nicollet County, Minnesota</t>
  </si>
  <si>
    <t>Richland County, Ohio</t>
  </si>
  <si>
    <t>Hormigueros Municipio, Puerto Rico</t>
  </si>
  <si>
    <t>Mayaguez Municipio, Puerto Rico</t>
  </si>
  <si>
    <t>Hidalgo County, Texas</t>
  </si>
  <si>
    <t>Jackson County, Oregon</t>
  </si>
  <si>
    <t>Crittenden County, Arkansas</t>
  </si>
  <si>
    <t>De Soto County, Mississippi</t>
  </si>
  <si>
    <t>Fayette County, Tennessee</t>
  </si>
  <si>
    <t>Marshall County, Mississippi</t>
  </si>
  <si>
    <t>Shelby County, Tennessee</t>
  </si>
  <si>
    <t>Tate County, Mississippi</t>
  </si>
  <si>
    <t>Tipton County, Tennessee</t>
  </si>
  <si>
    <t>Tunica County, Mississippi</t>
  </si>
  <si>
    <t>Merced County, California</t>
  </si>
  <si>
    <t>Miami-Dade County, Florida</t>
  </si>
  <si>
    <t>La Porte County, Indiana</t>
  </si>
  <si>
    <t>Midland County, Michigan</t>
  </si>
  <si>
    <t>Martin County, Texas</t>
  </si>
  <si>
    <t>Midland County, Texas</t>
  </si>
  <si>
    <t>Milwaukee County, Wisconsin</t>
  </si>
  <si>
    <t>Ozaukee County, Wisconsin</t>
  </si>
  <si>
    <t>Washington County, Wisconsin</t>
  </si>
  <si>
    <t>Waukesha County, Wisconsin</t>
  </si>
  <si>
    <t>Anoka County, Minnesota</t>
  </si>
  <si>
    <t>Carver County, Minnesota</t>
  </si>
  <si>
    <t>Chisago County, Minnesota</t>
  </si>
  <si>
    <t>Dakota County, Minnesota</t>
  </si>
  <si>
    <t>Hennepin County, Minnesota</t>
  </si>
  <si>
    <t>Isanti County, Minnesota</t>
  </si>
  <si>
    <t>Le Sueur County, Minnesota</t>
  </si>
  <si>
    <t>Mille Lacs County, Minnesota</t>
  </si>
  <si>
    <t>Pierce County, Wisconsin</t>
  </si>
  <si>
    <t>Ramsey County, Minnesota</t>
  </si>
  <si>
    <t>Scott County, Minnesota</t>
  </si>
  <si>
    <t>Sherburne County, Minnesota</t>
  </si>
  <si>
    <t>St. Croix County, Wisconsin</t>
  </si>
  <si>
    <t>Washington County, Minnesota</t>
  </si>
  <si>
    <t>Wright County, Minnesota</t>
  </si>
  <si>
    <t>Missoula County, Montana</t>
  </si>
  <si>
    <t>Mobile County, Alabama</t>
  </si>
  <si>
    <t>Stanislaus County, California</t>
  </si>
  <si>
    <t>Ouachita Parish, Louisiana</t>
  </si>
  <si>
    <t>Union Parish, Louisiana</t>
  </si>
  <si>
    <t>Monroe County, Michigan</t>
  </si>
  <si>
    <t>Autauga County, Alabama</t>
  </si>
  <si>
    <t>Elmore County, Alabama</t>
  </si>
  <si>
    <t>Lowndes County, Alabama</t>
  </si>
  <si>
    <t>Montgomery County, Alabama</t>
  </si>
  <si>
    <t>Bucks County, Pennsylvania</t>
  </si>
  <si>
    <t>Chester County, Pennsylvania</t>
  </si>
  <si>
    <t>Montgomery County, Pennsylvania</t>
  </si>
  <si>
    <t>Monongalia County, West Virginia</t>
  </si>
  <si>
    <t>Preston County, West Virginia</t>
  </si>
  <si>
    <t>Hamblen County, Tennessee</t>
  </si>
  <si>
    <t>Jefferson County, Tennessee</t>
  </si>
  <si>
    <t>Skagit County, Washington</t>
  </si>
  <si>
    <t>Delaware County, Indiana</t>
  </si>
  <si>
    <t>Muskegon County, Michigan</t>
  </si>
  <si>
    <t>Brunswick County, North Carolina</t>
  </si>
  <si>
    <t>Horry County, South Carolina</t>
  </si>
  <si>
    <t>Napa County, California</t>
  </si>
  <si>
    <t>Collier County, Florida</t>
  </si>
  <si>
    <t>Cannon County, Tennessee</t>
  </si>
  <si>
    <t>Cheatham County, Tennessee</t>
  </si>
  <si>
    <t>Davidson County, Tennessee</t>
  </si>
  <si>
    <t>Dickson County, Tennessee</t>
  </si>
  <si>
    <t>Macon County, Tennessee</t>
  </si>
  <si>
    <t>Maury County, Tennessee</t>
  </si>
  <si>
    <t>Robertson County, Tennessee</t>
  </si>
  <si>
    <t>Rutherford County, Tennessee</t>
  </si>
  <si>
    <t>Smith County, Tennessee</t>
  </si>
  <si>
    <t>Sumner County, Tennessee</t>
  </si>
  <si>
    <t>Trousdale County, Tennessee</t>
  </si>
  <si>
    <t>Williamson County, Tennessee</t>
  </si>
  <si>
    <t>Wilson County, Tennessee</t>
  </si>
  <si>
    <t>Nassau County, New York</t>
  </si>
  <si>
    <t>Suffolk County, New York</t>
  </si>
  <si>
    <t>Essex County, New Jersey</t>
  </si>
  <si>
    <t>Hunterdon County, New Jersey</t>
  </si>
  <si>
    <t>Morris County, New Jersey</t>
  </si>
  <si>
    <t>Pike County, Pennsylvania</t>
  </si>
  <si>
    <t>Somerset County, New Jersey</t>
  </si>
  <si>
    <t>Sussex County, New Jersey</t>
  </si>
  <si>
    <t>Union County, New Jersey</t>
  </si>
  <si>
    <t>Craven County, North Carolina</t>
  </si>
  <si>
    <t>Jones County, North Carolina</t>
  </si>
  <si>
    <t>Pamlico County, North Carolina</t>
  </si>
  <si>
    <t>New Haven County, Connecticut</t>
  </si>
  <si>
    <t>Jefferson Parish, Louisiana</t>
  </si>
  <si>
    <t>Orleans Parish, Louisiana</t>
  </si>
  <si>
    <t>Plaquemines Parish, Louisiana</t>
  </si>
  <si>
    <t>St. Bernard Parish, Louisiana</t>
  </si>
  <si>
    <t>St. Charles Parish, Louisiana</t>
  </si>
  <si>
    <t>St. James Parish, Louisiana</t>
  </si>
  <si>
    <t>St. John Baptist Parish, Louisiana</t>
  </si>
  <si>
    <t>St. Tammany Parish, Louisiana</t>
  </si>
  <si>
    <t>Bergen County, New Jersey</t>
  </si>
  <si>
    <t>Bronx County, New York</t>
  </si>
  <si>
    <t>Hudson County, New Jersey</t>
  </si>
  <si>
    <t>Kings County, New York</t>
  </si>
  <si>
    <t>Middlesex County, New Jersey</t>
  </si>
  <si>
    <t>Monmouth County, New Jersey</t>
  </si>
  <si>
    <t>New York County, New York</t>
  </si>
  <si>
    <t>Ocean County, New Jersey</t>
  </si>
  <si>
    <t>Orange County, New York</t>
  </si>
  <si>
    <t>Passaic County, New Jersey</t>
  </si>
  <si>
    <t>Queens County, New York</t>
  </si>
  <si>
    <t>Richmond County, New York</t>
  </si>
  <si>
    <t>Rockland County, New York</t>
  </si>
  <si>
    <t>Westchester County, New York</t>
  </si>
  <si>
    <t>Berrien County, Michigan</t>
  </si>
  <si>
    <t>Manatee County, Florida</t>
  </si>
  <si>
    <t>Sarasota County, Florida</t>
  </si>
  <si>
    <t>New London County, Connecticut</t>
  </si>
  <si>
    <t>Alameda County, California</t>
  </si>
  <si>
    <t>Contra Costa County, California</t>
  </si>
  <si>
    <t>Marion County, Florida</t>
  </si>
  <si>
    <t>Cape May County, New Jersey</t>
  </si>
  <si>
    <t>Ector County, Texas</t>
  </si>
  <si>
    <t>Box Elder County, Utah</t>
  </si>
  <si>
    <t>Davis County, Utah</t>
  </si>
  <si>
    <t>Morgan County, Utah</t>
  </si>
  <si>
    <t>Weber County, Utah</t>
  </si>
  <si>
    <t>Canadian County, Oklahoma</t>
  </si>
  <si>
    <t>Cleveland County, Oklahoma</t>
  </si>
  <si>
    <t>Grady County, Oklahoma</t>
  </si>
  <si>
    <t>Lincoln County, Oklahoma</t>
  </si>
  <si>
    <t>Logan County, Oklahoma</t>
  </si>
  <si>
    <t>Mcclain County, Oklahoma</t>
  </si>
  <si>
    <t>Oklahoma County, Oklahoma</t>
  </si>
  <si>
    <t>Thurston County, Washington</t>
  </si>
  <si>
    <t>Cass County, Nebraska</t>
  </si>
  <si>
    <t>Douglas County, Nebraska</t>
  </si>
  <si>
    <t>Harrison County, Iowa</t>
  </si>
  <si>
    <t>Mills County, Iowa</t>
  </si>
  <si>
    <t>Pottawattamie County, Iowa</t>
  </si>
  <si>
    <t>Sarpy County, Nebraska</t>
  </si>
  <si>
    <t>Saunders County, Nebraska</t>
  </si>
  <si>
    <t>Washington County, Nebraska</t>
  </si>
  <si>
    <t>Lake County, Florida</t>
  </si>
  <si>
    <t>Orange County, Florida</t>
  </si>
  <si>
    <t>Osceola County, Florida</t>
  </si>
  <si>
    <t>Seminole County, Florida</t>
  </si>
  <si>
    <t>Winnebago County, Wisconsin</t>
  </si>
  <si>
    <t>Daviess County, Kentucky</t>
  </si>
  <si>
    <t>Hancock County, Kentucky</t>
  </si>
  <si>
    <t>Mc Lean County, Kentucky</t>
  </si>
  <si>
    <t>Ventura County, California</t>
  </si>
  <si>
    <t>Brevard County, Florida</t>
  </si>
  <si>
    <t>Bay County, Florida</t>
  </si>
  <si>
    <t>Wirt County, West Virginia</t>
  </si>
  <si>
    <t>Wood County, West Virginia</t>
  </si>
  <si>
    <t>Escambia County, Florida</t>
  </si>
  <si>
    <t>Santa Rosa County, Florida</t>
  </si>
  <si>
    <t>Marshall County, Illinois</t>
  </si>
  <si>
    <t>Peoria County, Illinois</t>
  </si>
  <si>
    <t>Stark County, Illinois</t>
  </si>
  <si>
    <t>Tazewell County, Illinois</t>
  </si>
  <si>
    <t>Woodford County, Illinois</t>
  </si>
  <si>
    <t>Delaware County, Pennsylvania</t>
  </si>
  <si>
    <t>Philadelphia County, Pennsylvania</t>
  </si>
  <si>
    <t>Maricopa County, Arizona</t>
  </si>
  <si>
    <t>Pinal County, Arizona</t>
  </si>
  <si>
    <t>Cleveland County, Arkansas</t>
  </si>
  <si>
    <t>Jefferson County, Arkansas</t>
  </si>
  <si>
    <t>Lincoln County, Arkansas</t>
  </si>
  <si>
    <t>Allegheny County, Pennsylvania</t>
  </si>
  <si>
    <t>Armstrong County, Pennsylvania</t>
  </si>
  <si>
    <t>Beaver County, Pennsylvania</t>
  </si>
  <si>
    <t>Butler County, Pennsylvania</t>
  </si>
  <si>
    <t>Fayette County, Pennsylvania</t>
  </si>
  <si>
    <t>Washington County, Pennsylvania</t>
  </si>
  <si>
    <t>Westmoreland County, Pennsylvania</t>
  </si>
  <si>
    <t>Berkshire County, Massachusetts</t>
  </si>
  <si>
    <t>Bannock County, Idaho</t>
  </si>
  <si>
    <t>Guayanilla Municipio, Puerto Rico</t>
  </si>
  <si>
    <t>Juana Diaz Municipio, Puerto Rico</t>
  </si>
  <si>
    <t>Ponce Municipio, Puerto Rico</t>
  </si>
  <si>
    <t>Villalba Municipio, Puerto Rico</t>
  </si>
  <si>
    <t>Yauco Municipio, Puerto Rico</t>
  </si>
  <si>
    <t>Cumberland County, Maine</t>
  </si>
  <si>
    <t>Sagadahoc County, Maine</t>
  </si>
  <si>
    <t>York County, Maine</t>
  </si>
  <si>
    <t>Clackamas County, Oregon</t>
  </si>
  <si>
    <t>Clark County, Washington</t>
  </si>
  <si>
    <t>Columbia County, Oregon</t>
  </si>
  <si>
    <t>Multnomah County, Oregon</t>
  </si>
  <si>
    <t>Skamania County, Washington</t>
  </si>
  <si>
    <t>Washington County, Oregon</t>
  </si>
  <si>
    <t>Yamhill County, Oregon</t>
  </si>
  <si>
    <t>Martin County, Florida</t>
  </si>
  <si>
    <t>St. Lucie County, Florida</t>
  </si>
  <si>
    <t>Yavapai County, Arizona</t>
  </si>
  <si>
    <t>Bristol County, Massachusetts</t>
  </si>
  <si>
    <t>Bristol County, Rhode Island</t>
  </si>
  <si>
    <t>Kent County, Rhode Island</t>
  </si>
  <si>
    <t>Newport County, Rhode Island</t>
  </si>
  <si>
    <t>Providence County, Rhode Island</t>
  </si>
  <si>
    <t>Washington County, Rhode Island</t>
  </si>
  <si>
    <t>Juab County, Utah</t>
  </si>
  <si>
    <t>Utah County, Utah</t>
  </si>
  <si>
    <t>Pueblo County, Colorado</t>
  </si>
  <si>
    <t>Charlotte County, Florida</t>
  </si>
  <si>
    <t>Racine County, Wisconsin</t>
  </si>
  <si>
    <t>Franklin County, North Carolina</t>
  </si>
  <si>
    <t>Johnston County, North Carolina</t>
  </si>
  <si>
    <t>Wake County, North Carolina</t>
  </si>
  <si>
    <t>Meade County, South Dakota</t>
  </si>
  <si>
    <t>Pennington County, South Dakota</t>
  </si>
  <si>
    <t>Berks County, Pennsylvania</t>
  </si>
  <si>
    <t>Shasta County, California</t>
  </si>
  <si>
    <t>Storey County, Nevada</t>
  </si>
  <si>
    <t>Washoe County, Nevada</t>
  </si>
  <si>
    <t>Amelia County, Virginia</t>
  </si>
  <si>
    <t>Charles City County, Virginia</t>
  </si>
  <si>
    <t>Chesterfield County, Virginia</t>
  </si>
  <si>
    <t>Colonial Heights City County, Virginia</t>
  </si>
  <si>
    <t>Dinwiddie County, Virginia</t>
  </si>
  <si>
    <t>Goochland County, Virginia</t>
  </si>
  <si>
    <t>Hanover County, Virginia</t>
  </si>
  <si>
    <t>Henrico County, Virginia</t>
  </si>
  <si>
    <t>Hopewell City County, Virginia</t>
  </si>
  <si>
    <t>King William County, Virginia</t>
  </si>
  <si>
    <t>New Kent County, Virginia</t>
  </si>
  <si>
    <t>Petersburg City County, Virginia</t>
  </si>
  <si>
    <t>Powhatan County, Virginia</t>
  </si>
  <si>
    <t>Prince George County, Virginia</t>
  </si>
  <si>
    <t>Richmond City County, Virginia</t>
  </si>
  <si>
    <t>Sussex County, Virginia</t>
  </si>
  <si>
    <t>Riverside County, California</t>
  </si>
  <si>
    <t>San Bernardino County, California</t>
  </si>
  <si>
    <t>Botetourt County, Virginia</t>
  </si>
  <si>
    <t>Craig County, Virginia</t>
  </si>
  <si>
    <t>Franklin County, Virginia</t>
  </si>
  <si>
    <t>Roanoke City County, Virginia</t>
  </si>
  <si>
    <t>Roanoke County, Virginia</t>
  </si>
  <si>
    <t>Salem City County, Virginia</t>
  </si>
  <si>
    <t>Dodge County, Minnesota</t>
  </si>
  <si>
    <t>Fillmore County, Minnesota</t>
  </si>
  <si>
    <t>Olmsted County, Minnesota</t>
  </si>
  <si>
    <t>Wabasha County, Minnesota</t>
  </si>
  <si>
    <t>Livingston County, New York</t>
  </si>
  <si>
    <t>Monroe County, New York</t>
  </si>
  <si>
    <t>Ontario County, New York</t>
  </si>
  <si>
    <t>Orleans County, New York</t>
  </si>
  <si>
    <t>Wayne County, New York</t>
  </si>
  <si>
    <t>Yates County, New York</t>
  </si>
  <si>
    <t>Boone County, Illinois</t>
  </si>
  <si>
    <t>Winnebago County, Illinois</t>
  </si>
  <si>
    <t>Rockingham County, New Hampshire</t>
  </si>
  <si>
    <t>Strafford County, New Hampshire</t>
  </si>
  <si>
    <t>Edgecombe County, North Carolina</t>
  </si>
  <si>
    <t>Nash County, North Carolina</t>
  </si>
  <si>
    <t>Floyd County, Georgia</t>
  </si>
  <si>
    <t>El Dorado County, California</t>
  </si>
  <si>
    <t>Placer County, California</t>
  </si>
  <si>
    <t>Sacramento County, California</t>
  </si>
  <si>
    <t>Yolo County, California</t>
  </si>
  <si>
    <t>Saginaw County, Michigan</t>
  </si>
  <si>
    <t>Benton County, Minnesota</t>
  </si>
  <si>
    <t>Stearns County, Minnesota</t>
  </si>
  <si>
    <t>Washington County, Utah</t>
  </si>
  <si>
    <t>Andrew County, Missouri</t>
  </si>
  <si>
    <t>Buchanan County, Missouri</t>
  </si>
  <si>
    <t>De Kalb County, Missouri</t>
  </si>
  <si>
    <t>Doniphan County, Kansas</t>
  </si>
  <si>
    <t>Bond County, Illinois</t>
  </si>
  <si>
    <t>Calhoun County, Illinois</t>
  </si>
  <si>
    <t>Clinton County, Illinois</t>
  </si>
  <si>
    <t>Franklin County, Missouri</t>
  </si>
  <si>
    <t>Jefferson County, Missouri</t>
  </si>
  <si>
    <t>Jersey County, Illinois</t>
  </si>
  <si>
    <t>Lincoln County, Missouri</t>
  </si>
  <si>
    <t>Macoupin County, Illinois</t>
  </si>
  <si>
    <t>Madison County, Illinois</t>
  </si>
  <si>
    <t>Monroe County, Illinois</t>
  </si>
  <si>
    <t>St. Charles County, Missouri</t>
  </si>
  <si>
    <t>St. Clair County, Illinois</t>
  </si>
  <si>
    <t>St. Louis City County, Missouri</t>
  </si>
  <si>
    <t>St. Louis County, Missouri</t>
  </si>
  <si>
    <t>Warren County, Missouri</t>
  </si>
  <si>
    <t>Marion County, Oregon</t>
  </si>
  <si>
    <t>Polk County, Oregon</t>
  </si>
  <si>
    <t>Monterey County, California</t>
  </si>
  <si>
    <t>Somerset County, Maryland</t>
  </si>
  <si>
    <t>Sussex County, Delaware</t>
  </si>
  <si>
    <t>Wicomico County, Maryland</t>
  </si>
  <si>
    <t>Worcester County, Maryland</t>
  </si>
  <si>
    <t>Salt Lake County, Utah</t>
  </si>
  <si>
    <t>Tooele County, Utah</t>
  </si>
  <si>
    <t>Irion County, Texas</t>
  </si>
  <si>
    <t>Tom Green County, Texas</t>
  </si>
  <si>
    <t>Atascosa County, Texas</t>
  </si>
  <si>
    <t>Bandera County, Texas</t>
  </si>
  <si>
    <t>Bexar County, Texas</t>
  </si>
  <si>
    <t>Comal County, Texas</t>
  </si>
  <si>
    <t>Guadalupe County, Texas</t>
  </si>
  <si>
    <t>Kendall County, Texas</t>
  </si>
  <si>
    <t>Medina County, Texas</t>
  </si>
  <si>
    <t>Wilson County, Texas</t>
  </si>
  <si>
    <t>San Diego County, California</t>
  </si>
  <si>
    <t>San Francisco County, California</t>
  </si>
  <si>
    <t>San Mateo County, California</t>
  </si>
  <si>
    <t>Cabo Rojo Municipio, Puerto Rico</t>
  </si>
  <si>
    <t>Lajas Municipio, Puerto Rico</t>
  </si>
  <si>
    <t>Sabana Grande Municipio, Puerto Rico</t>
  </si>
  <si>
    <t>San German Municipio, Puerto Rico</t>
  </si>
  <si>
    <t>San Benito County, California</t>
  </si>
  <si>
    <t>Santa Clara County, California</t>
  </si>
  <si>
    <t>Aguas Buenas Municipio, Puerto Rico</t>
  </si>
  <si>
    <t>San Luis Obispo County, California</t>
  </si>
  <si>
    <t>Marin County, California</t>
  </si>
  <si>
    <t>Santa Cruz County, California</t>
  </si>
  <si>
    <t>Santa Fe County, New Mexico</t>
  </si>
  <si>
    <t>Santa Barbara County, California</t>
  </si>
  <si>
    <t>Sonoma County, California</t>
  </si>
  <si>
    <t>Bryan County, Georgia</t>
  </si>
  <si>
    <t>Chatham County, Georgia</t>
  </si>
  <si>
    <t>Effingham County, Georgia</t>
  </si>
  <si>
    <t>Lackawanna County, Pennsylvania</t>
  </si>
  <si>
    <t>Luzerne County, Pennsylvania</t>
  </si>
  <si>
    <t>Wyoming County, Pennsylvania</t>
  </si>
  <si>
    <t>King County, Washington</t>
  </si>
  <si>
    <t>Snohomish County, Washington</t>
  </si>
  <si>
    <t>Indian River County, Florida</t>
  </si>
  <si>
    <t>Highlands County, Florida</t>
  </si>
  <si>
    <t>Sheboygan County, Wisconsin</t>
  </si>
  <si>
    <t>Grayson County, Texas</t>
  </si>
  <si>
    <t>Bossier Parish, Louisiana</t>
  </si>
  <si>
    <t>Caddo Parish, Louisiana</t>
  </si>
  <si>
    <t>De Soto Parish, Louisiana</t>
  </si>
  <si>
    <t>Cochise County, Arizona</t>
  </si>
  <si>
    <t>Frederick County, Maryland</t>
  </si>
  <si>
    <t>Montgomery County, Maryland</t>
  </si>
  <si>
    <t>Dakota County, Nebraska</t>
  </si>
  <si>
    <t>Dixon County, Nebraska</t>
  </si>
  <si>
    <t>Union County, South Dakota</t>
  </si>
  <si>
    <t>Woodbury County, Iowa</t>
  </si>
  <si>
    <t>Lincoln County, South Dakota</t>
  </si>
  <si>
    <t>Mc Cook County, South Dakota</t>
  </si>
  <si>
    <t>Minnehaha County, South Dakota</t>
  </si>
  <si>
    <t>Turner County, South Dakota</t>
  </si>
  <si>
    <t>Cass County, Michigan</t>
  </si>
  <si>
    <t>St. Joseph County, Indiana</t>
  </si>
  <si>
    <t>Spartanburg County, South Carolina</t>
  </si>
  <si>
    <t>Spokane County, Washington</t>
  </si>
  <si>
    <t>Stevens County, Washington</t>
  </si>
  <si>
    <t>Menard County, Illinois</t>
  </si>
  <si>
    <t>Sangamon County, Illinois</t>
  </si>
  <si>
    <t>Hampden County, Massachusetts</t>
  </si>
  <si>
    <t>Hampshire County, Massachusetts</t>
  </si>
  <si>
    <t>Christian County, Missouri</t>
  </si>
  <si>
    <t>Dallas County, Missouri</t>
  </si>
  <si>
    <t>Greene County, Missouri</t>
  </si>
  <si>
    <t>Polk County, Missouri</t>
  </si>
  <si>
    <t>Webster County, Missouri</t>
  </si>
  <si>
    <t>Clark County, Ohio</t>
  </si>
  <si>
    <t>Centre County, Pennsylvania</t>
  </si>
  <si>
    <t>Augusta County, Virginia</t>
  </si>
  <si>
    <t>San Joaquin County, California</t>
  </si>
  <si>
    <t>Sumter County, South Carolina</t>
  </si>
  <si>
    <t>Madison County, New York</t>
  </si>
  <si>
    <t>Onondaga County, New York</t>
  </si>
  <si>
    <t>Oswego County, New York</t>
  </si>
  <si>
    <t>Pierce County, Washington</t>
  </si>
  <si>
    <t>Gadsden County, Florida</t>
  </si>
  <si>
    <t>Jefferson County, Florida</t>
  </si>
  <si>
    <t>Leon County, Florida</t>
  </si>
  <si>
    <t>Wakulla County, Florida</t>
  </si>
  <si>
    <t>Hernando County, Florida</t>
  </si>
  <si>
    <t>Hillsborough County, Florida</t>
  </si>
  <si>
    <t>Pasco County, Florida</t>
  </si>
  <si>
    <t>Pinellas County, Florida</t>
  </si>
  <si>
    <t>Clay County, Indiana</t>
  </si>
  <si>
    <t>Sullivan County, Indiana</t>
  </si>
  <si>
    <t>Vermillion County, Indiana</t>
  </si>
  <si>
    <t>Vigo County, Indiana</t>
  </si>
  <si>
    <t>Bowie County, Texas</t>
  </si>
  <si>
    <t>Little River County, Arkansas</t>
  </si>
  <si>
    <t>Miller County, Arkansas</t>
  </si>
  <si>
    <t>Sumter County, Florida</t>
  </si>
  <si>
    <t>Fulton County, Ohio</t>
  </si>
  <si>
    <t>Lucas County, Ohio</t>
  </si>
  <si>
    <t>Wood County, Ohio</t>
  </si>
  <si>
    <t>Jackson County, Kansas</t>
  </si>
  <si>
    <t>Jefferson County, Kansas</t>
  </si>
  <si>
    <t>Osage County, Kansas</t>
  </si>
  <si>
    <t>Shawnee County, Kansas</t>
  </si>
  <si>
    <t>Wabaunsee County, Kansas</t>
  </si>
  <si>
    <t>Mercer County, New Jersey</t>
  </si>
  <si>
    <t>Pima County, Arizona</t>
  </si>
  <si>
    <t>Creek County, Oklahoma</t>
  </si>
  <si>
    <t>Okmulgee County, Oklahoma</t>
  </si>
  <si>
    <t>Osage County, Oklahoma</t>
  </si>
  <si>
    <t>Pawnee County, Oklahoma</t>
  </si>
  <si>
    <t>Rogers County, Oklahoma</t>
  </si>
  <si>
    <t>Tulsa County, Oklahoma</t>
  </si>
  <si>
    <t>Wagoner County, Oklahoma</t>
  </si>
  <si>
    <t>Hale County, Alabama</t>
  </si>
  <si>
    <t>Pickens County, Alabama</t>
  </si>
  <si>
    <t>Tuscaloosa County, Alabama</t>
  </si>
  <si>
    <t>Smith County, Texas</t>
  </si>
  <si>
    <t>Honolulu County, Hawaii</t>
  </si>
  <si>
    <t>Herkimer County, New York</t>
  </si>
  <si>
    <t>Oneida County, New York</t>
  </si>
  <si>
    <t>Brooks County, Georgia</t>
  </si>
  <si>
    <t>Echols County, Georgia</t>
  </si>
  <si>
    <t>Lanier County, Georgia</t>
  </si>
  <si>
    <t>Lowndes County, Georgia</t>
  </si>
  <si>
    <t>Solano County, California</t>
  </si>
  <si>
    <t>Goliad County, Texas</t>
  </si>
  <si>
    <t>Victoria County, Texas</t>
  </si>
  <si>
    <t>Cumberland County, New Jersey</t>
  </si>
  <si>
    <t>Currituck County, North Carolina</t>
  </si>
  <si>
    <t>Gates County, North Carolina</t>
  </si>
  <si>
    <t>Gloucester County, Virginia</t>
  </si>
  <si>
    <t>Isle Of Wight County, Virginia</t>
  </si>
  <si>
    <t>James City County, Virginia</t>
  </si>
  <si>
    <t>Mathews County, Virginia</t>
  </si>
  <si>
    <t>Poquoson County, Virginia</t>
  </si>
  <si>
    <t>Suffolk City County, Virginia</t>
  </si>
  <si>
    <t>York County, Virginia</t>
  </si>
  <si>
    <t>Tulare County, California</t>
  </si>
  <si>
    <t>Falls County, Texas</t>
  </si>
  <si>
    <t>Mc Lennan County, Texas</t>
  </si>
  <si>
    <t>Walla Walla County, Washington</t>
  </si>
  <si>
    <t>Houston County, Georgia</t>
  </si>
  <si>
    <t>Peach County, Georgia</t>
  </si>
  <si>
    <t>Lapeer County, Michigan</t>
  </si>
  <si>
    <t>Livingston County, Michigan</t>
  </si>
  <si>
    <t>Macomb County, Michigan</t>
  </si>
  <si>
    <t>Oakland County, Michigan</t>
  </si>
  <si>
    <t>St. Clair County, Michigan</t>
  </si>
  <si>
    <t>Alexandria City County, Virginia</t>
  </si>
  <si>
    <t>Arlington County, Virginia</t>
  </si>
  <si>
    <t>Calvert County, Maryland</t>
  </si>
  <si>
    <t>Charles County, Maryland</t>
  </si>
  <si>
    <t>Clarke County, Virginia</t>
  </si>
  <si>
    <t>Culpeper County, Virginia</t>
  </si>
  <si>
    <t>Fairfax County, Virginia</t>
  </si>
  <si>
    <t>Fauquier County, Virginia</t>
  </si>
  <si>
    <t>Jefferson County, West Virginia</t>
  </si>
  <si>
    <t>Loudoun County, Virginia</t>
  </si>
  <si>
    <t>Prince Georges County, Maryland</t>
  </si>
  <si>
    <t>Prince William County, Virginia</t>
  </si>
  <si>
    <t>Rappahannock County, Virginia</t>
  </si>
  <si>
    <t>Spotsylvania County, Virginia</t>
  </si>
  <si>
    <t>Stafford County, Virginia</t>
  </si>
  <si>
    <t>The District County, District of Columbia</t>
  </si>
  <si>
    <t>Warren County, Virginia</t>
  </si>
  <si>
    <t>Black Hawk County, Iowa</t>
  </si>
  <si>
    <t>Bremer County, Iowa</t>
  </si>
  <si>
    <t>Grundy County, Iowa</t>
  </si>
  <si>
    <t>Jefferson County, New York</t>
  </si>
  <si>
    <t>Marathon County, Wisconsin</t>
  </si>
  <si>
    <t>Brooke County, West Virginia</t>
  </si>
  <si>
    <t>Hancock County, West Virginia</t>
  </si>
  <si>
    <t>Jefferson County, Ohio</t>
  </si>
  <si>
    <t>Chelan County, Washington</t>
  </si>
  <si>
    <t>Douglas County, Washington</t>
  </si>
  <si>
    <t>Palm Beach County, Florida</t>
  </si>
  <si>
    <t>Belmont County, Ohio</t>
  </si>
  <si>
    <t>Marshall County, West Virginia</t>
  </si>
  <si>
    <t>Ohio County, West Virginia</t>
  </si>
  <si>
    <t>Butler County, Kansas</t>
  </si>
  <si>
    <t>Harvey County, Kansas</t>
  </si>
  <si>
    <t>Sedgwick County, Kansas</t>
  </si>
  <si>
    <t>Sumner County, Kansas</t>
  </si>
  <si>
    <t>Archer County, Texas</t>
  </si>
  <si>
    <t>Clay County, Texas</t>
  </si>
  <si>
    <t>Wichita County, Texas</t>
  </si>
  <si>
    <t>Lycoming County, Pennsylvania</t>
  </si>
  <si>
    <t>Cecil County, Maryland</t>
  </si>
  <si>
    <t>New Castle County, Delaware</t>
  </si>
  <si>
    <t>Salem County, New Jersey</t>
  </si>
  <si>
    <t>New Hanover County, North Carolina</t>
  </si>
  <si>
    <t>Pender County, North Carolina</t>
  </si>
  <si>
    <t>Frederick County, Virginia</t>
  </si>
  <si>
    <t>Hampshire County, West Virginia</t>
  </si>
  <si>
    <t>Winchester City County, Virginia</t>
  </si>
  <si>
    <t>Davidson County, North Carolina</t>
  </si>
  <si>
    <t>Davie County, North Carolina</t>
  </si>
  <si>
    <t>Forsyth County, North Carolina</t>
  </si>
  <si>
    <t>Stokes County, North Carolina</t>
  </si>
  <si>
    <t>Yadkin County, North Carolina</t>
  </si>
  <si>
    <t>Windham County, Connecticut</t>
  </si>
  <si>
    <t>Worcester County, Massachusetts</t>
  </si>
  <si>
    <t>Yakima County, Washington</t>
  </si>
  <si>
    <t>York County, Pennsylvania</t>
  </si>
  <si>
    <t>Mahoning County, Ohio</t>
  </si>
  <si>
    <t>Mercer County, Pennsylvania</t>
  </si>
  <si>
    <t>Trumbull County, Ohio</t>
  </si>
  <si>
    <t>Sutter County, California</t>
  </si>
  <si>
    <t>Yuba County, California</t>
  </si>
  <si>
    <t>Yuma County, Arizona</t>
  </si>
  <si>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At this time, there are no hospitals located in this urban area on which to base a wage index. </t>
    </r>
  </si>
  <si>
    <t>State Code</t>
  </si>
  <si>
    <t>Nonurban Area</t>
  </si>
  <si>
    <t>URBAN FORMULA</t>
  </si>
  <si>
    <t>RURAL FORMULA</t>
  </si>
  <si>
    <t>New Jersey</t>
  </si>
  <si>
    <t>-----</t>
  </si>
  <si>
    <t>Queen Anne's County, Maryland</t>
  </si>
  <si>
    <t>Twin Falls, ID</t>
  </si>
  <si>
    <t>Jerome County, Idaho</t>
  </si>
  <si>
    <t>Twin Falls County, Idaho</t>
  </si>
  <si>
    <t>Adjustment</t>
  </si>
  <si>
    <t>N</t>
  </si>
  <si>
    <t>HIPPS</t>
  </si>
  <si>
    <t>PT</t>
  </si>
  <si>
    <t>Rate</t>
  </si>
  <si>
    <t>Factor</t>
  </si>
  <si>
    <t>of Stay</t>
  </si>
  <si>
    <t>PDPM
Group</t>
  </si>
  <si>
    <t>PT CMI</t>
  </si>
  <si>
    <t>PT
Rate</t>
  </si>
  <si>
    <t>OT CMI</t>
  </si>
  <si>
    <t>OT
Rate</t>
  </si>
  <si>
    <t>SLP CMI</t>
  </si>
  <si>
    <t>SLP
Rate</t>
  </si>
  <si>
    <t>Nursing CMG</t>
  </si>
  <si>
    <t>Nursing CMI</t>
  </si>
  <si>
    <t>Nursing
Rate</t>
  </si>
  <si>
    <t>NTA CMI</t>
  </si>
  <si>
    <t>NTA
Rate</t>
  </si>
  <si>
    <t>A</t>
  </si>
  <si>
    <t>B</t>
  </si>
  <si>
    <t>C</t>
  </si>
  <si>
    <t>D</t>
  </si>
  <si>
    <t>HDE2</t>
  </si>
  <si>
    <t>E</t>
  </si>
  <si>
    <t>F</t>
  </si>
  <si>
    <t>HBC2</t>
  </si>
  <si>
    <t>G</t>
  </si>
  <si>
    <t>H</t>
  </si>
  <si>
    <t>LDE2</t>
  </si>
  <si>
    <t>I</t>
  </si>
  <si>
    <t>J</t>
  </si>
  <si>
    <t>LBC2</t>
  </si>
  <si>
    <t>K</t>
  </si>
  <si>
    <t>L</t>
  </si>
  <si>
    <t>CDE2</t>
  </si>
  <si>
    <t>M</t>
  </si>
  <si>
    <t>-</t>
  </si>
  <si>
    <t>CBC2</t>
  </si>
  <si>
    <t>O</t>
  </si>
  <si>
    <t>P</t>
  </si>
  <si>
    <t>Q</t>
  </si>
  <si>
    <t>R</t>
  </si>
  <si>
    <t>BAB2</t>
  </si>
  <si>
    <t>S</t>
  </si>
  <si>
    <t>T</t>
  </si>
  <si>
    <t>PDE2</t>
  </si>
  <si>
    <t>U</t>
  </si>
  <si>
    <t>PBC2</t>
  </si>
  <si>
    <t>PBC1</t>
  </si>
  <si>
    <t>PA1</t>
  </si>
  <si>
    <t>TA</t>
  </si>
  <si>
    <t>GG Function 0-5</t>
  </si>
  <si>
    <t>TB</t>
  </si>
  <si>
    <t>TC</t>
  </si>
  <si>
    <t>TD</t>
  </si>
  <si>
    <t>GG Function 6-9</t>
  </si>
  <si>
    <t>GG Function 10-23</t>
  </si>
  <si>
    <t>GG Function 24</t>
  </si>
  <si>
    <t>TE</t>
  </si>
  <si>
    <t>TF</t>
  </si>
  <si>
    <t>TG</t>
  </si>
  <si>
    <t>TH</t>
  </si>
  <si>
    <t>Other Orthopedic</t>
  </si>
  <si>
    <t>TI</t>
  </si>
  <si>
    <t>TJ</t>
  </si>
  <si>
    <t>TK</t>
  </si>
  <si>
    <t>TL</t>
  </si>
  <si>
    <t>Medical Management</t>
  </si>
  <si>
    <t>TM</t>
  </si>
  <si>
    <t>TN</t>
  </si>
  <si>
    <t>TO</t>
  </si>
  <si>
    <t>TP</t>
  </si>
  <si>
    <t>Non-Orthopedic Surgery &amp; Acute Neurologic</t>
  </si>
  <si>
    <t>PT &amp; OT Group</t>
  </si>
  <si>
    <t>OT</t>
  </si>
  <si>
    <t>PT &amp; OT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</si>
  <si>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</si>
  <si>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</si>
  <si>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</si>
  <si>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</si>
  <si>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</si>
  <si>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</si>
  <si>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</si>
  <si>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</si>
  <si>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</si>
  <si>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</si>
  <si>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</si>
  <si>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</si>
  <si>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SLP</t>
  </si>
  <si>
    <t>Mechanically altered diet or swallowing disorder=Neither</t>
  </si>
  <si>
    <t>Mechanically altered diet or swallowing disorder=Either</t>
  </si>
  <si>
    <t>Mechanically altered diet or swallowing disorder=Both</t>
  </si>
  <si>
    <t>SLP Group</t>
  </si>
  <si>
    <t>Nursing Group</t>
  </si>
  <si>
    <t>Major Joint Replacement or Spinal Surgery</t>
  </si>
  <si>
    <t>Non-Therapy Ancillary Group</t>
  </si>
  <si>
    <t>PDPM</t>
  </si>
  <si>
    <t>Total Rate Analysis</t>
  </si>
  <si>
    <t>Nursing</t>
  </si>
  <si>
    <t>NTA</t>
  </si>
  <si>
    <t>VPD</t>
  </si>
  <si>
    <t>Non-Case</t>
  </si>
  <si>
    <t>Mix</t>
  </si>
  <si>
    <t>and</t>
  </si>
  <si>
    <t>Subtotal</t>
  </si>
  <si>
    <t>Non-Case Mix</t>
  </si>
  <si>
    <t>Therapy</t>
  </si>
  <si>
    <t>Nursing Rate Analysis</t>
  </si>
  <si>
    <t>Therapy Rate Analysis</t>
  </si>
  <si>
    <t>PDPM Rate Groupings</t>
  </si>
  <si>
    <t>MDS</t>
  </si>
  <si>
    <t>ES1</t>
  </si>
  <si>
    <t>HDE1</t>
  </si>
  <si>
    <t>HBC1</t>
  </si>
  <si>
    <t>LDE1</t>
  </si>
  <si>
    <t>LBC1</t>
  </si>
  <si>
    <t>CDE1</t>
  </si>
  <si>
    <t>CBC1</t>
  </si>
  <si>
    <t>BAB1</t>
  </si>
  <si>
    <t>PDE1</t>
  </si>
  <si>
    <t>Depression</t>
  </si>
  <si>
    <t>Number of</t>
  </si>
  <si>
    <t>restorative</t>
  </si>
  <si>
    <t>nursing</t>
  </si>
  <si>
    <t>services</t>
  </si>
  <si>
    <t>GG-based function score</t>
  </si>
  <si>
    <t>Tracheostomy &amp; Ventilator</t>
  </si>
  <si>
    <t>Conditions requiring complex medical care e.g. pneumonia, surgical wounds, burns.</t>
  </si>
  <si>
    <t>Behavioral or cognitive symptoms</t>
  </si>
  <si>
    <t>Assistance with daily living and general supervision</t>
  </si>
  <si>
    <t>Depression=Y</t>
  </si>
  <si>
    <t>Depression=N</t>
  </si>
  <si>
    <t>Infection</t>
  </si>
  <si>
    <t>Restorative Nursing=2 or more</t>
  </si>
  <si>
    <t>Restorative Nursing=0 to 1</t>
  </si>
  <si>
    <t>GG=0-14</t>
  </si>
  <si>
    <t>GG=0-5</t>
  </si>
  <si>
    <t>GG=6-14</t>
  </si>
  <si>
    <t>GG=15-16</t>
  </si>
  <si>
    <t>GG=11-16</t>
  </si>
  <si>
    <t>and NTA</t>
  </si>
  <si>
    <t>Choose Nursing Group</t>
  </si>
  <si>
    <t>NA</t>
  </si>
  <si>
    <t>NB</t>
  </si>
  <si>
    <t>NC</t>
  </si>
  <si>
    <t>ND</t>
  </si>
  <si>
    <t>NE</t>
  </si>
  <si>
    <t>NF</t>
  </si>
  <si>
    <t>Choose NTA Score Range</t>
  </si>
  <si>
    <t>Labor Portion PDPM</t>
  </si>
  <si>
    <t>Non-Case Mix Analysis</t>
  </si>
  <si>
    <t>Choose PT &amp; OT Group</t>
  </si>
  <si>
    <t>Choose SLP Group</t>
  </si>
  <si>
    <t>V</t>
  </si>
  <si>
    <t>W</t>
  </si>
  <si>
    <t>X</t>
  </si>
  <si>
    <t>Y</t>
  </si>
  <si>
    <t>PT/OT</t>
  </si>
  <si>
    <t>***Please note the above calculated rates are subject to change based upon any update made by CMS.</t>
  </si>
  <si>
    <t>Wage Index PDPM:</t>
  </si>
  <si>
    <t xml:space="preserve"> Aibonito Municipio, Puerto Rico</t>
  </si>
  <si>
    <t xml:space="preserve"> Barceloneta Municipio, Puerto Rico</t>
  </si>
  <si>
    <t xml:space="preserve"> Barranquitas Municipio, Puerto Rico</t>
  </si>
  <si>
    <t xml:space="preserve"> Bayamón Municipio, Puerto Rico</t>
  </si>
  <si>
    <t xml:space="preserve"> Caguas Municipio, Puerto Rico</t>
  </si>
  <si>
    <t xml:space="preserve"> Canóvanas Municipio, Puerto Rico</t>
  </si>
  <si>
    <t xml:space="preserve"> Carolina Municipio, Puerto Rico</t>
  </si>
  <si>
    <t xml:space="preserve"> Cataño Municipio, Puerto Rico</t>
  </si>
  <si>
    <t xml:space="preserve"> Cayey Municipio, Puerto Rico</t>
  </si>
  <si>
    <t xml:space="preserve"> Ceiba Municipio, Puerto Rico</t>
  </si>
  <si>
    <t xml:space="preserve"> Ciales Municipio, Puerto Rico</t>
  </si>
  <si>
    <t xml:space="preserve"> Cidra Municipio, Puerto Rico</t>
  </si>
  <si>
    <t xml:space="preserve"> Comerío Municipio, Puerto Rico</t>
  </si>
  <si>
    <t xml:space="preserve"> Corozal Municipio, Puerto Rico</t>
  </si>
  <si>
    <t xml:space="preserve"> Dorado Municipio, Puerto Rico</t>
  </si>
  <si>
    <t xml:space="preserve"> Fajardo Municipio, Puerto Rico</t>
  </si>
  <si>
    <t xml:space="preserve"> Florida Municipio, Puerto Rico</t>
  </si>
  <si>
    <t xml:space="preserve"> Guaynabo Municipio, Puerto Rico</t>
  </si>
  <si>
    <t xml:space="preserve"> Gurabo Municipio, Puerto Rico</t>
  </si>
  <si>
    <t xml:space="preserve"> Humacao Municipio, Puerto Rico</t>
  </si>
  <si>
    <t xml:space="preserve"> Juncos Municipio, Puerto Rico</t>
  </si>
  <si>
    <t xml:space="preserve"> Las Piedras Municipio, Puerto Rico</t>
  </si>
  <si>
    <t xml:space="preserve"> Loíza Municipio, Puerto Rico</t>
  </si>
  <si>
    <t xml:space="preserve"> Luquillo Municipio, Puerto Rico</t>
  </si>
  <si>
    <t xml:space="preserve"> Manatí Municipio, Puerto Rico</t>
  </si>
  <si>
    <t xml:space="preserve"> Maunabo Municipio, Puerto Rico</t>
  </si>
  <si>
    <t xml:space="preserve"> Morovis Municipio, Puerto Rico</t>
  </si>
  <si>
    <t xml:space="preserve"> Naguabo Municipio, Puerto Rico</t>
  </si>
  <si>
    <t xml:space="preserve"> Naranjito Municipio, Puerto Rico</t>
  </si>
  <si>
    <t xml:space="preserve"> Orocovis Municipio, Puerto Rico</t>
  </si>
  <si>
    <t xml:space="preserve"> Río Grande Municipio, Puerto Rico</t>
  </si>
  <si>
    <t xml:space="preserve"> San Juan Municipio, Puerto Rico</t>
  </si>
  <si>
    <t xml:space="preserve"> San Lorenzo Municipio, Puerto Rico</t>
  </si>
  <si>
    <t xml:space="preserve"> Toa Alta Municipio, Puerto Rico</t>
  </si>
  <si>
    <t xml:space="preserve"> Toa Baja Municipio, Puerto Rico</t>
  </si>
  <si>
    <t xml:space="preserve"> Trujillo Alto Municipio, Puerto Rico</t>
  </si>
  <si>
    <t xml:space="preserve"> Vega Alta Municipio, Puerto Rico</t>
  </si>
  <si>
    <t xml:space="preserve"> Vega Baja Municipio, Puerto Rico</t>
  </si>
  <si>
    <t xml:space="preserve"> Yabucoa Municipio, Puerto Rico</t>
  </si>
  <si>
    <t>Staunton City, Virginia</t>
  </si>
  <si>
    <t>Waynesboro City, Virginia</t>
  </si>
  <si>
    <t>Chesapeake City, Virginia</t>
  </si>
  <si>
    <t>Hampton City, Virginia</t>
  </si>
  <si>
    <t>Newport News City, Virginia</t>
  </si>
  <si>
    <t>Norfolk City, Virginia</t>
  </si>
  <si>
    <t>Portsmouth City, Virginia</t>
  </si>
  <si>
    <t>Virginia Beach City, Virginia</t>
  </si>
  <si>
    <t>Williamsburg City, Virginia</t>
  </si>
  <si>
    <t>Cumulative</t>
  </si>
  <si>
    <t>Tracheostomy or Ventilator</t>
  </si>
  <si>
    <t>Medicare SNF PDPM Rates</t>
  </si>
  <si>
    <t>The PDPM rate calculations are complex and the tool should not be used as a substitute for comprehensive</t>
  </si>
  <si>
    <t>billing software.  The calculated rates are subject to change based upon any update made by CMS.</t>
  </si>
  <si>
    <t>Minor rounding adjustments may be present.  No assurance is provided on the contents herein.</t>
  </si>
  <si>
    <t>Selection Tab</t>
  </si>
  <si>
    <t>Enter the facility name here, if desired.</t>
  </si>
  <si>
    <t>Select the state and county the skilled nursing facility is located from the drop down menu.</t>
  </si>
  <si>
    <t>Select the PDPM nursing group from the drop down menu based on the criteria indicated.</t>
  </si>
  <si>
    <t>Select the PDPM PT and OT therapy group from the drop down menu based on the criteria indicated.</t>
  </si>
  <si>
    <t>Select the PDPM speech therapy group from the drop down menu based on the criteria indicated.</t>
  </si>
  <si>
    <t>Select the PDPM NTA therapy group from the drop down menu based on the criteria indicated.</t>
  </si>
  <si>
    <t>Item automatically populated</t>
  </si>
  <si>
    <t>Total Rate Analysis Tab</t>
  </si>
  <si>
    <t>Therapy Rate Analysis Tab</t>
  </si>
  <si>
    <t>Non-Case Mix Analysis Tab</t>
  </si>
  <si>
    <t>This tab allows the user to analyze the total PDPM rate calculated based on the items in the Selection</t>
  </si>
  <si>
    <t>Nursing &amp; NTA Rate Analysis Tab</t>
  </si>
  <si>
    <t>This tab allows the user to analyze the PDPM nursing and NTA rate components based on the items in the Selection</t>
  </si>
  <si>
    <t>This tab allows the user to analyze the PDPM PT, OT, and SLP rate components based on the items in the Selection</t>
  </si>
  <si>
    <t>This tab allows the user to analyze the PDPM non-case mix rate components based on the items in the Selection</t>
  </si>
  <si>
    <t>The Marcum rate tool allows the user to calculate PDPM rates for the service period</t>
  </si>
  <si>
    <t>100 day stay on the total rates, nursing and non-therapy ancillary components, therapy components,</t>
  </si>
  <si>
    <t>and non-case mix component.  Each component is wage adjusted.  The rates are not adjusted for facility specific Value</t>
  </si>
  <si>
    <t>tab for a hypothetical 100 day stay on a per day and cumulative basis.</t>
  </si>
  <si>
    <t>Extensive Services/Clinical Conditions</t>
  </si>
  <si>
    <t>Serious medical conditions e.g. comatose, septicemia, respiratory therapy.</t>
  </si>
  <si>
    <t>Serious medical conditions e.g. radiation therapy or dialysis.</t>
  </si>
  <si>
    <t>does not create any relationship between them.  If you are interested in hiring Marcum LLP, please contact</t>
  </si>
  <si>
    <t>a member of our Marcum Healthcare Advisory team.</t>
  </si>
  <si>
    <t>The use of our PDPM Calculator does not constitute the provision of services by Marcum LLP to the user and</t>
  </si>
  <si>
    <t>Des Moines-Wes Des Moines, IA</t>
  </si>
  <si>
    <t>Frederick-Gaithersburg-Rockville, MD</t>
  </si>
  <si>
    <t>Gulfport-Biloxi, MS</t>
  </si>
  <si>
    <t>Jackson, TB</t>
  </si>
  <si>
    <t>New Brunswick-Lakewood, NJ</t>
  </si>
  <si>
    <t>Poughkeepsie-Newburgh-Middletown, NY</t>
  </si>
  <si>
    <t>Prescott Valley-Prescott, AZ</t>
  </si>
  <si>
    <t>Naguabo Municipio</t>
  </si>
  <si>
    <t>Sumter,SC</t>
  </si>
  <si>
    <t>Indiana-Park</t>
  </si>
  <si>
    <t>District, District of Columbia</t>
  </si>
  <si>
    <t>Wausau-Weston, WI</t>
  </si>
  <si>
    <t>Yauco, PR</t>
  </si>
  <si>
    <t>Albany-Lebanon, OR</t>
  </si>
  <si>
    <t>Anniston-Oxford, AL</t>
  </si>
  <si>
    <t>Atlanta-Sandy Springs-Alpharetta, GA</t>
  </si>
  <si>
    <t>Austin-Round Rock-Georgetown, TX</t>
  </si>
  <si>
    <t>Bend, OR</t>
  </si>
  <si>
    <t>Bremerton-Silverdale-Port Orchard, WA</t>
  </si>
  <si>
    <t>Buffalo-Cheektowaga, NY</t>
  </si>
  <si>
    <t>Chicago-Naperville-Evanston, IL</t>
  </si>
  <si>
    <t>Dayton-Kettering, OH</t>
  </si>
  <si>
    <t>Eugene-Springfield, OR</t>
  </si>
  <si>
    <t>Fort Lauderdale-Pompano Beach-Sunrise, FL</t>
  </si>
  <si>
    <t>Grand Rapids-Kentwood, MI</t>
  </si>
  <si>
    <t>Greenville-Anderson, SC</t>
  </si>
  <si>
    <t>Hartford-East Hartford-Middletown, CT</t>
  </si>
  <si>
    <t>Hilton Head Island-Bluffton, SC</t>
  </si>
  <si>
    <t>Hinesville-Fort Stewart, GA</t>
  </si>
  <si>
    <t>Kingsport-Bristol, TN-VA</t>
  </si>
  <si>
    <t>Mankato, MN</t>
  </si>
  <si>
    <t>Naples-Marco Island, FL</t>
  </si>
  <si>
    <t>Niles, MI</t>
  </si>
  <si>
    <t>Raleigh-Cary, NC</t>
  </si>
  <si>
    <t>San Diego-Chula Vista-Carlsbad, CA</t>
  </si>
  <si>
    <t>Santa Rosa-Petaluma, CA</t>
  </si>
  <si>
    <t>Sebring-Avon Park, FL</t>
  </si>
  <si>
    <t>Staunton, VA</t>
  </si>
  <si>
    <t>Stockton, CA</t>
  </si>
  <si>
    <t>Trenton-Princeton, NJ</t>
  </si>
  <si>
    <t>Visalia, CA</t>
  </si>
  <si>
    <t>West Palm Beach-Boca Raton-Boynton Beach, FL</t>
  </si>
  <si>
    <t>Puerto Rico-Aguada Municipio</t>
  </si>
  <si>
    <t>Puerto Rico-Aguadilla Municipio</t>
  </si>
  <si>
    <t>Puerto Rico-Anasco Municipio</t>
  </si>
  <si>
    <t>Puerto Rico-Isabela Municipio</t>
  </si>
  <si>
    <t>Puerto Rico-Lares Municipio</t>
  </si>
  <si>
    <t>Puerto Rico-Moca Municipio</t>
  </si>
  <si>
    <t>Puerto Rico-Rincon Municipio</t>
  </si>
  <si>
    <t>Puerto Rico-San Sebastian Municipio</t>
  </si>
  <si>
    <t>Puerto Rico-Utuado Municipio</t>
  </si>
  <si>
    <t>New York-Albany</t>
  </si>
  <si>
    <t>New York-Rensselaer</t>
  </si>
  <si>
    <t>New York-Saratoga</t>
  </si>
  <si>
    <t>New York-Schenectady</t>
  </si>
  <si>
    <t>New York-Schoharie</t>
  </si>
  <si>
    <t>New Mexico-Bernalillo</t>
  </si>
  <si>
    <t>New Mexico-Sandoval</t>
  </si>
  <si>
    <t>New Mexico-Torrance</t>
  </si>
  <si>
    <t>New Mexico-Valencia</t>
  </si>
  <si>
    <t>Puerto Rico-Arecibo Municipio</t>
  </si>
  <si>
    <t>Puerto Rico-Camuy Municipio</t>
  </si>
  <si>
    <t>Puerto Rico-Hatillo Municipio</t>
  </si>
  <si>
    <t>Puerto Rico-Quebradillas Municipio</t>
  </si>
  <si>
    <t>North Carolina-Buncombe</t>
  </si>
  <si>
    <t>North Carolina-Haywood</t>
  </si>
  <si>
    <t>North Carolina-Henderson</t>
  </si>
  <si>
    <t>North Carolina-Madison</t>
  </si>
  <si>
    <t>South Carolina-Aiken</t>
  </si>
  <si>
    <t>South Carolina-Edgefield</t>
  </si>
  <si>
    <t>West Virginia-Fayette</t>
  </si>
  <si>
    <t>West Virginia-Raleigh</t>
  </si>
  <si>
    <t>New York-Broome</t>
  </si>
  <si>
    <t>New York-Tioga</t>
  </si>
  <si>
    <t>North Dakota-Burleigh</t>
  </si>
  <si>
    <t>North Dakota-Morton</t>
  </si>
  <si>
    <t>North Dakota-Oliver</t>
  </si>
  <si>
    <t>New York-Erie</t>
  </si>
  <si>
    <t>New York-Niagara</t>
  </si>
  <si>
    <t>North Carolina-Alamance</t>
  </si>
  <si>
    <t>West Virginia-Boone</t>
  </si>
  <si>
    <t>West Virginia-Clay</t>
  </si>
  <si>
    <t>West Virginia-Jackson</t>
  </si>
  <si>
    <t>West Virginia-Kanawha</t>
  </si>
  <si>
    <t>West Virginia-Lincoln</t>
  </si>
  <si>
    <t>South Carolina-Berkeley</t>
  </si>
  <si>
    <t>South Carolina-Charleston</t>
  </si>
  <si>
    <t>South Carolina-Dorchester</t>
  </si>
  <si>
    <t>North Carolina-Anson</t>
  </si>
  <si>
    <t>North Carolina-Cabarrus</t>
  </si>
  <si>
    <t>South Carolina-Chester</t>
  </si>
  <si>
    <t>North Carolina-Gaston</t>
  </si>
  <si>
    <t>North Carolina-Iredell</t>
  </si>
  <si>
    <t>South Carolina-Lancaster</t>
  </si>
  <si>
    <t>North Carolina-Lincoln</t>
  </si>
  <si>
    <t>North Carolina-Mecklenburg</t>
  </si>
  <si>
    <t>North Carolina-Rowan</t>
  </si>
  <si>
    <t>North Carolina-Union</t>
  </si>
  <si>
    <t>South Carolina-York</t>
  </si>
  <si>
    <t>South Carolina-Calhoun</t>
  </si>
  <si>
    <t>South Carolina-Fairfield</t>
  </si>
  <si>
    <t>South Carolina-Kershaw</t>
  </si>
  <si>
    <t>South Carolina-Lexington</t>
  </si>
  <si>
    <t>South Carolina-Richland</t>
  </si>
  <si>
    <t>South Carolina-Saluda</t>
  </si>
  <si>
    <t>West Virginia-Mineral</t>
  </si>
  <si>
    <t>North Carolina-Chatham</t>
  </si>
  <si>
    <t>North Carolina-Durham</t>
  </si>
  <si>
    <t>North Carolina-Granville</t>
  </si>
  <si>
    <t>North Carolina-Orange</t>
  </si>
  <si>
    <t>North Carolina-Person</t>
  </si>
  <si>
    <t>New York-Chemung</t>
  </si>
  <si>
    <t>Oklahoma-Garfield</t>
  </si>
  <si>
    <t>North Dakota-Cass</t>
  </si>
  <si>
    <t>New Mexico-San Juan</t>
  </si>
  <si>
    <t>North Carolina-Cumberland</t>
  </si>
  <si>
    <t>North Carolina-Harnett</t>
  </si>
  <si>
    <t>North Carolina-Hoke</t>
  </si>
  <si>
    <t>South Carolina-Darlington</t>
  </si>
  <si>
    <t>South Carolina-Florence</t>
  </si>
  <si>
    <t>New York-Warren</t>
  </si>
  <si>
    <t>New York-Washington</t>
  </si>
  <si>
    <t>North Carolina-Wayne</t>
  </si>
  <si>
    <t>North Dakota-Grand Forks</t>
  </si>
  <si>
    <t>North Carolina-Guilford</t>
  </si>
  <si>
    <t>North Carolina-Randolph</t>
  </si>
  <si>
    <t>North Carolina-Rockingham</t>
  </si>
  <si>
    <t>North Carolina-Pitt</t>
  </si>
  <si>
    <t>South Carolina-Anderson</t>
  </si>
  <si>
    <t>South Carolina-Greenville</t>
  </si>
  <si>
    <t>South Carolina-Laurens</t>
  </si>
  <si>
    <t>South Carolina-Pickens</t>
  </si>
  <si>
    <t>Puerto Rico-Arroyo Municipio</t>
  </si>
  <si>
    <t>Puerto Rico-Guayama Municipio</t>
  </si>
  <si>
    <t>Puerto Rico-Patillas Municipio</t>
  </si>
  <si>
    <t>West Virginia-Berkeley</t>
  </si>
  <si>
    <t>West Virginia-Morgan</t>
  </si>
  <si>
    <t>North Carolina-Alexander</t>
  </si>
  <si>
    <t>North Carolina-Burke</t>
  </si>
  <si>
    <t>North Carolina-Caldwell</t>
  </si>
  <si>
    <t>North Carolina-Catawba</t>
  </si>
  <si>
    <t>South Carolina-Beaufort</t>
  </si>
  <si>
    <t>South Carolina-Jasper</t>
  </si>
  <si>
    <t>West Virginia-Cabell</t>
  </si>
  <si>
    <t>West Virginia-Putnam</t>
  </si>
  <si>
    <t>West Virginia-Wayne</t>
  </si>
  <si>
    <t>New York-Tompkins</t>
  </si>
  <si>
    <t>North Carolina-Onslow</t>
  </si>
  <si>
    <t>New York-Ulster</t>
  </si>
  <si>
    <t>New Mexico-Dona Ana</t>
  </si>
  <si>
    <t>Puerto Rico-Hormigueros Municipio</t>
  </si>
  <si>
    <t>Puerto Rico-Las Marias Municipio</t>
  </si>
  <si>
    <t>Puerto Rico-Mayaguez Municipio</t>
  </si>
  <si>
    <t>West Virginia-Monongalia</t>
  </si>
  <si>
    <t>West Virginia-Preston</t>
  </si>
  <si>
    <t>North Carolina-Brunswick</t>
  </si>
  <si>
    <t>South Carolina-Horry</t>
  </si>
  <si>
    <t>New York-Nassau</t>
  </si>
  <si>
    <t>New York-Suffolk</t>
  </si>
  <si>
    <t>North Carolina-Craven</t>
  </si>
  <si>
    <t>North Carolina-Jones</t>
  </si>
  <si>
    <t>North Carolina-Pamlico</t>
  </si>
  <si>
    <t>New York-Bronx</t>
  </si>
  <si>
    <t>New York-Kings</t>
  </si>
  <si>
    <t>New York-New York</t>
  </si>
  <si>
    <t>New York-Putnam</t>
  </si>
  <si>
    <t>New York-Queens</t>
  </si>
  <si>
    <t>New York-Richmond</t>
  </si>
  <si>
    <t>New York-Rockland</t>
  </si>
  <si>
    <t>New York-Westchester</t>
  </si>
  <si>
    <t>West Virginia-Wirt</t>
  </si>
  <si>
    <t>West Virginia-Wood</t>
  </si>
  <si>
    <t>Puerto Rico-Adjuntas Municipio</t>
  </si>
  <si>
    <t>Puerto Rico-Juana Diaz Municipio</t>
  </si>
  <si>
    <t>Puerto Rico-Ponce Municipio</t>
  </si>
  <si>
    <t>Puerto Rico-Villalba Municipio</t>
  </si>
  <si>
    <t>New York-Dutchess</t>
  </si>
  <si>
    <t>New York-Orange</t>
  </si>
  <si>
    <t>North Carolina-Franklin</t>
  </si>
  <si>
    <t>North Carolina-Johnston</t>
  </si>
  <si>
    <t>North Carolina-Wake</t>
  </si>
  <si>
    <t>South Dakota-Meade</t>
  </si>
  <si>
    <t>South Dakota-Pennington</t>
  </si>
  <si>
    <t>New York-Livingston</t>
  </si>
  <si>
    <t>New York-Monroe</t>
  </si>
  <si>
    <t>New York-Ontario</t>
  </si>
  <si>
    <t>New York-Orleans</t>
  </si>
  <si>
    <t>New York-Wayne</t>
  </si>
  <si>
    <t>New York-Yates</t>
  </si>
  <si>
    <t>North Carolina-Edgecombe</t>
  </si>
  <si>
    <t>North Carolina-Nash</t>
  </si>
  <si>
    <t>Puerto Rico-Cabo Rojo Municipio</t>
  </si>
  <si>
    <t>Puerto Rico-Lajas Municipio</t>
  </si>
  <si>
    <t>Puerto Rico-Sabana Grande Municipio</t>
  </si>
  <si>
    <t>Puerto Rico-San German Municipio</t>
  </si>
  <si>
    <t>Puerto Rico-Aguas Buenas Municipio</t>
  </si>
  <si>
    <t>Puerto Rico-Aibonito Municipio</t>
  </si>
  <si>
    <t>Puerto Rico-Barceloneta Municipio</t>
  </si>
  <si>
    <t>Puerto Rico-Barranquitas Municipio</t>
  </si>
  <si>
    <t>Puerto Rico-Bayamon Municipio</t>
  </si>
  <si>
    <t>Puerto Rico-Caguas Municipio</t>
  </si>
  <si>
    <t>Puerto Rico-Canovanas Municipio</t>
  </si>
  <si>
    <t>Puerto Rico-Carolina Municipio</t>
  </si>
  <si>
    <t>Puerto Rico-Catano Municipio</t>
  </si>
  <si>
    <t>Puerto Rico-Cayey Municipio</t>
  </si>
  <si>
    <t>Puerto Rico-Ceiba Municipio</t>
  </si>
  <si>
    <t>Puerto Rico-Ciales Municipio</t>
  </si>
  <si>
    <t>Puerto Rico-Cidra Municipio</t>
  </si>
  <si>
    <t>Puerto Rico-Comerio Municipio</t>
  </si>
  <si>
    <t>Puerto Rico-Corozal Municipio</t>
  </si>
  <si>
    <t>Puerto Rico-Dorado Municipio</t>
  </si>
  <si>
    <t>Puerto Rico-Fajardo Municipio</t>
  </si>
  <si>
    <t>Puerto Rico-Florida Municipio</t>
  </si>
  <si>
    <t>Puerto Rico-Guaynabo Municipio</t>
  </si>
  <si>
    <t>Puerto Rico-Gurabo Municipio</t>
  </si>
  <si>
    <t>Puerto Rico-Humacao Municipio</t>
  </si>
  <si>
    <t>Puerto Rico-Juncos Municipio</t>
  </si>
  <si>
    <t>Puerto Rico-Las Piedras Municipio</t>
  </si>
  <si>
    <t>Puerto Rico-Loiza Municipio</t>
  </si>
  <si>
    <t>Puerto Rico-Luquillo Municipio</t>
  </si>
  <si>
    <t>Puerto Rico-Manati Municipio</t>
  </si>
  <si>
    <t>Puerto Rico-Maunabo Municipio</t>
  </si>
  <si>
    <t>Puerto Rico-Morovis Municipio</t>
  </si>
  <si>
    <t>Puerto Rico-Naguabo Municipio</t>
  </si>
  <si>
    <t>Puerto Rico-Naranjito Municipio</t>
  </si>
  <si>
    <t>Puerto Rico-Orocovis Municipio</t>
  </si>
  <si>
    <t>Puerto Rico-Rio Grande Municipio</t>
  </si>
  <si>
    <t>Puerto Rico-San Juan Municipio</t>
  </si>
  <si>
    <t>Puerto Rico-San Lorenzo Municipio</t>
  </si>
  <si>
    <t>Puerto Rico-Toa Alta Municipio</t>
  </si>
  <si>
    <t>Puerto Rico-Toa Baja Municipio</t>
  </si>
  <si>
    <t>Puerto Rico-Trujillo Alto Municipio</t>
  </si>
  <si>
    <t>Puerto Rico-Vega Alta Municipio</t>
  </si>
  <si>
    <t>Puerto Rico-Vega Baja Municipio</t>
  </si>
  <si>
    <t>Puerto Rico-Yabucoa Municipio</t>
  </si>
  <si>
    <t>New Mexico-Santa Fe</t>
  </si>
  <si>
    <t>South Dakota-Union</t>
  </si>
  <si>
    <t>South Dakota-Lincoln</t>
  </si>
  <si>
    <t>South Dakota-Mc Cook</t>
  </si>
  <si>
    <t>South Dakota-Minnehaha</t>
  </si>
  <si>
    <t>South Dakota-Turner</t>
  </si>
  <si>
    <t>South Carolina-Spartanburg</t>
  </si>
  <si>
    <t>South Carolina-Clarendon</t>
  </si>
  <si>
    <t>South Carolina-Sumter</t>
  </si>
  <si>
    <t>New York-Madison</t>
  </si>
  <si>
    <t>New York-Onondaga</t>
  </si>
  <si>
    <t>New York-Oswego</t>
  </si>
  <si>
    <t>New York-Herkimer</t>
  </si>
  <si>
    <t>New York-Oneida</t>
  </si>
  <si>
    <t>North Carolina-Camden</t>
  </si>
  <si>
    <t>North Carolina-Currituck</t>
  </si>
  <si>
    <t>North Carolina-Gates</t>
  </si>
  <si>
    <t>DC-District, District of Columbia</t>
  </si>
  <si>
    <t>West Virginia-Jefferson</t>
  </si>
  <si>
    <t>New York-Jefferson</t>
  </si>
  <si>
    <t>West Virginia-Brooke</t>
  </si>
  <si>
    <t>West Virginia-Hancock</t>
  </si>
  <si>
    <t>West Virginia-Marshall</t>
  </si>
  <si>
    <t>West Virginia-Ohio</t>
  </si>
  <si>
    <t>North Carolina-New Hanover</t>
  </si>
  <si>
    <t>North Carolina-Pender</t>
  </si>
  <si>
    <t>West Virginia-Hampshire</t>
  </si>
  <si>
    <t>North Carolina-Davidson</t>
  </si>
  <si>
    <t>North Carolina-Davie</t>
  </si>
  <si>
    <t>North Carolina-Forsyth</t>
  </si>
  <si>
    <t>North Carolina-Stokes</t>
  </si>
  <si>
    <t>North Carolina-Yadkin</t>
  </si>
  <si>
    <t>Puerto Rico-Guanica Municipio</t>
  </si>
  <si>
    <t>Puerto Rico-Guayanilla Municipio</t>
  </si>
  <si>
    <t>Puerto Rico-Penuelas Municipio</t>
  </si>
  <si>
    <t>Puerto Rico-Yauco Municipio</t>
  </si>
  <si>
    <t>Alabama-Statewide</t>
  </si>
  <si>
    <t>Alaska-Statewide</t>
  </si>
  <si>
    <t>Arizona-Statewide</t>
  </si>
  <si>
    <t>Arkansas-Statewide</t>
  </si>
  <si>
    <t>California-Statewide</t>
  </si>
  <si>
    <t>Colorado-Statewide</t>
  </si>
  <si>
    <t>Connecticut-Statewide</t>
  </si>
  <si>
    <t>Florida-Statewide</t>
  </si>
  <si>
    <t>Georgia-Statewide</t>
  </si>
  <si>
    <t>Hawaii-Statewide</t>
  </si>
  <si>
    <t>Idaho-Statewide</t>
  </si>
  <si>
    <t>Illinois-Statewide</t>
  </si>
  <si>
    <t>Indiana-Statewide</t>
  </si>
  <si>
    <t>Iowa-Statewide</t>
  </si>
  <si>
    <t>Kansas-Statewide</t>
  </si>
  <si>
    <t>Kentucky-Statewide</t>
  </si>
  <si>
    <t>Louisiana-Statewide Parish</t>
  </si>
  <si>
    <t>Maine-Statewide</t>
  </si>
  <si>
    <t>Maryland-Statewide</t>
  </si>
  <si>
    <t>Massachusetts-Statewide</t>
  </si>
  <si>
    <t>Michigan-Statewide</t>
  </si>
  <si>
    <t>Minnesota-Statewide</t>
  </si>
  <si>
    <t>Mississippi-Statewide</t>
  </si>
  <si>
    <t>Missouri-Statewide</t>
  </si>
  <si>
    <t>Montana-Statewide</t>
  </si>
  <si>
    <t>Nebraska-Statewide</t>
  </si>
  <si>
    <t>Nevada-Statewide</t>
  </si>
  <si>
    <t>New Mexico-Catron</t>
  </si>
  <si>
    <t>New Mexico-Chaves</t>
  </si>
  <si>
    <t>New Mexico-Cibola</t>
  </si>
  <si>
    <t>New Mexico-Colfax</t>
  </si>
  <si>
    <t>New Mexico-Curry</t>
  </si>
  <si>
    <t>New Mexico-De Baca</t>
  </si>
  <si>
    <t>New Mexico-Eddy</t>
  </si>
  <si>
    <t>New Mexico-Grant</t>
  </si>
  <si>
    <t>New Mexico-Guadalupe</t>
  </si>
  <si>
    <t>New Mexico-Harding</t>
  </si>
  <si>
    <t>New Mexico-Hidalgo</t>
  </si>
  <si>
    <t>New Mexico-Lea</t>
  </si>
  <si>
    <t>New Mexico-Lincoln</t>
  </si>
  <si>
    <t>New Mexico-Los Alamos</t>
  </si>
  <si>
    <t>New Mexico-Luna</t>
  </si>
  <si>
    <t>New Mexico-Mckinley</t>
  </si>
  <si>
    <t>New Mexico-Mora</t>
  </si>
  <si>
    <t>New Mexico-Otero</t>
  </si>
  <si>
    <t>New Mexico-Quay</t>
  </si>
  <si>
    <t>New Mexico-Rio Arriba</t>
  </si>
  <si>
    <t>New Mexico-Roosevelt</t>
  </si>
  <si>
    <t>New Mexico-San Miguel</t>
  </si>
  <si>
    <t>New Mexico-Sierra</t>
  </si>
  <si>
    <t>New Mexico-Socorro</t>
  </si>
  <si>
    <t>New Mexico-Statewide</t>
  </si>
  <si>
    <t>New Mexico-Taos</t>
  </si>
  <si>
    <t>New Mexico-Union</t>
  </si>
  <si>
    <t>New York-Allegany</t>
  </si>
  <si>
    <t>New York-Cattaraugus</t>
  </si>
  <si>
    <t>New York-Cayuga</t>
  </si>
  <si>
    <t>New York-Chautauqua</t>
  </si>
  <si>
    <t>New York-Chenango</t>
  </si>
  <si>
    <t>New York-Clinton</t>
  </si>
  <si>
    <t>New York-Columbia</t>
  </si>
  <si>
    <t>New York-Cortland</t>
  </si>
  <si>
    <t>New York-Delaware</t>
  </si>
  <si>
    <t>New York-Essex</t>
  </si>
  <si>
    <t>New York-Franklin</t>
  </si>
  <si>
    <t>New York-Fulton</t>
  </si>
  <si>
    <t>New York-Genesee</t>
  </si>
  <si>
    <t>New York-Greene</t>
  </si>
  <si>
    <t>New York-Hamilton</t>
  </si>
  <si>
    <t>New York-Lewis</t>
  </si>
  <si>
    <t>New York-Montgomery</t>
  </si>
  <si>
    <t>New York-Otsego</t>
  </si>
  <si>
    <t>New York-Schuyler</t>
  </si>
  <si>
    <t>New York-Seneca</t>
  </si>
  <si>
    <t>New York-St. Lawrence</t>
  </si>
  <si>
    <t>New York-Statewide</t>
  </si>
  <si>
    <t>New York-Steuben</t>
  </si>
  <si>
    <t>New York-Sullivan</t>
  </si>
  <si>
    <t>New York-Wyoming</t>
  </si>
  <si>
    <t>North Carolina-Alleghany</t>
  </si>
  <si>
    <t>North Carolina-Ashe</t>
  </si>
  <si>
    <t>North Carolina-Avery</t>
  </si>
  <si>
    <t>North Carolina-Beaufort</t>
  </si>
  <si>
    <t>North Carolina-Bertie</t>
  </si>
  <si>
    <t>North Carolina-Bladen</t>
  </si>
  <si>
    <t>North Carolina-Carteret</t>
  </si>
  <si>
    <t>North Carolina-Caswell</t>
  </si>
  <si>
    <t>North Carolina-Cherokee</t>
  </si>
  <si>
    <t>North Carolina-Chowan</t>
  </si>
  <si>
    <t>North Carolina-Clay</t>
  </si>
  <si>
    <t>North Carolina-Cleveland</t>
  </si>
  <si>
    <t>North Carolina-Columbus</t>
  </si>
  <si>
    <t>North Carolina-Dare</t>
  </si>
  <si>
    <t>North Carolina-Duplin</t>
  </si>
  <si>
    <t>North Carolina-Graham</t>
  </si>
  <si>
    <t>North Carolina-Greene</t>
  </si>
  <si>
    <t>North Carolina-Halifax</t>
  </si>
  <si>
    <t>North Carolina-Hertford</t>
  </si>
  <si>
    <t>North Carolina-Hyde</t>
  </si>
  <si>
    <t>North Carolina-Jackson</t>
  </si>
  <si>
    <t>North Carolina-Lee</t>
  </si>
  <si>
    <t>North Carolina-Lenoir</t>
  </si>
  <si>
    <t>North Carolina-Macon</t>
  </si>
  <si>
    <t>North Carolina-Martin</t>
  </si>
  <si>
    <t>North Carolina-Mc Dowell</t>
  </si>
  <si>
    <t>North Carolina-Mitchell</t>
  </si>
  <si>
    <t>North Carolina-Montgomery</t>
  </si>
  <si>
    <t>North Carolina-Moore</t>
  </si>
  <si>
    <t>North Carolina-Northampton</t>
  </si>
  <si>
    <t>North Carolina-Pasquotank</t>
  </si>
  <si>
    <t>North Carolina-Perquimans</t>
  </si>
  <si>
    <t>North Carolina-Polk</t>
  </si>
  <si>
    <t>North Carolina-Richmond</t>
  </si>
  <si>
    <t>North Carolina-Robeson</t>
  </si>
  <si>
    <t>North Carolina-Rutherford</t>
  </si>
  <si>
    <t>North Carolina-Sampson</t>
  </si>
  <si>
    <t>North Carolina-Scotland</t>
  </si>
  <si>
    <t>North Carolina-Stanly</t>
  </si>
  <si>
    <t>North Carolina-Statewide</t>
  </si>
  <si>
    <t>North Carolina-Surry</t>
  </si>
  <si>
    <t>North Carolina-Swain</t>
  </si>
  <si>
    <t>North Carolina-Transylvania</t>
  </si>
  <si>
    <t>North Carolina-Tyrrell</t>
  </si>
  <si>
    <t>North Carolina-Vance</t>
  </si>
  <si>
    <t>North Carolina-Warren</t>
  </si>
  <si>
    <t>North Carolina-Washington</t>
  </si>
  <si>
    <t>North Carolina-Watauga</t>
  </si>
  <si>
    <t>North Carolina-Wilkes</t>
  </si>
  <si>
    <t>North Carolina-Wilson</t>
  </si>
  <si>
    <t>North Carolina-Yancey</t>
  </si>
  <si>
    <t>North Dakota-Adams</t>
  </si>
  <si>
    <t>North Dakota-Barnes</t>
  </si>
  <si>
    <t>North Dakota-Benson</t>
  </si>
  <si>
    <t>North Dakota-Billings</t>
  </si>
  <si>
    <t>North Dakota-Bottineau</t>
  </si>
  <si>
    <t>North Dakota-Bowman</t>
  </si>
  <si>
    <t>North Dakota-Burke</t>
  </si>
  <si>
    <t>North Dakota-Cavalier</t>
  </si>
  <si>
    <t>North Dakota-Dickey</t>
  </si>
  <si>
    <t>North Dakota-Divide</t>
  </si>
  <si>
    <t>North Dakota-Dunn</t>
  </si>
  <si>
    <t>North Dakota-Eddy</t>
  </si>
  <si>
    <t>North Dakota-Emmons</t>
  </si>
  <si>
    <t>North Dakota-Foster</t>
  </si>
  <si>
    <t>North Dakota-Golden Valley</t>
  </si>
  <si>
    <t>North Dakota-Grant</t>
  </si>
  <si>
    <t>North Dakota-Griggs</t>
  </si>
  <si>
    <t>North Dakota-Hettinger</t>
  </si>
  <si>
    <t>North Dakota-Kidder</t>
  </si>
  <si>
    <t>North Dakota-La Moure</t>
  </si>
  <si>
    <t>North Dakota-Logan</t>
  </si>
  <si>
    <t>North Dakota-Mchenry</t>
  </si>
  <si>
    <t>North Dakota-Mcintosh</t>
  </si>
  <si>
    <t>North Dakota-Mckenzie</t>
  </si>
  <si>
    <t>North Dakota-Mclean</t>
  </si>
  <si>
    <t>North Dakota-Mercer</t>
  </si>
  <si>
    <t>North Dakota-Mountrail</t>
  </si>
  <si>
    <t>North Dakota-Nelson</t>
  </si>
  <si>
    <t>North Dakota-Pembina</t>
  </si>
  <si>
    <t>North Dakota-Pierce</t>
  </si>
  <si>
    <t>North Dakota-Ramsey</t>
  </si>
  <si>
    <t>North Dakota-Ransom</t>
  </si>
  <si>
    <t>North Dakota-Renville</t>
  </si>
  <si>
    <t>North Dakota-Richland</t>
  </si>
  <si>
    <t>North Dakota-Rolette</t>
  </si>
  <si>
    <t>North Dakota-Sargent</t>
  </si>
  <si>
    <t>North Dakota-Sheridan</t>
  </si>
  <si>
    <t>North Dakota-Sioux</t>
  </si>
  <si>
    <t>North Dakota-Slope</t>
  </si>
  <si>
    <t>North Dakota-Stark</t>
  </si>
  <si>
    <t>North Dakota-Statewide</t>
  </si>
  <si>
    <t>North Dakota-Steele</t>
  </si>
  <si>
    <t>North Dakota-Stutsman</t>
  </si>
  <si>
    <t>North Dakota-Towner</t>
  </si>
  <si>
    <t>North Dakota-Traill</t>
  </si>
  <si>
    <t>North Dakota-Walsh</t>
  </si>
  <si>
    <t>North Dakota-Ward</t>
  </si>
  <si>
    <t>North Dakota-Wells</t>
  </si>
  <si>
    <t>North Dakota-Williams</t>
  </si>
  <si>
    <t>Ohio-Statewide</t>
  </si>
  <si>
    <t>Oklahoma-Statewide</t>
  </si>
  <si>
    <t>Oregon-Statewide</t>
  </si>
  <si>
    <t>Pennsylvania-Statewide</t>
  </si>
  <si>
    <t>Puerto Rico-Coamo Municipio</t>
  </si>
  <si>
    <t>Puerto Rico-Culebra Municipio</t>
  </si>
  <si>
    <t>Puerto Rico-Jayuya Municipio</t>
  </si>
  <si>
    <t>Puerto Rico-Maricao Municipio</t>
  </si>
  <si>
    <t>Puerto Rico-Salinas Municipio</t>
  </si>
  <si>
    <t>Puerto Rico-Santa Isabel Municipio</t>
  </si>
  <si>
    <t>Puerto Rico-Statewide Municipio</t>
  </si>
  <si>
    <t>Puerto Rico-Vieques Municipio</t>
  </si>
  <si>
    <t>South Carolina-Abbeville</t>
  </si>
  <si>
    <t>South Carolina-Allendale</t>
  </si>
  <si>
    <t>South Carolina-Bamberg</t>
  </si>
  <si>
    <t>South Carolina-Barnwell</t>
  </si>
  <si>
    <t>South Carolina-Cherokee</t>
  </si>
  <si>
    <t>South Carolina-Chesterfield</t>
  </si>
  <si>
    <t>South Carolina-Colleton</t>
  </si>
  <si>
    <t>South Carolina-Dillon</t>
  </si>
  <si>
    <t>South Carolina-Georgetown</t>
  </si>
  <si>
    <t>South Carolina-Greenwood</t>
  </si>
  <si>
    <t>South Carolina-Hampton</t>
  </si>
  <si>
    <t>South Carolina-Lee</t>
  </si>
  <si>
    <t>South Carolina-Marion</t>
  </si>
  <si>
    <t>South Carolina-Marlboro</t>
  </si>
  <si>
    <t>South Carolina-Mccormick</t>
  </si>
  <si>
    <t>South Carolina-Newberry</t>
  </si>
  <si>
    <t>South Carolina-Oconee</t>
  </si>
  <si>
    <t>South Carolina-Orangeburg</t>
  </si>
  <si>
    <t>South Carolina-Statewide</t>
  </si>
  <si>
    <t>South Carolina-Union</t>
  </si>
  <si>
    <t>South Carolina-Williamsburg</t>
  </si>
  <si>
    <t>South Dakota-Aurora</t>
  </si>
  <si>
    <t>South Dakota-Beadle</t>
  </si>
  <si>
    <t>South Dakota-Bennett</t>
  </si>
  <si>
    <t>South Dakota-Bon Homme</t>
  </si>
  <si>
    <t>South Dakota-Brookings</t>
  </si>
  <si>
    <t>South Dakota-Brown</t>
  </si>
  <si>
    <t>South Dakota-Brule</t>
  </si>
  <si>
    <t>South Dakota-Buffalo</t>
  </si>
  <si>
    <t>South Dakota-Butte</t>
  </si>
  <si>
    <t>South Dakota-Campbell</t>
  </si>
  <si>
    <t>South Dakota-Charles Mix</t>
  </si>
  <si>
    <t>South Dakota-Clark</t>
  </si>
  <si>
    <t>South Dakota-Clay</t>
  </si>
  <si>
    <t>South Dakota-Codington</t>
  </si>
  <si>
    <t>South Dakota-Corson</t>
  </si>
  <si>
    <t>South Dakota-Custer</t>
  </si>
  <si>
    <t>South Dakota-Davison</t>
  </si>
  <si>
    <t>South Dakota-Day</t>
  </si>
  <si>
    <t>South Dakota-Deuel</t>
  </si>
  <si>
    <t>South Dakota-Dewey</t>
  </si>
  <si>
    <t>South Dakota-Douglas</t>
  </si>
  <si>
    <t>South Dakota-Edmunds</t>
  </si>
  <si>
    <t>South Dakota-Fall River</t>
  </si>
  <si>
    <t>South Dakota-Faulk</t>
  </si>
  <si>
    <t>South Dakota-Grant</t>
  </si>
  <si>
    <t>South Dakota-Gregory</t>
  </si>
  <si>
    <t>South Dakota-Haakon</t>
  </si>
  <si>
    <t>South Dakota-Hamlin</t>
  </si>
  <si>
    <t>South Dakota-Hand</t>
  </si>
  <si>
    <t>South Dakota-Hanson</t>
  </si>
  <si>
    <t>South Dakota-Harding</t>
  </si>
  <si>
    <t>South Dakota-Hughes</t>
  </si>
  <si>
    <t>South Dakota-Hutchinson</t>
  </si>
  <si>
    <t>South Dakota-Hyde</t>
  </si>
  <si>
    <t>South Dakota-Jackson</t>
  </si>
  <si>
    <t>South Dakota-Jerauld</t>
  </si>
  <si>
    <t>South Dakota-Jones</t>
  </si>
  <si>
    <t>South Dakota-Kingsbury</t>
  </si>
  <si>
    <t>South Dakota-Lake</t>
  </si>
  <si>
    <t>South Dakota-Lawrence</t>
  </si>
  <si>
    <t>South Dakota-Lyman</t>
  </si>
  <si>
    <t>South Dakota-Marshall</t>
  </si>
  <si>
    <t>South Dakota-Mc Pherson</t>
  </si>
  <si>
    <t>South Dakota-Mellette</t>
  </si>
  <si>
    <t>South Dakota-Miner</t>
  </si>
  <si>
    <t>South Dakota-Moody</t>
  </si>
  <si>
    <t>South Dakota-Perkins</t>
  </si>
  <si>
    <t>South Dakota-Potter</t>
  </si>
  <si>
    <t>South Dakota-Roberts</t>
  </si>
  <si>
    <t>South Dakota-Sanborn</t>
  </si>
  <si>
    <t>South Dakota-Shannon</t>
  </si>
  <si>
    <t>South Dakota-Spink</t>
  </si>
  <si>
    <t>South Dakota-Stanley</t>
  </si>
  <si>
    <t>South Dakota-Statewide</t>
  </si>
  <si>
    <t>South Dakota-Sully</t>
  </si>
  <si>
    <t>South Dakota-Todd</t>
  </si>
  <si>
    <t>South Dakota-Tripp</t>
  </si>
  <si>
    <t>South Dakota-Walworth</t>
  </si>
  <si>
    <t>South Dakota-Yankton</t>
  </si>
  <si>
    <t>South Dakota-Ziebach</t>
  </si>
  <si>
    <t>Tennessee-Statewide</t>
  </si>
  <si>
    <t>Texas-Statewide</t>
  </si>
  <si>
    <t>Utah-Statewide</t>
  </si>
  <si>
    <t>Vermont-Statewide</t>
  </si>
  <si>
    <t>Virgin_Islands-Statewide</t>
  </si>
  <si>
    <t>Virginia-Statewide</t>
  </si>
  <si>
    <t>Washington-Statewide</t>
  </si>
  <si>
    <t>West Virginia-Barbour</t>
  </si>
  <si>
    <t>West Virginia-Braxton</t>
  </si>
  <si>
    <t>West Virginia-Calhoun</t>
  </si>
  <si>
    <t>West Virginia-Doddridge</t>
  </si>
  <si>
    <t>West Virginia-Gilmer</t>
  </si>
  <si>
    <t>West Virginia-Grant</t>
  </si>
  <si>
    <t>West Virginia-Greenbrier</t>
  </si>
  <si>
    <t>West Virginia-Hardy</t>
  </si>
  <si>
    <t>West Virginia-Harrison</t>
  </si>
  <si>
    <t>West Virginia-Lewis</t>
  </si>
  <si>
    <t>West Virginia-Logan</t>
  </si>
  <si>
    <t>West Virginia-Marion</t>
  </si>
  <si>
    <t>West Virginia-Mason</t>
  </si>
  <si>
    <t>West Virginia-Mc Dowell</t>
  </si>
  <si>
    <t>West Virginia-Mercer</t>
  </si>
  <si>
    <t>West Virginia-Mingo</t>
  </si>
  <si>
    <t>West Virginia-Monroe</t>
  </si>
  <si>
    <t>West Virginia-Nicholas</t>
  </si>
  <si>
    <t>West Virginia-Pendleton</t>
  </si>
  <si>
    <t>West Virginia-Pleasants</t>
  </si>
  <si>
    <t>West Virginia-Pocahontas</t>
  </si>
  <si>
    <t>West Virginia-Randolph</t>
  </si>
  <si>
    <t>West Virginia-Ritchie</t>
  </si>
  <si>
    <t>West Virginia-Roane</t>
  </si>
  <si>
    <t>West Virginia-Statewide</t>
  </si>
  <si>
    <t>West Virginia-Summers</t>
  </si>
  <si>
    <t>West Virginia-Taylor</t>
  </si>
  <si>
    <t>West Virginia-Tucker</t>
  </si>
  <si>
    <t>West Virginia-Tyler</t>
  </si>
  <si>
    <t>West Virginia-Upshur</t>
  </si>
  <si>
    <t>West Virginia-Webster</t>
  </si>
  <si>
    <t>West Virginia-Wetzel</t>
  </si>
  <si>
    <t>West Virginia-Wyoming</t>
  </si>
  <si>
    <t>Wisconsin-Statewide</t>
  </si>
  <si>
    <t>Wyoming-Statewide</t>
  </si>
  <si>
    <t>Guam-Statewide</t>
  </si>
  <si>
    <t>Alabama-Rural</t>
  </si>
  <si>
    <t>Alaska-Rural</t>
  </si>
  <si>
    <t>Arizona-Rural</t>
  </si>
  <si>
    <t>Arkansas-Rural</t>
  </si>
  <si>
    <t>California-Rural</t>
  </si>
  <si>
    <t>Colorado-Rural</t>
  </si>
  <si>
    <t>Connecticut-Rural</t>
  </si>
  <si>
    <t>Florida-Rural</t>
  </si>
  <si>
    <t>Georgia-Rural</t>
  </si>
  <si>
    <t>Hawaii-Rural</t>
  </si>
  <si>
    <t>Idaho-Rural</t>
  </si>
  <si>
    <t>Illinois-Rural</t>
  </si>
  <si>
    <t>Indiana-Rural</t>
  </si>
  <si>
    <t>Iowa-Rural</t>
  </si>
  <si>
    <t>Kansas-Rural</t>
  </si>
  <si>
    <t>Kentucky-Rural</t>
  </si>
  <si>
    <t>Louisiana-Rural</t>
  </si>
  <si>
    <t>Maine-Rural</t>
  </si>
  <si>
    <t>Maryland-Rural</t>
  </si>
  <si>
    <t>Massachusetts-Rural</t>
  </si>
  <si>
    <t>Michigan-Rural</t>
  </si>
  <si>
    <t>Minnesota-Rural</t>
  </si>
  <si>
    <t>Mississippi-Rural</t>
  </si>
  <si>
    <t>Missouri-Rural</t>
  </si>
  <si>
    <t>Montana-Rural</t>
  </si>
  <si>
    <t>Nebraska-Rural</t>
  </si>
  <si>
    <t>Nevada-Rural</t>
  </si>
  <si>
    <t>New Mexico-Rural</t>
  </si>
  <si>
    <t>New York-Rural</t>
  </si>
  <si>
    <t>North Carolina-Rural</t>
  </si>
  <si>
    <t>North Dakota-Rural</t>
  </si>
  <si>
    <t>Ohio-Rural</t>
  </si>
  <si>
    <t>Oklahoma-Rural</t>
  </si>
  <si>
    <t>Oregon-Rural</t>
  </si>
  <si>
    <t>Pennsylvania-Rural</t>
  </si>
  <si>
    <t>Puerto Rico-Rural</t>
  </si>
  <si>
    <t>South Carolina-Rural</t>
  </si>
  <si>
    <t>South Dakota-Rural</t>
  </si>
  <si>
    <t>Tennessee-Rural</t>
  </si>
  <si>
    <t>Texas-Rural</t>
  </si>
  <si>
    <t>Utah-Rural</t>
  </si>
  <si>
    <t>Vermont-Rural</t>
  </si>
  <si>
    <t>Virgin_Islands-Rural</t>
  </si>
  <si>
    <t>Virginia-Rural</t>
  </si>
  <si>
    <t>Washington-Rural</t>
  </si>
  <si>
    <t>West Virginia-Rural</t>
  </si>
  <si>
    <t>Wisconsin-Rural</t>
  </si>
  <si>
    <t>Wyoming-Rural</t>
  </si>
  <si>
    <t>Guam-Rural</t>
  </si>
  <si>
    <t>GranRapids-Kentwood, MI</t>
  </si>
  <si>
    <t>Blacksburg-Christiansburg, VA</t>
  </si>
  <si>
    <t>Milwaukee-Waukesha, WI</t>
  </si>
  <si>
    <t>Olympia-Lacey-Tumwater, WA</t>
  </si>
  <si>
    <t>Phoenix-Mesa-Chandler, AZ</t>
  </si>
  <si>
    <t>Vallejo, CA</t>
  </si>
  <si>
    <t>Ames County, Iowa</t>
  </si>
  <si>
    <t>Assumption Parish, Louisiana</t>
  </si>
  <si>
    <t>Stillwater County, Montana</t>
  </si>
  <si>
    <t>Johnson County, Illinois</t>
  </si>
  <si>
    <t>Jackson County, West Virginia</t>
  </si>
  <si>
    <t>Anson County, North Carolina</t>
  </si>
  <si>
    <t>DuPage County, Illinois</t>
  </si>
  <si>
    <t>Franklin County, Indiana</t>
  </si>
  <si>
    <t>Stewart County, Tennessee</t>
  </si>
  <si>
    <t>Cooper County, Missouri</t>
  </si>
  <si>
    <t>Howard County, Missour</t>
  </si>
  <si>
    <t>Stewart County, Georgia</t>
  </si>
  <si>
    <t>Talbot County, Georgia</t>
  </si>
  <si>
    <t>Jasper County, Iowa</t>
  </si>
  <si>
    <t>Lake County, Minnesota</t>
  </si>
  <si>
    <t>Granville County, North Carolina</t>
  </si>
  <si>
    <t>Harnett County, North Carolina</t>
  </si>
  <si>
    <t>Franklin County, Arkansas</t>
  </si>
  <si>
    <t>Levy County, Florida</t>
  </si>
  <si>
    <t>Ionia County, Michigan</t>
  </si>
  <si>
    <t>Stone County, Mississippi</t>
  </si>
  <si>
    <t>Washington County, West Virginia</t>
  </si>
  <si>
    <t>Morgan County, Maryland</t>
  </si>
  <si>
    <t>Covington County, Mississippi</t>
  </si>
  <si>
    <t>Carter County, Kenucky</t>
  </si>
  <si>
    <t>Holmes County, Mississippi</t>
  </si>
  <si>
    <t>Gibson County, Tennessee</t>
  </si>
  <si>
    <t>Bristol City, Virginia</t>
  </si>
  <si>
    <t>Warren County, Indiana</t>
  </si>
  <si>
    <t>Shiawassee County, Michigan</t>
  </si>
  <si>
    <t>Harrison County, Texas</t>
  </si>
  <si>
    <t>Geary County, Kansas</t>
  </si>
  <si>
    <t>Las Marias Municipio, Puerto Rico</t>
  </si>
  <si>
    <t>Washington County, Alabama</t>
  </si>
  <si>
    <t>Morehouse Parish, Louisiana</t>
  </si>
  <si>
    <t>Fulton County, Illinois</t>
  </si>
  <si>
    <t>Power County, Idaho</t>
  </si>
  <si>
    <t>Adjuntas Municipio, Puerto Rico</t>
  </si>
  <si>
    <t>King and Queen County, Virginia</t>
  </si>
  <si>
    <t>Sterling County, Texas</t>
  </si>
  <si>
    <t>Franklin County, Massachusetts</t>
  </si>
  <si>
    <t>Clarendon County, South Carolina</t>
  </si>
  <si>
    <t>Park County, Indiana</t>
  </si>
  <si>
    <t>Ottawa County, Ohio</t>
  </si>
  <si>
    <t>Greene County, Alabama</t>
  </si>
  <si>
    <t>Camden County, North Carolina</t>
  </si>
  <si>
    <t>Franklin City, Virginia</t>
  </si>
  <si>
    <t>Southampton County, Virginia</t>
  </si>
  <si>
    <t>Fairfax City, Virginia</t>
  </si>
  <si>
    <t>Falls Church City, Virginia</t>
  </si>
  <si>
    <t>Fredericksburg City, Virginia</t>
  </si>
  <si>
    <t>Madison County, Virginia</t>
  </si>
  <si>
    <t>Manassas City, Virginia</t>
  </si>
  <si>
    <t>Manassas Park City, Virginia</t>
  </si>
  <si>
    <t>Lincoln County, Wisconsin</t>
  </si>
  <si>
    <t>Guánica Municipio, Puerto Rico</t>
  </si>
  <si>
    <t>Peñuelas Municipio, Puerto Rico</t>
  </si>
  <si>
    <t>New Hampshire-Belknap</t>
  </si>
  <si>
    <t>New Hampshire-Carroll</t>
  </si>
  <si>
    <t>New Hampshire-Cheshire</t>
  </si>
  <si>
    <t>New Hampshire-Coos</t>
  </si>
  <si>
    <t>New Hampshire-Grafton</t>
  </si>
  <si>
    <t>New Hampshire-Hillsborough</t>
  </si>
  <si>
    <t>New Hampshire-Merrimack</t>
  </si>
  <si>
    <t>New Hampshire-Rockingham</t>
  </si>
  <si>
    <t>New Hampshire-Statewide</t>
  </si>
  <si>
    <t>New Hampshire-Strafford</t>
  </si>
  <si>
    <t>New Hampshire-Sullivan</t>
  </si>
  <si>
    <t>New Hampshire-Rural</t>
  </si>
  <si>
    <t>Based Purchasing (VBP), Quality Reporting Program (QRP), or Sequestration.</t>
  </si>
  <si>
    <t>New Jersey-Atlantic</t>
  </si>
  <si>
    <t>New Jersey-Bergen</t>
  </si>
  <si>
    <t>New Jersey-Burlington</t>
  </si>
  <si>
    <t>New Jersey-Camden</t>
  </si>
  <si>
    <t>New Jersey-Cape May</t>
  </si>
  <si>
    <t>New Jersey-Cumberland</t>
  </si>
  <si>
    <t>New Jersey-Essex</t>
  </si>
  <si>
    <t>New Jersey-Gloucester</t>
  </si>
  <si>
    <t>New Jersey-Hudson</t>
  </si>
  <si>
    <t>New Jersey-Hunterdon</t>
  </si>
  <si>
    <t>New Jersey-Mercer</t>
  </si>
  <si>
    <t>New Jersey-Middlesex</t>
  </si>
  <si>
    <t>New Jersey-Monmouth</t>
  </si>
  <si>
    <t>New Jersey-Morris</t>
  </si>
  <si>
    <t>New Jersey-Ocean</t>
  </si>
  <si>
    <t>New Jersey-Passaic</t>
  </si>
  <si>
    <t>New Jersey-Salem</t>
  </si>
  <si>
    <t>New Jersey-Somerset</t>
  </si>
  <si>
    <t>New Jersey-Sussex</t>
  </si>
  <si>
    <t>New Jersey-Union</t>
  </si>
  <si>
    <t>New Jersey-Warren</t>
  </si>
  <si>
    <t>Albany, OR</t>
  </si>
  <si>
    <t>Anniston-Oxford-Jacksonville, AL</t>
  </si>
  <si>
    <t>Atlanta-Sandy Springs-Roswell, GA</t>
  </si>
  <si>
    <t>Austin-Round Rock, TX</t>
  </si>
  <si>
    <t>Bend-Redmond, OR</t>
  </si>
  <si>
    <t>Blacksburg-Christiansburg-Radford, VA</t>
  </si>
  <si>
    <t>Bremerton-Silverdale, WA</t>
  </si>
  <si>
    <t>Buffalo-Cheektowaga-Niagara Falls, NY</t>
  </si>
  <si>
    <t>Chicago-Naperville-Arlington Heights, IL</t>
  </si>
  <si>
    <t>Dayton, OH</t>
  </si>
  <si>
    <t>Eugene, OR</t>
  </si>
  <si>
    <t>Fort Lauderdale-Pompano Beach-Deerfield Beach, FL</t>
  </si>
  <si>
    <t>Grand Rapids-Wyoming, MI</t>
  </si>
  <si>
    <t>Greenville-Anderson-Mauldin, SC</t>
  </si>
  <si>
    <t>Gulfport-Biloxi-Pascagoula, MS</t>
  </si>
  <si>
    <t>Hartford-West Hartford-East Hartford, CT</t>
  </si>
  <si>
    <t>Hilton Head Island-Bluffton-Beaufort, SC</t>
  </si>
  <si>
    <r>
      <t>Hinesville-Fort Stewart, GA</t>
    </r>
    <r>
      <rPr>
        <vertAlign val="superscript"/>
        <sz val="11"/>
        <color theme="1"/>
        <rFont val="Calibri"/>
        <family val="2"/>
        <scheme val="minor"/>
      </rPr>
      <t>1</t>
    </r>
  </si>
  <si>
    <t>Kingsport-Bristol-Bristol, TN-VA</t>
  </si>
  <si>
    <t>Mankato-North Mankato, MN</t>
  </si>
  <si>
    <t>Milwaukee-Waukesha-West Allis, WI</t>
  </si>
  <si>
    <t>Naples-Immokalee-Marco Island, FL</t>
  </si>
  <si>
    <t>Niles-Benton Harbor, MI</t>
  </si>
  <si>
    <t>Olympia-Tumwater, WA</t>
  </si>
  <si>
    <t>Phoenix-Mesa-Scottsdale, AZ</t>
  </si>
  <si>
    <t>Dutchess County-Putnam County, NY</t>
  </si>
  <si>
    <t>Prescott, AZ</t>
  </si>
  <si>
    <t>Raleigh, NC</t>
  </si>
  <si>
    <t>San Diego-Carlsbad, CA</t>
  </si>
  <si>
    <t>Santa Rosa, CA</t>
  </si>
  <si>
    <t>Sebring, FL</t>
  </si>
  <si>
    <t>Staunton-Waynesboro, VA</t>
  </si>
  <si>
    <t>Stockton-Lodi, CA</t>
  </si>
  <si>
    <t>Trenton, NJ</t>
  </si>
  <si>
    <t>Vallejo-Fairfield, CA</t>
  </si>
  <si>
    <t>Visalia-Porterville, CA</t>
  </si>
  <si>
    <t>Wausau, WI</t>
  </si>
  <si>
    <t>West Palm Beach-Boca Raton-Delray Beach, FL</t>
  </si>
  <si>
    <t>Rhode Island</t>
  </si>
  <si>
    <t>Virgin Islands</t>
  </si>
  <si>
    <t>October 1, 2023 through September 30, 2024.  The tool will allow the user to analyze a hypothetical</t>
  </si>
  <si>
    <t>for Service Dates October 1, 2023 - September 30, 2024</t>
  </si>
  <si>
    <t xml:space="preserve">1 At this time, there are no hospitals located in this urban area on which to base a wage index. </t>
  </si>
  <si>
    <t>1 All counties within the State are classified as urban, with the exception of Puerto Rico.  Puerto Rico has areas designated as rural; however, no short-term, acute care hospitals are located in the area(s) for FY 2024.  The Puerto Rico wage index is the same as FY 2023.</t>
  </si>
  <si>
    <t>NA:NTA score range=12+</t>
  </si>
  <si>
    <t>NB:NTA score range=9-11</t>
  </si>
  <si>
    <t>NC:NTA score range=6-8</t>
  </si>
  <si>
    <t>ND:NTA score range=3-5</t>
  </si>
  <si>
    <t>NE:NTA score range=1-2</t>
  </si>
  <si>
    <t>NF:NTA score range=0</t>
  </si>
  <si>
    <t>Presence of acute neurologic condition, SLP-related comorbidity, or cognitive impairment=None</t>
  </si>
  <si>
    <t>Presence of acute neurologic condition, SLP-related comorbidity, or cognitive impairment=Any One</t>
  </si>
  <si>
    <t>Presence of acute neurologic condition, SLP-related comorbidity, or cognitive impairment=Any Two</t>
  </si>
  <si>
    <t>Presence of acute neurologic condition, SLP-related comorbidity, or cognitive impairment=All Three</t>
  </si>
  <si>
    <t>SUPERCEDED - Below from August 7, 2023 Federal Register</t>
  </si>
  <si>
    <t>Below - Is the corrected by CMS in October 4, 2023 Federal Register</t>
  </si>
  <si>
    <t>UPDATED WITH CMS CHANGES IN OCTOBER 4, 2023 FEDERAL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</si>
</sst>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.0000"/>
    <numFmt numFmtId="166" formatCode="0.0"/>
    <numFmt numFmtId="167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9999"/>
      <name val="Times New Roman"/>
      <family val="1"/>
    </font>
    <font>
      <b/>
      <sz val="26"/>
      <color rgb="FF009999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4F493B"/>
      </left>
      <right style="medium">
        <color rgb="FF4F493B"/>
      </right>
      <top style="medium">
        <color rgb="FF4F493B"/>
      </top>
      <bottom style="medium">
        <color rgb="FF4F493B"/>
      </bottom>
      <diagonal/>
    </border>
    <border>
      <left/>
      <right style="medium">
        <color rgb="FF4F493B"/>
      </right>
      <top style="medium">
        <color rgb="FF4F493B"/>
      </top>
      <bottom style="medium">
        <color rgb="FF4F493B"/>
      </bottom>
      <diagonal/>
    </border>
    <border>
      <left/>
      <right/>
      <top style="medium">
        <color rgb="FF4F493B"/>
      </top>
      <bottom style="medium">
        <color rgb="FF4F493B"/>
      </bottom>
      <diagonal/>
    </border>
    <border>
      <left style="medium">
        <color rgb="FF4F493B"/>
      </left>
      <right style="medium">
        <color rgb="FF4F493B"/>
      </right>
      <top/>
      <bottom style="medium">
        <color rgb="FF4F493B"/>
      </bottom>
      <diagonal/>
    </border>
    <border>
      <left/>
      <right style="medium">
        <color rgb="FF4F493B"/>
      </right>
      <top/>
      <bottom style="medium">
        <color rgb="FF4F493B"/>
      </bottom>
      <diagonal/>
    </border>
    <border>
      <left/>
      <right/>
      <top/>
      <bottom style="medium">
        <color rgb="FF4F493B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Alignment="1">
      <alignment wrapText="1"/>
    </xf>
    <xf numFmtId="43" fontId="2" fillId="0" borderId="0" xfId="1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Border="1"/>
    <xf numFmtId="0" fontId="14" fillId="0" borderId="0" xfId="0" applyFont="1"/>
    <xf numFmtId="0" fontId="3" fillId="0" borderId="0" xfId="0" applyFont="1"/>
    <xf numFmtId="43" fontId="2" fillId="0" borderId="0" xfId="0" applyNumberFormat="1" applyFont="1"/>
    <xf numFmtId="0" fontId="2" fillId="0" borderId="0" xfId="0" applyFont="1" applyAlignment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4" fillId="5" borderId="4" xfId="0" applyFont="1" applyFill="1" applyBorder="1"/>
    <xf numFmtId="0" fontId="2" fillId="5" borderId="0" xfId="0" applyFont="1" applyFill="1" applyBorder="1"/>
    <xf numFmtId="0" fontId="2" fillId="5" borderId="5" xfId="0" applyFont="1" applyFill="1" applyBorder="1"/>
    <xf numFmtId="0" fontId="2" fillId="5" borderId="4" xfId="0" applyFont="1" applyFill="1" applyBorder="1"/>
    <xf numFmtId="0" fontId="6" fillId="5" borderId="0" xfId="0" applyFont="1" applyFill="1" applyBorder="1"/>
    <xf numFmtId="0" fontId="11" fillId="5" borderId="0" xfId="0" applyFont="1" applyFill="1" applyBorder="1"/>
    <xf numFmtId="0" fontId="12" fillId="5" borderId="4" xfId="0" applyFont="1" applyFill="1" applyBorder="1" applyAlignment="1">
      <alignment horizontal="right"/>
    </xf>
    <xf numFmtId="0" fontId="13" fillId="5" borderId="0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" fillId="0" borderId="9" xfId="3" applyNumberFormat="1" applyBorder="1" applyAlignment="1">
      <alignment horizontal="right"/>
    </xf>
    <xf numFmtId="0" fontId="1" fillId="0" borderId="9" xfId="3" applyNumberFormat="1" applyBorder="1" applyAlignment="1">
      <alignment horizontal="center"/>
    </xf>
    <xf numFmtId="0" fontId="21" fillId="0" borderId="0" xfId="4" applyFont="1"/>
    <xf numFmtId="165" fontId="21" fillId="0" borderId="0" xfId="4" applyNumberFormat="1" applyFont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/>
    </xf>
    <xf numFmtId="43" fontId="0" fillId="0" borderId="9" xfId="1" applyFont="1" applyFill="1" applyBorder="1" applyAlignment="1">
      <alignment horizontal="left" vertical="top"/>
    </xf>
    <xf numFmtId="44" fontId="0" fillId="0" borderId="9" xfId="6" applyFont="1" applyFill="1" applyBorder="1" applyAlignment="1">
      <alignment horizontal="left" vertical="top"/>
    </xf>
    <xf numFmtId="0" fontId="0" fillId="0" borderId="9" xfId="0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>
      <alignment horizontal="left"/>
    </xf>
    <xf numFmtId="2" fontId="8" fillId="5" borderId="19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2" fontId="8" fillId="5" borderId="9" xfId="0" applyNumberFormat="1" applyFont="1" applyFill="1" applyBorder="1" applyAlignment="1">
      <alignment horizontal="center"/>
    </xf>
    <xf numFmtId="0" fontId="2" fillId="5" borderId="5" xfId="0" applyFont="1" applyFill="1" applyBorder="1" applyAlignment="1"/>
    <xf numFmtId="0" fontId="12" fillId="5" borderId="4" xfId="0" applyFont="1" applyFill="1" applyBorder="1" applyAlignment="1">
      <alignment horizontal="right" wrapText="1"/>
    </xf>
    <xf numFmtId="0" fontId="2" fillId="5" borderId="0" xfId="0" applyFont="1" applyFill="1" applyBorder="1" applyAlignment="1"/>
    <xf numFmtId="0" fontId="12" fillId="0" borderId="0" xfId="0" applyFont="1"/>
    <xf numFmtId="43" fontId="12" fillId="0" borderId="0" xfId="1" applyFont="1"/>
    <xf numFmtId="0" fontId="12" fillId="0" borderId="0" xfId="0" applyFont="1" applyAlignment="1">
      <alignment horizontal="center"/>
    </xf>
    <xf numFmtId="16" fontId="2" fillId="0" borderId="0" xfId="1" quotePrefix="1" applyNumberFormat="1" applyFont="1"/>
    <xf numFmtId="0" fontId="9" fillId="5" borderId="19" xfId="0" applyFont="1" applyFill="1" applyBorder="1" applyAlignment="1">
      <alignment horizontal="center"/>
    </xf>
    <xf numFmtId="0" fontId="8" fillId="5" borderId="9" xfId="0" applyFont="1" applyFill="1" applyBorder="1" applyAlignment="1" applyProtection="1">
      <alignment horizontal="center"/>
      <protection hidden="1"/>
    </xf>
    <xf numFmtId="166" fontId="8" fillId="5" borderId="9" xfId="0" applyNumberFormat="1" applyFont="1" applyFill="1" applyBorder="1" applyAlignment="1" applyProtection="1">
      <alignment horizontal="center"/>
      <protection hidden="1"/>
    </xf>
    <xf numFmtId="39" fontId="8" fillId="5" borderId="9" xfId="0" applyNumberFormat="1" applyFont="1" applyFill="1" applyBorder="1" applyAlignment="1" applyProtection="1">
      <alignment horizontal="center"/>
      <protection hidden="1"/>
    </xf>
    <xf numFmtId="0" fontId="8" fillId="5" borderId="19" xfId="0" applyFont="1" applyFill="1" applyBorder="1" applyAlignment="1" applyProtection="1">
      <alignment horizontal="center"/>
      <protection hidden="1"/>
    </xf>
    <xf numFmtId="166" fontId="8" fillId="5" borderId="19" xfId="0" applyNumberFormat="1" applyFont="1" applyFill="1" applyBorder="1" applyAlignment="1" applyProtection="1">
      <alignment horizontal="center"/>
      <protection hidden="1"/>
    </xf>
    <xf numFmtId="39" fontId="8" fillId="5" borderId="19" xfId="0" applyNumberFormat="1" applyFont="1" applyFill="1" applyBorder="1" applyAlignment="1" applyProtection="1">
      <alignment horizontal="center"/>
      <protection hidden="1"/>
    </xf>
    <xf numFmtId="0" fontId="9" fillId="5" borderId="2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8" fillId="5" borderId="21" xfId="0" applyFont="1" applyFill="1" applyBorder="1" applyAlignment="1" applyProtection="1">
      <alignment horizontal="center"/>
      <protection hidden="1"/>
    </xf>
    <xf numFmtId="39" fontId="8" fillId="5" borderId="21" xfId="0" applyNumberFormat="1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Alignment="1">
      <alignment horizontal="center"/>
    </xf>
    <xf numFmtId="166" fontId="8" fillId="5" borderId="21" xfId="0" applyNumberFormat="1" applyFont="1" applyFill="1" applyBorder="1" applyAlignment="1" applyProtection="1">
      <alignment horizontal="center"/>
      <protection hidden="1"/>
    </xf>
    <xf numFmtId="0" fontId="8" fillId="5" borderId="21" xfId="0" applyFont="1" applyFill="1" applyBorder="1" applyAlignment="1">
      <alignment horizontal="center"/>
    </xf>
    <xf numFmtId="2" fontId="8" fillId="5" borderId="21" xfId="0" applyNumberFormat="1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8" fillId="5" borderId="33" xfId="0" applyFont="1" applyFill="1" applyBorder="1" applyAlignment="1" applyProtection="1">
      <alignment horizontal="center"/>
      <protection hidden="1"/>
    </xf>
    <xf numFmtId="39" fontId="8" fillId="5" borderId="34" xfId="0" applyNumberFormat="1" applyFont="1" applyFill="1" applyBorder="1" applyAlignment="1" applyProtection="1">
      <alignment horizontal="center"/>
      <protection hidden="1"/>
    </xf>
    <xf numFmtId="0" fontId="8" fillId="5" borderId="35" xfId="0" applyFont="1" applyFill="1" applyBorder="1" applyAlignment="1" applyProtection="1">
      <alignment horizontal="center"/>
      <protection hidden="1"/>
    </xf>
    <xf numFmtId="39" fontId="8" fillId="5" borderId="36" xfId="0" applyNumberFormat="1" applyFont="1" applyFill="1" applyBorder="1" applyAlignment="1" applyProtection="1">
      <alignment horizontal="center"/>
      <protection hidden="1"/>
    </xf>
    <xf numFmtId="0" fontId="8" fillId="5" borderId="31" xfId="0" applyFont="1" applyFill="1" applyBorder="1" applyAlignment="1" applyProtection="1">
      <alignment horizontal="center"/>
      <protection hidden="1"/>
    </xf>
    <xf numFmtId="39" fontId="8" fillId="5" borderId="32" xfId="0" applyNumberFormat="1" applyFont="1" applyFill="1" applyBorder="1" applyAlignment="1" applyProtection="1">
      <alignment horizontal="center"/>
      <protection hidden="1"/>
    </xf>
    <xf numFmtId="0" fontId="9" fillId="5" borderId="5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39" fontId="8" fillId="5" borderId="9" xfId="1" applyNumberFormat="1" applyFont="1" applyFill="1" applyBorder="1" applyAlignment="1" applyProtection="1">
      <alignment horizontal="center"/>
      <protection hidden="1"/>
    </xf>
    <xf numFmtId="39" fontId="8" fillId="5" borderId="19" xfId="1" applyNumberFormat="1" applyFont="1" applyFill="1" applyBorder="1" applyAlignment="1" applyProtection="1">
      <alignment horizontal="center"/>
      <protection hidden="1"/>
    </xf>
    <xf numFmtId="39" fontId="8" fillId="5" borderId="36" xfId="1" applyNumberFormat="1" applyFont="1" applyFill="1" applyBorder="1" applyAlignment="1" applyProtection="1">
      <alignment horizontal="center"/>
      <protection hidden="1"/>
    </xf>
    <xf numFmtId="39" fontId="8" fillId="5" borderId="32" xfId="1" applyNumberFormat="1" applyFont="1" applyFill="1" applyBorder="1" applyAlignment="1" applyProtection="1">
      <alignment horizontal="center"/>
      <protection hidden="1"/>
    </xf>
    <xf numFmtId="39" fontId="8" fillId="5" borderId="21" xfId="0" applyNumberFormat="1" applyFont="1" applyFill="1" applyBorder="1" applyAlignment="1">
      <alignment horizontal="center"/>
    </xf>
    <xf numFmtId="39" fontId="8" fillId="5" borderId="9" xfId="0" applyNumberFormat="1" applyFont="1" applyFill="1" applyBorder="1" applyAlignment="1">
      <alignment horizontal="center"/>
    </xf>
    <xf numFmtId="39" fontId="8" fillId="5" borderId="19" xfId="0" applyNumberFormat="1" applyFont="1" applyFill="1" applyBorder="1" applyAlignment="1">
      <alignment horizontal="center"/>
    </xf>
    <xf numFmtId="39" fontId="8" fillId="5" borderId="34" xfId="0" applyNumberFormat="1" applyFont="1" applyFill="1" applyBorder="1" applyAlignment="1">
      <alignment horizontal="center"/>
    </xf>
    <xf numFmtId="39" fontId="8" fillId="5" borderId="36" xfId="0" applyNumberFormat="1" applyFont="1" applyFill="1" applyBorder="1" applyAlignment="1">
      <alignment horizontal="center"/>
    </xf>
    <xf numFmtId="39" fontId="8" fillId="5" borderId="32" xfId="0" applyNumberFormat="1" applyFont="1" applyFill="1" applyBorder="1" applyAlignment="1">
      <alignment horizontal="center"/>
    </xf>
    <xf numFmtId="39" fontId="8" fillId="5" borderId="33" xfId="0" applyNumberFormat="1" applyFont="1" applyFill="1" applyBorder="1" applyAlignment="1" applyProtection="1">
      <alignment horizontal="center"/>
      <protection hidden="1"/>
    </xf>
    <xf numFmtId="39" fontId="8" fillId="5" borderId="35" xfId="0" applyNumberFormat="1" applyFont="1" applyFill="1" applyBorder="1" applyAlignment="1" applyProtection="1">
      <alignment horizontal="center"/>
      <protection hidden="1"/>
    </xf>
    <xf numFmtId="39" fontId="8" fillId="5" borderId="31" xfId="0" applyNumberFormat="1" applyFont="1" applyFill="1" applyBorder="1" applyAlignment="1" applyProtection="1">
      <alignment horizontal="center"/>
      <protection hidden="1"/>
    </xf>
    <xf numFmtId="10" fontId="7" fillId="5" borderId="0" xfId="7" applyNumberFormat="1" applyFont="1" applyFill="1" applyBorder="1" applyAlignment="1" applyProtection="1">
      <alignment horizontal="center"/>
    </xf>
    <xf numFmtId="0" fontId="15" fillId="5" borderId="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right" wrapText="1"/>
    </xf>
    <xf numFmtId="44" fontId="2" fillId="0" borderId="0" xfId="0" applyNumberFormat="1" applyFont="1"/>
    <xf numFmtId="0" fontId="9" fillId="5" borderId="33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0" xfId="0" applyFill="1" applyBorder="1"/>
    <xf numFmtId="0" fontId="0" fillId="5" borderId="5" xfId="0" applyFill="1" applyBorder="1"/>
    <xf numFmtId="0" fontId="0" fillId="5" borderId="4" xfId="0" applyFill="1" applyBorder="1"/>
    <xf numFmtId="0" fontId="6" fillId="5" borderId="42" xfId="0" applyFont="1" applyFill="1" applyBorder="1" applyAlignment="1">
      <alignment horizontal="left" vertical="top"/>
    </xf>
    <xf numFmtId="0" fontId="0" fillId="5" borderId="43" xfId="0" applyFill="1" applyBorder="1"/>
    <xf numFmtId="0" fontId="0" fillId="5" borderId="44" xfId="0" applyFill="1" applyBorder="1"/>
    <xf numFmtId="0" fontId="25" fillId="0" borderId="0" xfId="0" applyFont="1"/>
    <xf numFmtId="10" fontId="7" fillId="5" borderId="4" xfId="7" applyNumberFormat="1" applyFont="1" applyFill="1" applyBorder="1" applyAlignment="1" applyProtection="1">
      <alignment horizontal="center"/>
    </xf>
    <xf numFmtId="43" fontId="2" fillId="6" borderId="0" xfId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67" fontId="11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Fill="1"/>
    <xf numFmtId="0" fontId="20" fillId="0" borderId="0" xfId="4"/>
    <xf numFmtId="0" fontId="20" fillId="0" borderId="0" xfId="4" applyFill="1"/>
    <xf numFmtId="165" fontId="20" fillId="0" borderId="0" xfId="4" applyNumberFormat="1"/>
    <xf numFmtId="165" fontId="17" fillId="4" borderId="9" xfId="0" applyNumberFormat="1" applyFont="1" applyFill="1" applyBorder="1" applyAlignment="1">
      <alignment horizontal="right" vertical="top"/>
    </xf>
    <xf numFmtId="49" fontId="26" fillId="0" borderId="9" xfId="0" applyNumberFormat="1" applyFont="1" applyBorder="1"/>
    <xf numFmtId="0" fontId="26" fillId="0" borderId="9" xfId="0" applyNumberFormat="1" applyFont="1" applyBorder="1" applyAlignment="1">
      <alignment horizontal="right"/>
    </xf>
    <xf numFmtId="2" fontId="16" fillId="3" borderId="9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2" fontId="1" fillId="0" borderId="9" xfId="3" applyNumberFormat="1" applyBorder="1" applyAlignment="1">
      <alignment horizontal="right"/>
    </xf>
    <xf numFmtId="0" fontId="1" fillId="0" borderId="9" xfId="3" applyBorder="1" applyAlignment="1">
      <alignment horizontal="left"/>
    </xf>
    <xf numFmtId="0" fontId="1" fillId="0" borderId="9" xfId="3" applyBorder="1" applyAlignment="1">
      <alignment horizontal="center"/>
    </xf>
    <xf numFmtId="2" fontId="1" fillId="0" borderId="9" xfId="3" applyNumberFormat="1" applyBorder="1" applyAlignment="1">
      <alignment horizontal="center"/>
    </xf>
    <xf numFmtId="0" fontId="1" fillId="0" borderId="10" xfId="3" applyBorder="1" applyAlignment="1">
      <alignment horizontal="left"/>
    </xf>
    <xf numFmtId="2" fontId="26" fillId="0" borderId="9" xfId="0" applyNumberFormat="1" applyFont="1" applyBorder="1"/>
    <xf numFmtId="0" fontId="26" fillId="0" borderId="9" xfId="3" applyFont="1" applyBorder="1" applyAlignment="1">
      <alignment horizontal="left"/>
    </xf>
    <xf numFmtId="0" fontId="26" fillId="0" borderId="9" xfId="0" applyFont="1" applyBorder="1" applyAlignment="1">
      <alignment horizontal="left"/>
    </xf>
    <xf numFmtId="2" fontId="26" fillId="0" borderId="9" xfId="0" applyNumberFormat="1" applyFont="1" applyBorder="1" applyAlignment="1">
      <alignment horizontal="left"/>
    </xf>
    <xf numFmtId="2" fontId="0" fillId="0" borderId="0" xfId="0" applyNumberFormat="1"/>
    <xf numFmtId="165" fontId="0" fillId="0" borderId="0" xfId="0" applyNumberFormat="1"/>
    <xf numFmtId="49" fontId="28" fillId="3" borderId="13" xfId="0" applyNumberFormat="1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left" vertical="top"/>
    </xf>
    <xf numFmtId="165" fontId="29" fillId="4" borderId="18" xfId="0" applyNumberFormat="1" applyFont="1" applyFill="1" applyBorder="1" applyAlignment="1">
      <alignment horizontal="right" vertical="top"/>
    </xf>
    <xf numFmtId="0" fontId="26" fillId="0" borderId="0" xfId="4" applyFont="1"/>
    <xf numFmtId="165" fontId="26" fillId="0" borderId="0" xfId="4" applyNumberFormat="1" applyFont="1"/>
    <xf numFmtId="0" fontId="27" fillId="0" borderId="0" xfId="4" applyFont="1" applyAlignment="1">
      <alignment vertical="center" wrapText="1"/>
    </xf>
    <xf numFmtId="0" fontId="29" fillId="4" borderId="16" xfId="0" applyNumberFormat="1" applyFont="1" applyFill="1" applyBorder="1" applyAlignment="1">
      <alignment horizontal="right" vertical="top"/>
    </xf>
    <xf numFmtId="0" fontId="29" fillId="4" borderId="16" xfId="0" quotePrefix="1" applyNumberFormat="1" applyFont="1" applyFill="1" applyBorder="1" applyAlignment="1">
      <alignment horizontal="right" vertical="top"/>
    </xf>
    <xf numFmtId="0" fontId="30" fillId="0" borderId="0" xfId="0" applyFont="1"/>
    <xf numFmtId="43" fontId="30" fillId="0" borderId="0" xfId="1" applyFont="1"/>
    <xf numFmtId="0" fontId="15" fillId="5" borderId="4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left"/>
    </xf>
    <xf numFmtId="0" fontId="24" fillId="5" borderId="8" xfId="0" applyFont="1" applyFill="1" applyBorder="1" applyAlignment="1">
      <alignment horizontal="left"/>
    </xf>
    <xf numFmtId="0" fontId="24" fillId="5" borderId="7" xfId="0" applyFont="1" applyFill="1" applyBorder="1" applyAlignment="1">
      <alignment horizontal="left"/>
    </xf>
    <xf numFmtId="0" fontId="7" fillId="5" borderId="6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164" fontId="7" fillId="5" borderId="6" xfId="0" applyNumberFormat="1" applyFont="1" applyFill="1" applyBorder="1" applyAlignment="1" applyProtection="1">
      <alignment horizontal="center"/>
    </xf>
    <xf numFmtId="164" fontId="7" fillId="5" borderId="8" xfId="0" applyNumberFormat="1" applyFont="1" applyFill="1" applyBorder="1" applyAlignment="1" applyProtection="1">
      <alignment horizontal="center"/>
    </xf>
    <xf numFmtId="164" fontId="7" fillId="5" borderId="7" xfId="0" applyNumberFormat="1" applyFont="1" applyFill="1" applyBorder="1" applyAlignment="1" applyProtection="1">
      <alignment horizontal="center"/>
    </xf>
    <xf numFmtId="0" fontId="7" fillId="5" borderId="6" xfId="0" applyNumberFormat="1" applyFont="1" applyFill="1" applyBorder="1" applyAlignment="1" applyProtection="1">
      <alignment horizontal="center"/>
    </xf>
    <xf numFmtId="0" fontId="7" fillId="5" borderId="8" xfId="0" applyNumberFormat="1" applyFont="1" applyFill="1" applyBorder="1" applyAlignment="1" applyProtection="1">
      <alignment horizontal="center"/>
    </xf>
    <xf numFmtId="0" fontId="7" fillId="5" borderId="7" xfId="0" applyNumberFormat="1" applyFont="1" applyFill="1" applyBorder="1" applyAlignment="1" applyProtection="1">
      <alignment horizontal="center"/>
    </xf>
    <xf numFmtId="10" fontId="7" fillId="5" borderId="6" xfId="7" applyNumberFormat="1" applyFont="1" applyFill="1" applyBorder="1" applyAlignment="1" applyProtection="1">
      <alignment horizontal="center"/>
    </xf>
    <xf numFmtId="10" fontId="7" fillId="5" borderId="8" xfId="7" applyNumberFormat="1" applyFont="1" applyFill="1" applyBorder="1" applyAlignment="1" applyProtection="1">
      <alignment horizontal="center"/>
    </xf>
    <xf numFmtId="10" fontId="7" fillId="5" borderId="7" xfId="7" applyNumberFormat="1" applyFont="1" applyFill="1" applyBorder="1" applyAlignment="1" applyProtection="1">
      <alignment horizontal="center"/>
    </xf>
    <xf numFmtId="165" fontId="7" fillId="5" borderId="6" xfId="0" applyNumberFormat="1" applyFont="1" applyFill="1" applyBorder="1" applyAlignment="1" applyProtection="1">
      <alignment horizontal="center"/>
    </xf>
    <xf numFmtId="165" fontId="7" fillId="5" borderId="8" xfId="0" applyNumberFormat="1" applyFont="1" applyFill="1" applyBorder="1" applyAlignment="1" applyProtection="1">
      <alignment horizontal="center"/>
    </xf>
    <xf numFmtId="165" fontId="7" fillId="5" borderId="7" xfId="0" applyNumberFormat="1" applyFont="1" applyFill="1" applyBorder="1" applyAlignment="1" applyProtection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 vertical="top" wrapText="1"/>
    </xf>
    <xf numFmtId="0" fontId="6" fillId="5" borderId="43" xfId="0" applyFont="1" applyFill="1" applyBorder="1" applyAlignment="1">
      <alignment horizontal="center" vertical="top" wrapText="1"/>
    </xf>
    <xf numFmtId="0" fontId="6" fillId="5" borderId="44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 wrapText="1"/>
    </xf>
    <xf numFmtId="0" fontId="31" fillId="0" borderId="0" xfId="0" applyFont="1"/>
    <xf numFmtId="0" fontId="32" fillId="0" borderId="0" xfId="0" applyFont="1"/>
  </cellXfs>
  <cellStyles count="9">
    <cellStyle name="Comma" xfId="1" builtinId="3"/>
    <cellStyle name="Comma 2" xfId="8" xr:uid="{00000000-0005-0000-0000-000001000000}"/>
    <cellStyle name="Currency" xfId="6" builtinId="4"/>
    <cellStyle name="Normal" xfId="0" builtinId="0"/>
    <cellStyle name="Normal 16" xfId="5" xr:uid="{00000000-0005-0000-0000-000004000000}"/>
    <cellStyle name="Normal 2" xfId="4" xr:uid="{00000000-0005-0000-0000-000005000000}"/>
    <cellStyle name="Normal 4" xfId="2" xr:uid="{00000000-0005-0000-0000-000006000000}"/>
    <cellStyle name="Normal_Table Anew" xfId="3" xr:uid="{00000000-0005-0000-0000-000007000000}"/>
    <cellStyle name="Percent" xfId="7" builtinId="5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345282</xdr:colOff>
      <xdr:row>0</xdr:row>
      <xdr:rowOff>95250</xdr:rowOff>
    </xdr:from>
    <xdr:to>
      <xdr:col>7</xdr:col>
      <xdr:colOff>392907</xdr:colOff>
      <xdr:row>9</xdr:row>
      <xdr:rowOff>59531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7457" y="95250"/>
          <a:ext cx="6191250" cy="1793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18</xdr:row>
      <xdr:rowOff>0</xdr:rowOff>
    </xdr:from>
    <xdr:to>
      <xdr:col>10</xdr:col>
      <xdr:colOff>713729</xdr:colOff>
      <xdr:row>28</xdr:row>
      <xdr:rowOff>152143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C01DF8-E375-0C93-5ED9-85CCB956F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3429000"/>
          <a:ext cx="5171429" cy="20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4</xdr:row>
      <xdr:rowOff>47626</xdr:rowOff>
    </xdr:from>
    <xdr:to>
      <xdr:col>13</xdr:col>
      <xdr:colOff>346821</xdr:colOff>
      <xdr:row>15</xdr:row>
      <xdr:rowOff>94983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BB190-3FF7-BCDE-FB52-C53FFA4E7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6" y="809626"/>
          <a:ext cx="6738095" cy="21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34</xdr:row>
      <xdr:rowOff>47625</xdr:rowOff>
    </xdr:from>
    <xdr:to>
      <xdr:col>23</xdr:col>
      <xdr:colOff>75424</xdr:colOff>
      <xdr:row>58</xdr:row>
      <xdr:rowOff>75625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63873-B27E-A2F5-D60C-55C98C3D9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6657975"/>
          <a:ext cx="6209524" cy="46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7</xdr:row>
      <xdr:rowOff>95250</xdr:rowOff>
    </xdr:from>
    <xdr:to>
      <xdr:col>23</xdr:col>
      <xdr:colOff>561138</xdr:colOff>
      <xdr:row>26</xdr:row>
      <xdr:rowOff>180512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EF9162-26C3-B736-94D3-7E6F2580E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6275" y="1562100"/>
          <a:ext cx="6695238" cy="37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34</xdr:row>
      <xdr:rowOff>9525</xdr:rowOff>
    </xdr:from>
    <xdr:to>
      <xdr:col>22</xdr:col>
      <xdr:colOff>542179</xdr:colOff>
      <xdr:row>57</xdr:row>
      <xdr:rowOff>56596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BEDBCA-28F9-0829-9ECD-7F40E02A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6600825"/>
          <a:ext cx="5971429" cy="442857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24</xdr:col>
      <xdr:colOff>203924</xdr:colOff>
      <xdr:row>26</xdr:row>
      <xdr:rowOff>99550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49234B-60F0-EDCC-794F-28EB7970D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1466850"/>
          <a:ext cx="6909524" cy="37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50"/>
  <sheetViews>
    <sheetView tabSelected="1" workbookViewId="0">
      <selection activeCell="B5" sqref="B5"/>
    </sheetView>
  </sheetViews>
  <sheetFormatPr defaultRowHeight="15" x14ac:dyDescent="0.25"/>
  <cols>
    <col min="2" max="2" width="24.85546875" customWidth="1"/>
  </cols>
  <sheetData>
    <row r="1" spans="2:2" ht="18.75" x14ac:dyDescent="0.3">
      <c r="B1" s="220" t="s">
        <v>7269</v>
      </c>
    </row>
    <row r="2" spans="2:2" x14ac:dyDescent="0.25">
      <c r="B2" s="219"/>
    </row>
    <row r="3" spans="2:2" x14ac:dyDescent="0.25">
      <c r="B3" s="128" t="s">
        <v>6471</v>
      </c>
    </row>
    <row r="4" spans="2:2" x14ac:dyDescent="0.25">
      <c r="B4" s="128" t="s">
        <v>7253</v>
      </c>
    </row>
    <row r="5" spans="2:2" x14ac:dyDescent="0.25">
      <c r="B5" s="128" t="s">
        <v>6472</v>
      </c>
    </row>
    <row r="6" spans="2:2" x14ac:dyDescent="0.25">
      <c r="B6" s="128" t="s">
        <v>6473</v>
      </c>
    </row>
    <row r="7" spans="2:2" x14ac:dyDescent="0.25">
      <c r="B7" s="128" t="s">
        <v>7191</v>
      </c>
    </row>
    <row r="8" spans="2:2" x14ac:dyDescent="0.25">
      <c r="B8" s="128"/>
    </row>
    <row r="9" spans="2:2" x14ac:dyDescent="0.25">
      <c r="B9" s="128" t="s">
        <v>6452</v>
      </c>
    </row>
    <row r="10" spans="2:2" x14ac:dyDescent="0.25">
      <c r="B10" s="128" t="s">
        <v>6453</v>
      </c>
    </row>
    <row r="11" spans="2:2" x14ac:dyDescent="0.25">
      <c r="B11" s="128" t="s">
        <v>6454</v>
      </c>
    </row>
    <row r="13" spans="2:2" x14ac:dyDescent="0.25">
      <c r="B13" s="128" t="s">
        <v>6480</v>
      </c>
    </row>
    <row r="14" spans="2:2" x14ac:dyDescent="0.25">
      <c r="B14" s="128" t="s">
        <v>6478</v>
      </c>
    </row>
    <row r="15" spans="2:2" x14ac:dyDescent="0.25">
      <c r="B15" s="128" t="s">
        <v>6479</v>
      </c>
    </row>
    <row r="17" spans="2:3" x14ac:dyDescent="0.25">
      <c r="B17" s="128" t="s">
        <v>6455</v>
      </c>
    </row>
    <row r="18" spans="2:3" x14ac:dyDescent="0.25">
      <c r="B18" t="s">
        <v>5081</v>
      </c>
      <c r="C18" t="s">
        <v>6456</v>
      </c>
    </row>
    <row r="20" spans="2:3" x14ac:dyDescent="0.25">
      <c r="B20" t="s">
        <v>5079</v>
      </c>
      <c r="C20" t="s">
        <v>6457</v>
      </c>
    </row>
    <row r="22" spans="2:3" x14ac:dyDescent="0.25">
      <c r="B22" t="s">
        <v>6334</v>
      </c>
      <c r="C22" t="s">
        <v>6458</v>
      </c>
    </row>
    <row r="24" spans="2:3" x14ac:dyDescent="0.25">
      <c r="B24" t="s">
        <v>6314</v>
      </c>
      <c r="C24" t="s">
        <v>6459</v>
      </c>
    </row>
    <row r="26" spans="2:3" x14ac:dyDescent="0.25">
      <c r="B26" t="s">
        <v>6333</v>
      </c>
      <c r="C26" t="s">
        <v>6460</v>
      </c>
    </row>
    <row r="28" spans="2:3" x14ac:dyDescent="0.25">
      <c r="B28" t="s">
        <v>6336</v>
      </c>
      <c r="C28" t="s">
        <v>6461</v>
      </c>
    </row>
    <row r="30" spans="2:3" x14ac:dyDescent="0.25">
      <c r="B30" t="s">
        <v>0</v>
      </c>
      <c r="C30" t="s">
        <v>6462</v>
      </c>
    </row>
    <row r="31" spans="2:3" x14ac:dyDescent="0.25">
      <c r="B31" t="s">
        <v>1</v>
      </c>
      <c r="C31" t="s">
        <v>6462</v>
      </c>
    </row>
    <row r="32" spans="2:3" x14ac:dyDescent="0.25">
      <c r="B32" t="s">
        <v>6400</v>
      </c>
      <c r="C32" t="s">
        <v>6462</v>
      </c>
    </row>
    <row r="33" spans="2:3" x14ac:dyDescent="0.25">
      <c r="B33" t="s">
        <v>5080</v>
      </c>
      <c r="C33" t="s">
        <v>6462</v>
      </c>
    </row>
    <row r="34" spans="2:3" x14ac:dyDescent="0.25">
      <c r="B34" t="s">
        <v>6390</v>
      </c>
      <c r="C34" t="s">
        <v>6462</v>
      </c>
    </row>
    <row r="36" spans="2:3" x14ac:dyDescent="0.25">
      <c r="B36" s="128" t="s">
        <v>6463</v>
      </c>
    </row>
    <row r="37" spans="2:3" x14ac:dyDescent="0.25">
      <c r="B37" t="s">
        <v>6466</v>
      </c>
    </row>
    <row r="38" spans="2:3" x14ac:dyDescent="0.25">
      <c r="B38" t="s">
        <v>6474</v>
      </c>
    </row>
    <row r="40" spans="2:3" x14ac:dyDescent="0.25">
      <c r="B40" s="128" t="s">
        <v>6467</v>
      </c>
    </row>
    <row r="41" spans="2:3" x14ac:dyDescent="0.25">
      <c r="B41" t="s">
        <v>6468</v>
      </c>
    </row>
    <row r="42" spans="2:3" x14ac:dyDescent="0.25">
      <c r="B42" t="s">
        <v>6474</v>
      </c>
    </row>
    <row r="44" spans="2:3" x14ac:dyDescent="0.25">
      <c r="B44" s="128" t="s">
        <v>6464</v>
      </c>
    </row>
    <row r="45" spans="2:3" x14ac:dyDescent="0.25">
      <c r="B45" t="s">
        <v>6469</v>
      </c>
    </row>
    <row r="46" spans="2:3" x14ac:dyDescent="0.25">
      <c r="B46" t="s">
        <v>6474</v>
      </c>
    </row>
    <row r="48" spans="2:3" x14ac:dyDescent="0.25">
      <c r="B48" s="128" t="s">
        <v>6465</v>
      </c>
    </row>
    <row r="49" spans="2:2" x14ac:dyDescent="0.25">
      <c r="B49" t="s">
        <v>6470</v>
      </c>
    </row>
    <row r="50" spans="2:2" x14ac:dyDescent="0.25">
      <c r="B50" t="s">
        <v>6474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2">
    <tabColor rgb="FF00B0F0"/>
  </sheetPr>
  <dimension ref="A1:T32"/>
  <sheetViews>
    <sheetView workbookViewId="0">
      <selection activeCell="J15" sqref="J15"/>
    </sheetView>
  </sheetViews>
  <sheetFormatPr defaultColWidth="9.140625" defaultRowHeight="15" x14ac:dyDescent="0.25"/>
  <cols>
    <col min="1" max="1" width="4.140625" style="1" bestFit="1" customWidth="1"/>
    <col min="2" max="8" width="9.140625" style="1"/>
    <col min="9" max="9" width="63.5703125" style="1" customWidth="1"/>
    <col min="10" max="10" width="6.42578125" style="1" customWidth="1"/>
    <col min="11" max="16384" width="9.140625" style="1"/>
  </cols>
  <sheetData>
    <row r="1" spans="1:20" x14ac:dyDescent="0.25">
      <c r="K1" s="3" t="s">
        <v>6243</v>
      </c>
      <c r="L1" s="3" t="s">
        <v>6243</v>
      </c>
      <c r="M1" s="3" t="s">
        <v>6315</v>
      </c>
      <c r="N1" s="3" t="s">
        <v>6315</v>
      </c>
    </row>
    <row r="2" spans="1:20" x14ac:dyDescent="0.25">
      <c r="A2" s="2"/>
      <c r="B2" s="7"/>
      <c r="C2" s="7"/>
      <c r="D2" s="7"/>
      <c r="I2" s="1" t="s">
        <v>6392</v>
      </c>
      <c r="K2" s="3" t="s">
        <v>391</v>
      </c>
      <c r="L2" s="3" t="s">
        <v>388</v>
      </c>
      <c r="M2" s="3" t="s">
        <v>391</v>
      </c>
      <c r="N2" s="3" t="s">
        <v>388</v>
      </c>
      <c r="R2" s="7"/>
      <c r="S2" s="19"/>
      <c r="T2" s="19"/>
    </row>
    <row r="3" spans="1:20" x14ac:dyDescent="0.25">
      <c r="A3" s="2" t="s">
        <v>6291</v>
      </c>
      <c r="B3" s="7" t="s">
        <v>6335</v>
      </c>
      <c r="C3" s="7"/>
      <c r="D3" s="7"/>
      <c r="F3" s="1" t="s">
        <v>6292</v>
      </c>
      <c r="I3" s="1" t="str">
        <f>CONCATENATE(A3,"-",B3,"-",F3)</f>
        <v>TA-Major Joint Replacement or Spinal Surgery-GG Function 0-5</v>
      </c>
      <c r="J3" s="1" t="str">
        <f>+A3</f>
        <v>TA</v>
      </c>
      <c r="K3" s="7">
        <f>+'Urban PDPM Rates'!C8</f>
        <v>101.88</v>
      </c>
      <c r="L3" s="7">
        <f>+'Rural PDPM Rates'!C8</f>
        <v>116.13</v>
      </c>
      <c r="M3" s="7">
        <f>+'Urban PDPM Rates'!E8</f>
        <v>92.21</v>
      </c>
      <c r="N3" s="116">
        <f>+'Rural PDPM Rates'!E8</f>
        <v>103.72</v>
      </c>
      <c r="O3" s="1" t="s">
        <v>6259</v>
      </c>
      <c r="R3" s="7"/>
      <c r="S3" s="19"/>
      <c r="T3" s="19"/>
    </row>
    <row r="4" spans="1:20" x14ac:dyDescent="0.25">
      <c r="A4" s="2" t="s">
        <v>6293</v>
      </c>
      <c r="B4" s="7" t="s">
        <v>6335</v>
      </c>
      <c r="C4" s="7"/>
      <c r="D4" s="7"/>
      <c r="F4" s="1" t="s">
        <v>6296</v>
      </c>
      <c r="I4" s="1" t="str">
        <f t="shared" ref="I4:I18" si="0">CONCATENATE(A4,"-",B4,"-",F4)</f>
        <v>TB-Major Joint Replacement or Spinal Surgery-GG Function 6-9</v>
      </c>
      <c r="J4" s="1" t="str">
        <f t="shared" ref="J4:J18" si="1">+A4</f>
        <v>TB</v>
      </c>
      <c r="K4" s="7">
        <f>+'Urban PDPM Rates'!C9</f>
        <v>113.12</v>
      </c>
      <c r="L4" s="7">
        <f>+'Rural PDPM Rates'!C9</f>
        <v>128.94</v>
      </c>
      <c r="M4" s="7">
        <f>+'Urban PDPM Rates'!E9</f>
        <v>100.72</v>
      </c>
      <c r="N4" s="116">
        <f>+'Rural PDPM Rates'!E9</f>
        <v>113.28</v>
      </c>
      <c r="O4" s="1" t="s">
        <v>6260</v>
      </c>
      <c r="R4" s="7"/>
      <c r="S4" s="19"/>
      <c r="T4" s="19"/>
    </row>
    <row r="5" spans="1:20" x14ac:dyDescent="0.25">
      <c r="A5" s="2" t="s">
        <v>6294</v>
      </c>
      <c r="B5" s="7" t="s">
        <v>6335</v>
      </c>
      <c r="C5" s="7"/>
      <c r="D5" s="7"/>
      <c r="F5" s="1" t="s">
        <v>6297</v>
      </c>
      <c r="I5" s="1" t="str">
        <f t="shared" si="0"/>
        <v>TC-Major Joint Replacement or Spinal Surgery-GG Function 10-23</v>
      </c>
      <c r="J5" s="1" t="str">
        <f t="shared" si="1"/>
        <v>TC</v>
      </c>
      <c r="K5" s="7">
        <f>+'Urban PDPM Rates'!C10</f>
        <v>125.06</v>
      </c>
      <c r="L5" s="7">
        <f>+'Rural PDPM Rates'!C10</f>
        <v>142.56</v>
      </c>
      <c r="M5" s="7">
        <f>+'Urban PDPM Rates'!E10</f>
        <v>104.64</v>
      </c>
      <c r="N5" s="116">
        <f>+'Rural PDPM Rates'!E10</f>
        <v>117.7</v>
      </c>
      <c r="O5" s="1" t="s">
        <v>6261</v>
      </c>
      <c r="R5" s="7"/>
      <c r="S5" s="19"/>
      <c r="T5" s="19"/>
    </row>
    <row r="6" spans="1:20" x14ac:dyDescent="0.25">
      <c r="A6" s="2" t="s">
        <v>6295</v>
      </c>
      <c r="B6" s="7" t="s">
        <v>6335</v>
      </c>
      <c r="C6" s="7"/>
      <c r="D6" s="7"/>
      <c r="F6" s="1" t="s">
        <v>6298</v>
      </c>
      <c r="I6" s="1" t="str">
        <f t="shared" si="0"/>
        <v>TD-Major Joint Replacement or Spinal Surgery-GG Function 24</v>
      </c>
      <c r="J6" s="1" t="str">
        <f t="shared" si="1"/>
        <v>TD</v>
      </c>
      <c r="K6" s="7">
        <f>+'Urban PDPM Rates'!C11</f>
        <v>127.17</v>
      </c>
      <c r="L6" s="7">
        <f>+'Rural PDPM Rates'!C11</f>
        <v>144.96</v>
      </c>
      <c r="M6" s="7">
        <f>+'Urban PDPM Rates'!E11</f>
        <v>94.83</v>
      </c>
      <c r="N6" s="116">
        <f>+'Rural PDPM Rates'!E11</f>
        <v>106.66</v>
      </c>
      <c r="O6" s="1" t="s">
        <v>6262</v>
      </c>
      <c r="R6" s="7"/>
      <c r="S6" s="19"/>
      <c r="T6" s="19"/>
    </row>
    <row r="7" spans="1:20" x14ac:dyDescent="0.25">
      <c r="A7" s="2" t="s">
        <v>6299</v>
      </c>
      <c r="B7" s="7" t="s">
        <v>6303</v>
      </c>
      <c r="C7" s="7"/>
      <c r="D7" s="7"/>
      <c r="F7" s="1" t="s">
        <v>6292</v>
      </c>
      <c r="I7" s="1" t="str">
        <f t="shared" si="0"/>
        <v>TE-Other Orthopedic-GG Function 0-5</v>
      </c>
      <c r="J7" s="1" t="str">
        <f t="shared" si="1"/>
        <v>TE</v>
      </c>
      <c r="K7" s="7">
        <f>+'Urban PDPM Rates'!C12</f>
        <v>94.15</v>
      </c>
      <c r="L7" s="7">
        <f>+'Rural PDPM Rates'!C12</f>
        <v>107.32</v>
      </c>
      <c r="M7" s="7">
        <f>+'Urban PDPM Rates'!E12</f>
        <v>86.98</v>
      </c>
      <c r="N7" s="116">
        <f>+'Rural PDPM Rates'!E12</f>
        <v>97.83</v>
      </c>
      <c r="O7" s="1" t="s">
        <v>6264</v>
      </c>
      <c r="R7" s="7"/>
      <c r="S7" s="19"/>
      <c r="T7" s="19"/>
    </row>
    <row r="8" spans="1:20" x14ac:dyDescent="0.25">
      <c r="A8" s="2" t="s">
        <v>6300</v>
      </c>
      <c r="B8" s="7" t="s">
        <v>6303</v>
      </c>
      <c r="C8" s="7"/>
      <c r="D8" s="7"/>
      <c r="F8" s="1" t="s">
        <v>6296</v>
      </c>
      <c r="I8" s="1" t="str">
        <f t="shared" si="0"/>
        <v>TF-Other Orthopedic-GG Function 6-9</v>
      </c>
      <c r="J8" s="1" t="str">
        <f t="shared" si="1"/>
        <v>TF</v>
      </c>
      <c r="K8" s="7">
        <f>+'Urban PDPM Rates'!C13</f>
        <v>106.8</v>
      </c>
      <c r="L8" s="7">
        <f>+'Rural PDPM Rates'!C13</f>
        <v>121.74</v>
      </c>
      <c r="M8" s="7">
        <f>+'Urban PDPM Rates'!E13</f>
        <v>98.75</v>
      </c>
      <c r="N8" s="116">
        <f>+'Rural PDPM Rates'!E13</f>
        <v>111.08</v>
      </c>
      <c r="O8" s="1" t="s">
        <v>6265</v>
      </c>
      <c r="R8" s="7"/>
      <c r="S8" s="19"/>
      <c r="T8" s="19"/>
    </row>
    <row r="9" spans="1:20" x14ac:dyDescent="0.25">
      <c r="A9" s="2" t="s">
        <v>6301</v>
      </c>
      <c r="B9" s="7" t="s">
        <v>6303</v>
      </c>
      <c r="C9" s="7"/>
      <c r="D9" s="7"/>
      <c r="F9" s="1" t="s">
        <v>6297</v>
      </c>
      <c r="I9" s="1" t="str">
        <f t="shared" si="0"/>
        <v>TG-Other Orthopedic-GG Function 10-23</v>
      </c>
      <c r="J9" s="1" t="str">
        <f t="shared" si="1"/>
        <v>TG</v>
      </c>
      <c r="K9" s="7">
        <f>+'Urban PDPM Rates'!C14</f>
        <v>111.01</v>
      </c>
      <c r="L9" s="7">
        <f>+'Rural PDPM Rates'!C14</f>
        <v>126.54</v>
      </c>
      <c r="M9" s="7">
        <f>+'Urban PDPM Rates'!E14</f>
        <v>101.37</v>
      </c>
      <c r="N9" s="116">
        <f>+'Rural PDPM Rates'!E14</f>
        <v>114.02</v>
      </c>
      <c r="O9" s="1" t="s">
        <v>6267</v>
      </c>
      <c r="R9" s="7"/>
      <c r="S9" s="19"/>
      <c r="T9" s="19"/>
    </row>
    <row r="10" spans="1:20" x14ac:dyDescent="0.25">
      <c r="A10" s="2" t="s">
        <v>6302</v>
      </c>
      <c r="B10" s="7" t="s">
        <v>6303</v>
      </c>
      <c r="C10" s="7"/>
      <c r="D10" s="7"/>
      <c r="F10" s="1" t="s">
        <v>6298</v>
      </c>
      <c r="I10" s="1" t="str">
        <f t="shared" si="0"/>
        <v>TH-Other Orthopedic-GG Function 24</v>
      </c>
      <c r="J10" s="1" t="str">
        <f t="shared" si="1"/>
        <v>TH</v>
      </c>
      <c r="K10" s="7">
        <f>+'Urban PDPM Rates'!C15</f>
        <v>77.290000000000006</v>
      </c>
      <c r="L10" s="7">
        <f>+'Rural PDPM Rates'!C15</f>
        <v>88.1</v>
      </c>
      <c r="M10" s="7">
        <f>+'Urban PDPM Rates'!E15</f>
        <v>71.290000000000006</v>
      </c>
      <c r="N10" s="116">
        <f>+'Rural PDPM Rates'!E15</f>
        <v>80.180000000000007</v>
      </c>
      <c r="O10" s="1" t="s">
        <v>6268</v>
      </c>
      <c r="R10" s="7"/>
      <c r="S10" s="19"/>
      <c r="T10" s="19"/>
    </row>
    <row r="11" spans="1:20" x14ac:dyDescent="0.25">
      <c r="A11" s="2" t="s">
        <v>6304</v>
      </c>
      <c r="B11" s="7" t="s">
        <v>6308</v>
      </c>
      <c r="C11" s="7"/>
      <c r="D11" s="7"/>
      <c r="F11" s="1" t="s">
        <v>6292</v>
      </c>
      <c r="I11" s="1" t="str">
        <f t="shared" si="0"/>
        <v>TI-Medical Management-GG Function 0-5</v>
      </c>
      <c r="J11" s="1" t="str">
        <f t="shared" si="1"/>
        <v>TI</v>
      </c>
      <c r="K11" s="7">
        <f>+'Urban PDPM Rates'!C16</f>
        <v>75.180000000000007</v>
      </c>
      <c r="L11" s="7">
        <f>+'Rural PDPM Rates'!C16</f>
        <v>85.7</v>
      </c>
      <c r="M11" s="7">
        <f>+'Urban PDPM Rates'!E16</f>
        <v>73.25</v>
      </c>
      <c r="N11" s="116">
        <f>+'Rural PDPM Rates'!E16</f>
        <v>82.39</v>
      </c>
      <c r="O11" s="1" t="s">
        <v>6270</v>
      </c>
      <c r="R11" s="7"/>
      <c r="S11" s="19"/>
      <c r="T11" s="19"/>
    </row>
    <row r="12" spans="1:20" x14ac:dyDescent="0.25">
      <c r="A12" s="2" t="s">
        <v>6305</v>
      </c>
      <c r="B12" s="7" t="s">
        <v>6308</v>
      </c>
      <c r="C12" s="7"/>
      <c r="D12" s="7"/>
      <c r="F12" s="1" t="s">
        <v>6296</v>
      </c>
      <c r="I12" s="1" t="str">
        <f t="shared" si="0"/>
        <v>TJ-Medical Management-GG Function 6-9</v>
      </c>
      <c r="J12" s="1" t="str">
        <f t="shared" si="1"/>
        <v>TJ</v>
      </c>
      <c r="K12" s="7">
        <f>+'Urban PDPM Rates'!C17</f>
        <v>94.15</v>
      </c>
      <c r="L12" s="7">
        <f>+'Rural PDPM Rates'!C17</f>
        <v>107.32</v>
      </c>
      <c r="M12" s="7">
        <f>+'Urban PDPM Rates'!E17</f>
        <v>89.6</v>
      </c>
      <c r="N12" s="116">
        <f>+'Rural PDPM Rates'!E17</f>
        <v>100.78</v>
      </c>
      <c r="O12" s="1" t="s">
        <v>6271</v>
      </c>
      <c r="R12" s="7"/>
      <c r="S12" s="19"/>
      <c r="T12" s="19"/>
    </row>
    <row r="13" spans="1:20" x14ac:dyDescent="0.25">
      <c r="A13" s="2" t="s">
        <v>6306</v>
      </c>
      <c r="B13" s="7" t="s">
        <v>6308</v>
      </c>
      <c r="C13" s="7"/>
      <c r="D13" s="7"/>
      <c r="F13" s="1" t="s">
        <v>6297</v>
      </c>
      <c r="I13" s="1" t="str">
        <f t="shared" si="0"/>
        <v>TK-Medical Management-GG Function 10-23</v>
      </c>
      <c r="J13" s="1" t="str">
        <f t="shared" si="1"/>
        <v>TK</v>
      </c>
      <c r="K13" s="7">
        <f>+'Urban PDPM Rates'!C18</f>
        <v>101.17</v>
      </c>
      <c r="L13" s="7">
        <f>+'Rural PDPM Rates'!C18</f>
        <v>115.33</v>
      </c>
      <c r="M13" s="7">
        <f>+'Urban PDPM Rates'!E18</f>
        <v>95.48</v>
      </c>
      <c r="N13" s="116">
        <f>+'Rural PDPM Rates'!E18</f>
        <v>107.4</v>
      </c>
      <c r="O13" s="1" t="s">
        <v>6273</v>
      </c>
      <c r="R13" s="7"/>
      <c r="S13" s="19"/>
      <c r="T13" s="19"/>
    </row>
    <row r="14" spans="1:20" x14ac:dyDescent="0.25">
      <c r="A14" s="2" t="s">
        <v>6307</v>
      </c>
      <c r="B14" s="7" t="s">
        <v>6308</v>
      </c>
      <c r="C14" s="7"/>
      <c r="D14" s="7"/>
      <c r="F14" s="1" t="s">
        <v>6298</v>
      </c>
      <c r="I14" s="1" t="str">
        <f t="shared" si="0"/>
        <v>TL-Medical Management-GG Function 24</v>
      </c>
      <c r="J14" s="1" t="str">
        <f t="shared" si="1"/>
        <v>TL</v>
      </c>
      <c r="K14" s="7">
        <f>+'Urban PDPM Rates'!C19</f>
        <v>72.37</v>
      </c>
      <c r="L14" s="7">
        <f>+'Rural PDPM Rates'!C19</f>
        <v>82.49</v>
      </c>
      <c r="M14" s="7">
        <f>+'Urban PDPM Rates'!E19</f>
        <v>68.67</v>
      </c>
      <c r="N14" s="116">
        <f>+'Rural PDPM Rates'!E19</f>
        <v>77.239999999999995</v>
      </c>
      <c r="O14" s="1" t="s">
        <v>6274</v>
      </c>
      <c r="R14" s="7"/>
      <c r="S14" s="19"/>
      <c r="T14" s="19"/>
    </row>
    <row r="15" spans="1:20" x14ac:dyDescent="0.25">
      <c r="A15" s="2" t="s">
        <v>6309</v>
      </c>
      <c r="B15" s="7" t="s">
        <v>6313</v>
      </c>
      <c r="C15" s="7"/>
      <c r="D15" s="7"/>
      <c r="F15" s="1" t="s">
        <v>6292</v>
      </c>
      <c r="I15" s="1" t="str">
        <f t="shared" si="0"/>
        <v>TM-Non-Orthopedic Surgery &amp; Acute Neurologic-GG Function 0-5</v>
      </c>
      <c r="J15" s="1" t="str">
        <f t="shared" si="1"/>
        <v>TM</v>
      </c>
      <c r="K15" s="7">
        <f>+'Urban PDPM Rates'!C20</f>
        <v>84.31</v>
      </c>
      <c r="L15" s="7">
        <f>+'Rural PDPM Rates'!C20</f>
        <v>96.11</v>
      </c>
      <c r="M15" s="7">
        <f>+'Urban PDPM Rates'!E20</f>
        <v>80.44</v>
      </c>
      <c r="N15" s="116">
        <f>+'Rural PDPM Rates'!E20</f>
        <v>90.48</v>
      </c>
      <c r="O15" s="1" t="s">
        <v>6276</v>
      </c>
      <c r="R15" s="7"/>
      <c r="S15" s="19"/>
      <c r="T15" s="19"/>
    </row>
    <row r="16" spans="1:20" x14ac:dyDescent="0.25">
      <c r="A16" s="2" t="s">
        <v>6310</v>
      </c>
      <c r="B16" s="7" t="s">
        <v>6313</v>
      </c>
      <c r="C16" s="7"/>
      <c r="D16" s="7"/>
      <c r="F16" s="1" t="s">
        <v>6296</v>
      </c>
      <c r="I16" s="1" t="str">
        <f t="shared" si="0"/>
        <v>TN-Non-Orthopedic Surgery &amp; Acute Neurologic-GG Function 6-9</v>
      </c>
      <c r="J16" s="1" t="str">
        <f t="shared" si="1"/>
        <v>TN</v>
      </c>
      <c r="K16" s="7">
        <f>+'Urban PDPM Rates'!C21</f>
        <v>98.36</v>
      </c>
      <c r="L16" s="7">
        <f>+'Rural PDPM Rates'!C21</f>
        <v>112.13</v>
      </c>
      <c r="M16" s="7">
        <f>+'Urban PDPM Rates'!E21</f>
        <v>92.87</v>
      </c>
      <c r="N16" s="116">
        <f>+'Rural PDPM Rates'!E21</f>
        <v>104.46</v>
      </c>
      <c r="O16" s="1" t="s">
        <v>6241</v>
      </c>
      <c r="R16" s="7"/>
      <c r="S16" s="19"/>
      <c r="T16" s="19"/>
    </row>
    <row r="17" spans="1:20" x14ac:dyDescent="0.25">
      <c r="A17" s="2" t="s">
        <v>6311</v>
      </c>
      <c r="B17" s="7" t="s">
        <v>6313</v>
      </c>
      <c r="C17" s="7"/>
      <c r="D17" s="7"/>
      <c r="F17" s="1" t="s">
        <v>6297</v>
      </c>
      <c r="I17" s="1" t="str">
        <f t="shared" si="0"/>
        <v>TO-Non-Orthopedic Surgery &amp; Acute Neurologic-GG Function 10-23</v>
      </c>
      <c r="J17" s="1" t="str">
        <f t="shared" si="1"/>
        <v>TO</v>
      </c>
      <c r="K17" s="7">
        <f>+'Urban PDPM Rates'!C22</f>
        <v>103.28</v>
      </c>
      <c r="L17" s="7">
        <f>+'Rural PDPM Rates'!C22</f>
        <v>117.73</v>
      </c>
      <c r="M17" s="7">
        <f>+'Urban PDPM Rates'!E22</f>
        <v>96.14</v>
      </c>
      <c r="N17" s="116">
        <f>+'Rural PDPM Rates'!E22</f>
        <v>108.13</v>
      </c>
      <c r="O17" s="1" t="s">
        <v>6279</v>
      </c>
      <c r="R17" s="7"/>
      <c r="S17" s="19"/>
      <c r="T17" s="19"/>
    </row>
    <row r="18" spans="1:20" x14ac:dyDescent="0.25">
      <c r="A18" s="2" t="s">
        <v>6312</v>
      </c>
      <c r="B18" s="7" t="s">
        <v>6313</v>
      </c>
      <c r="C18" s="7"/>
      <c r="D18" s="7"/>
      <c r="F18" s="1" t="s">
        <v>6298</v>
      </c>
      <c r="I18" s="1" t="str">
        <f t="shared" si="0"/>
        <v>TP-Non-Orthopedic Surgery &amp; Acute Neurologic-GG Function 24</v>
      </c>
      <c r="J18" s="1" t="str">
        <f t="shared" si="1"/>
        <v>TP</v>
      </c>
      <c r="K18" s="7">
        <f>+'Urban PDPM Rates'!C23</f>
        <v>71.67</v>
      </c>
      <c r="L18" s="7">
        <f>+'Rural PDPM Rates'!C23</f>
        <v>81.69</v>
      </c>
      <c r="M18" s="7">
        <f>+'Urban PDPM Rates'!E23</f>
        <v>67.36</v>
      </c>
      <c r="N18" s="116">
        <f>+'Rural PDPM Rates'!E23</f>
        <v>75.77</v>
      </c>
      <c r="O18" s="1" t="s">
        <v>6280</v>
      </c>
      <c r="R18" s="7"/>
      <c r="S18" s="19"/>
      <c r="T18" s="19"/>
    </row>
    <row r="19" spans="1:20" x14ac:dyDescent="0.25">
      <c r="A19" s="2"/>
      <c r="B19" s="7"/>
      <c r="C19" s="7"/>
      <c r="D19" s="7"/>
      <c r="R19" s="7"/>
      <c r="S19" s="19"/>
      <c r="T19" s="19"/>
    </row>
    <row r="20" spans="1:20" x14ac:dyDescent="0.25">
      <c r="A20" s="2"/>
      <c r="B20" s="7"/>
      <c r="C20" s="7"/>
      <c r="D20" s="7"/>
      <c r="R20" s="7"/>
      <c r="S20" s="19"/>
      <c r="T20" s="19"/>
    </row>
    <row r="21" spans="1:20" x14ac:dyDescent="0.25">
      <c r="A21" s="2"/>
      <c r="B21" s="7"/>
      <c r="C21" s="7"/>
      <c r="D21" s="7"/>
      <c r="R21" s="7"/>
      <c r="S21" s="19"/>
      <c r="T21" s="19"/>
    </row>
    <row r="22" spans="1:20" x14ac:dyDescent="0.25">
      <c r="A22" s="2"/>
      <c r="B22" s="7"/>
      <c r="C22" s="7"/>
      <c r="D22" s="7"/>
      <c r="R22" s="7"/>
      <c r="S22" s="19"/>
      <c r="T22" s="19"/>
    </row>
    <row r="23" spans="1:20" x14ac:dyDescent="0.25">
      <c r="A23" s="2"/>
      <c r="B23" s="7"/>
      <c r="C23" s="7"/>
      <c r="D23" s="7"/>
      <c r="R23" s="7"/>
      <c r="S23" s="19"/>
      <c r="T23" s="19"/>
    </row>
    <row r="24" spans="1:20" x14ac:dyDescent="0.25">
      <c r="A24" s="2"/>
      <c r="B24" s="7"/>
      <c r="C24" s="7"/>
      <c r="D24" s="7"/>
      <c r="R24" s="7"/>
      <c r="S24" s="19"/>
      <c r="T24" s="19"/>
    </row>
    <row r="25" spans="1:20" x14ac:dyDescent="0.25">
      <c r="A25" s="2"/>
      <c r="B25" s="7"/>
      <c r="C25" s="7"/>
      <c r="D25" s="7"/>
      <c r="R25" s="7"/>
      <c r="S25" s="19"/>
      <c r="T25" s="19"/>
    </row>
    <row r="26" spans="1:20" x14ac:dyDescent="0.25">
      <c r="A26" s="2"/>
      <c r="B26" s="7"/>
      <c r="C26" s="7"/>
      <c r="D26" s="7"/>
      <c r="R26" s="7"/>
      <c r="S26" s="19"/>
      <c r="T26" s="19"/>
    </row>
    <row r="27" spans="1:20" x14ac:dyDescent="0.25">
      <c r="A27" s="2"/>
      <c r="B27" s="7"/>
      <c r="C27" s="7"/>
      <c r="D27" s="7"/>
      <c r="R27" s="7"/>
      <c r="S27" s="19"/>
      <c r="T27" s="19"/>
    </row>
    <row r="28" spans="1:20" x14ac:dyDescent="0.25">
      <c r="A28" s="2"/>
      <c r="B28" s="7"/>
      <c r="C28" s="7"/>
      <c r="D28" s="7"/>
      <c r="R28" s="7"/>
      <c r="S28" s="19"/>
      <c r="T28" s="19"/>
    </row>
    <row r="29" spans="1:20" x14ac:dyDescent="0.25">
      <c r="A29" s="2"/>
      <c r="B29" s="7"/>
      <c r="C29" s="7"/>
      <c r="D29" s="7"/>
      <c r="R29" s="7"/>
      <c r="S29" s="19"/>
      <c r="T29" s="19"/>
    </row>
    <row r="30" spans="1:20" x14ac:dyDescent="0.25">
      <c r="A30" s="2"/>
      <c r="B30" s="7"/>
      <c r="C30" s="7"/>
      <c r="D30" s="7"/>
      <c r="R30" s="7"/>
      <c r="S30" s="19"/>
      <c r="T30" s="19"/>
    </row>
    <row r="31" spans="1:20" x14ac:dyDescent="0.25">
      <c r="A31" s="2"/>
      <c r="B31" s="7"/>
      <c r="C31" s="7"/>
      <c r="D31" s="7"/>
      <c r="R31" s="7"/>
      <c r="S31" s="19"/>
      <c r="T31" s="19"/>
    </row>
    <row r="32" spans="1:20" x14ac:dyDescent="0.25">
      <c r="A32" s="2"/>
      <c r="B32" s="7"/>
      <c r="C32" s="7"/>
      <c r="D32" s="7"/>
      <c r="R32" s="7"/>
      <c r="S32" s="19"/>
      <c r="T32" s="1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>
    <tabColor rgb="FF00B0F0"/>
  </sheetPr>
  <dimension ref="A1:T32"/>
  <sheetViews>
    <sheetView workbookViewId="0">
      <selection activeCell="J15" sqref="J15"/>
    </sheetView>
  </sheetViews>
  <sheetFormatPr defaultColWidth="9.140625" defaultRowHeight="15" x14ac:dyDescent="0.25"/>
  <cols>
    <col min="1" max="1" width="4.140625" style="1" bestFit="1" customWidth="1"/>
    <col min="2" max="8" width="9.140625" style="1"/>
    <col min="9" max="9" width="63.5703125" style="1" customWidth="1"/>
    <col min="10" max="10" width="6.42578125" style="1" customWidth="1"/>
    <col min="11" max="16384" width="9.140625" style="1"/>
  </cols>
  <sheetData>
    <row r="1" spans="1:20" x14ac:dyDescent="0.25">
      <c r="K1" s="3" t="s">
        <v>6329</v>
      </c>
      <c r="L1" s="3" t="s">
        <v>6329</v>
      </c>
      <c r="M1" s="3"/>
      <c r="N1" s="3"/>
    </row>
    <row r="2" spans="1:20" x14ac:dyDescent="0.25">
      <c r="A2" s="2"/>
      <c r="B2" s="7"/>
      <c r="C2" s="7"/>
      <c r="D2" s="7"/>
      <c r="I2" s="1" t="s">
        <v>6393</v>
      </c>
      <c r="K2" s="3" t="s">
        <v>391</v>
      </c>
      <c r="L2" s="3" t="s">
        <v>388</v>
      </c>
      <c r="M2" s="3"/>
      <c r="N2" s="3"/>
      <c r="R2" s="7"/>
      <c r="S2" s="19"/>
      <c r="T2" s="19"/>
    </row>
    <row r="3" spans="1:20" x14ac:dyDescent="0.25">
      <c r="A3" s="2" t="s">
        <v>6317</v>
      </c>
      <c r="B3" s="7" t="s">
        <v>7263</v>
      </c>
      <c r="C3" s="7"/>
      <c r="D3" s="7"/>
      <c r="F3" s="1" t="s">
        <v>6330</v>
      </c>
      <c r="I3" s="1" t="str">
        <f>CONCATENATE(A3,"-",B3,"-",F3)</f>
        <v>SA-Presence of acute neurologic condition, SLP-related comorbidity, or cognitive impairment=None-Mechanically altered diet or swallowing disorder=Neither</v>
      </c>
      <c r="J3" s="1" t="str">
        <f>+A3</f>
        <v>SA</v>
      </c>
      <c r="K3" s="7">
        <f>+'Urban PDPM Rates'!G8</f>
        <v>16.79</v>
      </c>
      <c r="L3" s="7">
        <f>+'Rural PDPM Rates'!G8</f>
        <v>21.15</v>
      </c>
      <c r="M3" s="7" t="s">
        <v>6259</v>
      </c>
      <c r="R3" s="7"/>
      <c r="S3" s="19"/>
      <c r="T3" s="19"/>
    </row>
    <row r="4" spans="1:20" x14ac:dyDescent="0.25">
      <c r="A4" s="2" t="s">
        <v>6318</v>
      </c>
      <c r="B4" s="7" t="s">
        <v>7263</v>
      </c>
      <c r="C4" s="7"/>
      <c r="D4" s="7"/>
      <c r="F4" s="1" t="s">
        <v>6331</v>
      </c>
      <c r="I4" s="1" t="str">
        <f t="shared" ref="I4:I14" si="0">CONCATENATE(A4,"-",B4,"-",F4)</f>
        <v>SB-Presence of acute neurologic condition, SLP-related comorbidity, or cognitive impairment=None-Mechanically altered diet or swallowing disorder=Either</v>
      </c>
      <c r="J4" s="1" t="str">
        <f t="shared" ref="J4:J14" si="1">+A4</f>
        <v>SB</v>
      </c>
      <c r="K4" s="7">
        <f>+'Urban PDPM Rates'!G9</f>
        <v>45.12</v>
      </c>
      <c r="L4" s="7">
        <f>+'Rural PDPM Rates'!G9</f>
        <v>56.85</v>
      </c>
      <c r="M4" s="7" t="s">
        <v>6260</v>
      </c>
      <c r="R4" s="7"/>
      <c r="S4" s="19"/>
      <c r="T4" s="19"/>
    </row>
    <row r="5" spans="1:20" x14ac:dyDescent="0.25">
      <c r="A5" s="2" t="s">
        <v>6319</v>
      </c>
      <c r="B5" s="7" t="s">
        <v>7263</v>
      </c>
      <c r="C5" s="7"/>
      <c r="D5" s="7"/>
      <c r="F5" s="1" t="s">
        <v>6332</v>
      </c>
      <c r="I5" s="1" t="str">
        <f t="shared" si="0"/>
        <v>SC-Presence of acute neurologic condition, SLP-related comorbidity, or cognitive impairment=None-Mechanically altered diet or swallowing disorder=Both</v>
      </c>
      <c r="J5" s="1" t="str">
        <f t="shared" si="1"/>
        <v>SC</v>
      </c>
      <c r="K5" s="7">
        <f>+'Urban PDPM Rates'!G10</f>
        <v>66.099999999999994</v>
      </c>
      <c r="L5" s="7">
        <f>+'Rural PDPM Rates'!G10</f>
        <v>83.29</v>
      </c>
      <c r="M5" s="7" t="s">
        <v>6261</v>
      </c>
      <c r="R5" s="7"/>
      <c r="S5" s="19"/>
      <c r="T5" s="19"/>
    </row>
    <row r="6" spans="1:20" x14ac:dyDescent="0.25">
      <c r="A6" s="2" t="s">
        <v>6320</v>
      </c>
      <c r="B6" s="7" t="s">
        <v>7264</v>
      </c>
      <c r="C6" s="7"/>
      <c r="D6" s="7"/>
      <c r="F6" s="1" t="s">
        <v>6330</v>
      </c>
      <c r="I6" s="1" t="str">
        <f t="shared" si="0"/>
        <v>SD-Presence of acute neurologic condition, SLP-related comorbidity, or cognitive impairment=Any One-Mechanically altered diet or swallowing disorder=Neither</v>
      </c>
      <c r="J6" s="1" t="str">
        <f t="shared" si="1"/>
        <v>SD</v>
      </c>
      <c r="K6" s="7">
        <f>+'Urban PDPM Rates'!G11</f>
        <v>36.200000000000003</v>
      </c>
      <c r="L6" s="7">
        <f>+'Rural PDPM Rates'!G11</f>
        <v>45.61</v>
      </c>
      <c r="M6" s="7" t="s">
        <v>6262</v>
      </c>
      <c r="R6" s="7"/>
      <c r="S6" s="19"/>
      <c r="T6" s="19"/>
    </row>
    <row r="7" spans="1:20" x14ac:dyDescent="0.25">
      <c r="A7" s="2" t="s">
        <v>6321</v>
      </c>
      <c r="B7" s="7" t="s">
        <v>7264</v>
      </c>
      <c r="C7" s="7"/>
      <c r="D7" s="7"/>
      <c r="F7" s="1" t="s">
        <v>6331</v>
      </c>
      <c r="I7" s="1" t="str">
        <f t="shared" si="0"/>
        <v>SE-Presence of acute neurologic condition, SLP-related comorbidity, or cognitive impairment=Any One-Mechanically altered diet or swallowing disorder=Either</v>
      </c>
      <c r="J7" s="1" t="str">
        <f t="shared" si="1"/>
        <v>SE</v>
      </c>
      <c r="K7" s="7">
        <f>+'Urban PDPM Rates'!G12</f>
        <v>57.97</v>
      </c>
      <c r="L7" s="7">
        <f>+'Rural PDPM Rates'!G12</f>
        <v>73.040000000000006</v>
      </c>
      <c r="M7" s="7" t="s">
        <v>6264</v>
      </c>
      <c r="R7" s="7"/>
      <c r="S7" s="19"/>
      <c r="T7" s="19"/>
    </row>
    <row r="8" spans="1:20" x14ac:dyDescent="0.25">
      <c r="A8" s="2" t="s">
        <v>6322</v>
      </c>
      <c r="B8" s="7" t="s">
        <v>7264</v>
      </c>
      <c r="C8" s="7"/>
      <c r="D8" s="7"/>
      <c r="F8" s="1" t="s">
        <v>6332</v>
      </c>
      <c r="I8" s="1" t="str">
        <f t="shared" si="0"/>
        <v>SF-Presence of acute neurologic condition, SLP-related comorbidity, or cognitive impairment=Any One-Mechanically altered diet or swallowing disorder=Both</v>
      </c>
      <c r="J8" s="1" t="str">
        <f t="shared" si="1"/>
        <v>SF</v>
      </c>
      <c r="K8" s="7">
        <f>+'Urban PDPM Rates'!G13</f>
        <v>73.97</v>
      </c>
      <c r="L8" s="7">
        <f>+'Rural PDPM Rates'!G13</f>
        <v>93.2</v>
      </c>
      <c r="M8" s="7" t="s">
        <v>6265</v>
      </c>
      <c r="R8" s="7"/>
      <c r="S8" s="19"/>
      <c r="T8" s="19"/>
    </row>
    <row r="9" spans="1:20" x14ac:dyDescent="0.25">
      <c r="A9" s="2" t="s">
        <v>6323</v>
      </c>
      <c r="B9" s="7" t="s">
        <v>7265</v>
      </c>
      <c r="C9" s="7"/>
      <c r="D9" s="7"/>
      <c r="F9" s="1" t="s">
        <v>6330</v>
      </c>
      <c r="I9" s="1" t="str">
        <f t="shared" si="0"/>
        <v>SG-Presence of acute neurologic condition, SLP-related comorbidity, or cognitive impairment=Any Two-Mechanically altered diet or swallowing disorder=Neither</v>
      </c>
      <c r="J9" s="1" t="str">
        <f t="shared" si="1"/>
        <v>SG</v>
      </c>
      <c r="K9" s="7">
        <f>+'Urban PDPM Rates'!G14</f>
        <v>50.62</v>
      </c>
      <c r="L9" s="7">
        <f>+'Rural PDPM Rates'!G14</f>
        <v>63.79</v>
      </c>
      <c r="M9" s="7" t="s">
        <v>6267</v>
      </c>
      <c r="R9" s="7"/>
      <c r="S9" s="19"/>
      <c r="T9" s="19"/>
    </row>
    <row r="10" spans="1:20" x14ac:dyDescent="0.25">
      <c r="A10" s="2" t="s">
        <v>6324</v>
      </c>
      <c r="B10" s="7" t="s">
        <v>7265</v>
      </c>
      <c r="C10" s="7"/>
      <c r="D10" s="7"/>
      <c r="F10" s="1" t="s">
        <v>6331</v>
      </c>
      <c r="I10" s="1" t="str">
        <f t="shared" si="0"/>
        <v>SH-Presence of acute neurologic condition, SLP-related comorbidity, or cognitive impairment=Any Two-Mechanically altered diet or swallowing disorder=Either</v>
      </c>
      <c r="J10" s="1" t="str">
        <f t="shared" si="1"/>
        <v>SH</v>
      </c>
      <c r="K10" s="7">
        <f>+'Urban PDPM Rates'!G15</f>
        <v>70.819999999999993</v>
      </c>
      <c r="L10" s="7">
        <f>+'Rural PDPM Rates'!G15</f>
        <v>89.24</v>
      </c>
      <c r="M10" s="7" t="s">
        <v>6268</v>
      </c>
      <c r="R10" s="7"/>
      <c r="S10" s="19"/>
      <c r="T10" s="19"/>
    </row>
    <row r="11" spans="1:20" x14ac:dyDescent="0.25">
      <c r="A11" s="2" t="s">
        <v>6325</v>
      </c>
      <c r="B11" s="7" t="s">
        <v>7265</v>
      </c>
      <c r="C11" s="7"/>
      <c r="D11" s="7"/>
      <c r="F11" s="1" t="s">
        <v>6332</v>
      </c>
      <c r="I11" s="1" t="str">
        <f t="shared" si="0"/>
        <v>SI-Presence of acute neurologic condition, SLP-related comorbidity, or cognitive impairment=Any Two-Mechanically altered diet or swallowing disorder=Both</v>
      </c>
      <c r="J11" s="1" t="str">
        <f t="shared" si="1"/>
        <v>SI</v>
      </c>
      <c r="K11" s="7">
        <f>+'Urban PDPM Rates'!G16</f>
        <v>87.61</v>
      </c>
      <c r="L11" s="7">
        <f>+'Rural PDPM Rates'!G16</f>
        <v>110.39</v>
      </c>
      <c r="M11" s="7" t="s">
        <v>6270</v>
      </c>
      <c r="R11" s="7"/>
      <c r="S11" s="19"/>
      <c r="T11" s="19"/>
    </row>
    <row r="12" spans="1:20" x14ac:dyDescent="0.25">
      <c r="A12" s="2" t="s">
        <v>6326</v>
      </c>
      <c r="B12" s="7" t="s">
        <v>7266</v>
      </c>
      <c r="C12" s="7"/>
      <c r="D12" s="7"/>
      <c r="F12" s="1" t="s">
        <v>6330</v>
      </c>
      <c r="I12" s="1" t="str">
        <f t="shared" si="0"/>
        <v>SJ-Presence of acute neurologic condition, SLP-related comorbidity, or cognitive impairment=All Three-Mechanically altered diet or swallowing disorder=Neither</v>
      </c>
      <c r="J12" s="1" t="str">
        <f t="shared" si="1"/>
        <v>SJ</v>
      </c>
      <c r="K12" s="7">
        <f>+'Urban PDPM Rates'!G17</f>
        <v>74.23</v>
      </c>
      <c r="L12" s="7">
        <f>+'Rural PDPM Rates'!G17</f>
        <v>93.53</v>
      </c>
      <c r="M12" s="7" t="s">
        <v>6271</v>
      </c>
      <c r="R12" s="7"/>
      <c r="S12" s="19"/>
      <c r="T12" s="19"/>
    </row>
    <row r="13" spans="1:20" x14ac:dyDescent="0.25">
      <c r="A13" s="2" t="s">
        <v>6327</v>
      </c>
      <c r="B13" s="7" t="s">
        <v>7266</v>
      </c>
      <c r="C13" s="7"/>
      <c r="D13" s="7"/>
      <c r="F13" s="1" t="s">
        <v>6331</v>
      </c>
      <c r="I13" s="1" t="str">
        <f t="shared" si="0"/>
        <v>SK-Presence of acute neurologic condition, SLP-related comorbidity, or cognitive impairment=All Three-Mechanically altered diet or swallowing disorder=Either</v>
      </c>
      <c r="J13" s="1" t="str">
        <f t="shared" si="1"/>
        <v>SK</v>
      </c>
      <c r="K13" s="7">
        <f>+'Urban PDPM Rates'!G18</f>
        <v>91.81</v>
      </c>
      <c r="L13" s="7">
        <f>+'Rural PDPM Rates'!G18</f>
        <v>115.68</v>
      </c>
      <c r="M13" s="7" t="s">
        <v>6273</v>
      </c>
      <c r="R13" s="7"/>
      <c r="S13" s="19"/>
      <c r="T13" s="19"/>
    </row>
    <row r="14" spans="1:20" x14ac:dyDescent="0.25">
      <c r="A14" s="2" t="s">
        <v>6328</v>
      </c>
      <c r="B14" s="7" t="s">
        <v>7266</v>
      </c>
      <c r="C14" s="7"/>
      <c r="D14" s="7"/>
      <c r="F14" s="1" t="s">
        <v>6332</v>
      </c>
      <c r="I14" s="1" t="str">
        <f t="shared" si="0"/>
        <v>SL-Presence of acute neurologic condition, SLP-related comorbidity, or cognitive impairment=All Three-Mechanically altered diet or swallowing disorder=Both</v>
      </c>
      <c r="J14" s="1" t="str">
        <f t="shared" si="1"/>
        <v>SL</v>
      </c>
      <c r="K14" s="7">
        <f>+'Urban PDPM Rates'!G19</f>
        <v>104.4</v>
      </c>
      <c r="L14" s="7">
        <f>+'Rural PDPM Rates'!G19</f>
        <v>131.54</v>
      </c>
      <c r="M14" s="7" t="s">
        <v>6274</v>
      </c>
      <c r="R14" s="7"/>
      <c r="S14" s="19"/>
      <c r="T14" s="19"/>
    </row>
    <row r="15" spans="1:20" x14ac:dyDescent="0.25">
      <c r="A15" s="2"/>
      <c r="B15" s="7"/>
      <c r="C15" s="7"/>
      <c r="D15" s="7"/>
      <c r="K15" s="7"/>
      <c r="L15" s="7"/>
      <c r="M15" s="7"/>
      <c r="R15" s="7"/>
      <c r="S15" s="19"/>
      <c r="T15" s="19"/>
    </row>
    <row r="16" spans="1:20" x14ac:dyDescent="0.25">
      <c r="A16" s="2"/>
      <c r="B16" s="7"/>
      <c r="C16" s="7"/>
      <c r="D16" s="7"/>
      <c r="K16" s="7"/>
      <c r="L16" s="7"/>
      <c r="M16" s="7"/>
      <c r="R16" s="7"/>
      <c r="S16" s="19"/>
      <c r="T16" s="19"/>
    </row>
    <row r="17" spans="1:20" x14ac:dyDescent="0.25">
      <c r="A17" s="2"/>
      <c r="B17" s="7"/>
      <c r="C17" s="7"/>
      <c r="D17" s="7"/>
      <c r="K17" s="7"/>
      <c r="L17" s="7"/>
      <c r="M17" s="7"/>
      <c r="R17" s="7"/>
      <c r="S17" s="19"/>
      <c r="T17" s="19"/>
    </row>
    <row r="18" spans="1:20" x14ac:dyDescent="0.25">
      <c r="A18" s="2"/>
      <c r="B18" s="7"/>
      <c r="C18" s="7"/>
      <c r="D18" s="7"/>
      <c r="K18" s="7"/>
      <c r="L18" s="7"/>
      <c r="M18" s="7"/>
      <c r="R18" s="7"/>
      <c r="S18" s="19"/>
      <c r="T18" s="19"/>
    </row>
    <row r="19" spans="1:20" x14ac:dyDescent="0.25">
      <c r="A19" s="2"/>
      <c r="B19" s="7"/>
      <c r="C19" s="7"/>
      <c r="D19" s="7"/>
      <c r="R19" s="7"/>
      <c r="S19" s="19"/>
      <c r="T19" s="19"/>
    </row>
    <row r="20" spans="1:20" x14ac:dyDescent="0.25">
      <c r="A20" s="2"/>
      <c r="B20" s="7"/>
      <c r="C20" s="7"/>
      <c r="D20" s="7"/>
      <c r="R20" s="7"/>
      <c r="S20" s="19"/>
      <c r="T20" s="19"/>
    </row>
    <row r="21" spans="1:20" x14ac:dyDescent="0.25">
      <c r="A21" s="2"/>
      <c r="B21" s="7"/>
      <c r="C21" s="7"/>
      <c r="D21" s="7"/>
      <c r="R21" s="7"/>
      <c r="S21" s="19"/>
      <c r="T21" s="19"/>
    </row>
    <row r="22" spans="1:20" x14ac:dyDescent="0.25">
      <c r="A22" s="2"/>
      <c r="B22" s="7"/>
      <c r="C22" s="7"/>
      <c r="D22" s="7"/>
      <c r="R22" s="7"/>
      <c r="S22" s="19"/>
      <c r="T22" s="19"/>
    </row>
    <row r="23" spans="1:20" x14ac:dyDescent="0.25">
      <c r="A23" s="2"/>
      <c r="B23" s="7"/>
      <c r="C23" s="7"/>
      <c r="D23" s="7"/>
      <c r="R23" s="7"/>
      <c r="S23" s="19"/>
      <c r="T23" s="19"/>
    </row>
    <row r="24" spans="1:20" x14ac:dyDescent="0.25">
      <c r="A24" s="2"/>
      <c r="B24" s="7"/>
      <c r="C24" s="7"/>
      <c r="D24" s="7"/>
      <c r="R24" s="7"/>
      <c r="S24" s="19"/>
      <c r="T24" s="19"/>
    </row>
    <row r="25" spans="1:20" x14ac:dyDescent="0.25">
      <c r="A25" s="2"/>
      <c r="B25" s="7"/>
      <c r="C25" s="7"/>
      <c r="D25" s="7"/>
      <c r="R25" s="7"/>
      <c r="S25" s="19"/>
      <c r="T25" s="19"/>
    </row>
    <row r="26" spans="1:20" x14ac:dyDescent="0.25">
      <c r="A26" s="2"/>
      <c r="B26" s="7"/>
      <c r="C26" s="7"/>
      <c r="D26" s="7"/>
      <c r="R26" s="7"/>
      <c r="S26" s="19"/>
      <c r="T26" s="19"/>
    </row>
    <row r="27" spans="1:20" x14ac:dyDescent="0.25">
      <c r="A27" s="2"/>
      <c r="B27" s="7"/>
      <c r="C27" s="7"/>
      <c r="D27" s="7"/>
      <c r="R27" s="7"/>
      <c r="S27" s="19"/>
      <c r="T27" s="19"/>
    </row>
    <row r="28" spans="1:20" x14ac:dyDescent="0.25">
      <c r="A28" s="2"/>
      <c r="B28" s="7"/>
      <c r="C28" s="7"/>
      <c r="D28" s="7"/>
      <c r="R28" s="7"/>
      <c r="S28" s="19"/>
      <c r="T28" s="19"/>
    </row>
    <row r="29" spans="1:20" x14ac:dyDescent="0.25">
      <c r="A29" s="2"/>
      <c r="B29" s="7"/>
      <c r="C29" s="7"/>
      <c r="D29" s="7"/>
      <c r="R29" s="7"/>
      <c r="S29" s="19"/>
      <c r="T29" s="19"/>
    </row>
    <row r="30" spans="1:20" x14ac:dyDescent="0.25">
      <c r="A30" s="2"/>
      <c r="B30" s="7"/>
      <c r="C30" s="7"/>
      <c r="D30" s="7"/>
      <c r="R30" s="7"/>
      <c r="S30" s="19"/>
      <c r="T30" s="19"/>
    </row>
    <row r="31" spans="1:20" x14ac:dyDescent="0.25">
      <c r="A31" s="2"/>
      <c r="B31" s="7"/>
      <c r="C31" s="7"/>
      <c r="D31" s="7"/>
      <c r="R31" s="7"/>
      <c r="S31" s="19"/>
      <c r="T31" s="19"/>
    </row>
    <row r="32" spans="1:20" x14ac:dyDescent="0.25">
      <c r="A32" s="2"/>
      <c r="B32" s="7"/>
      <c r="C32" s="7"/>
      <c r="D32" s="7"/>
      <c r="R32" s="7"/>
      <c r="S32" s="19"/>
      <c r="T32" s="19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S20"/>
  <sheetViews>
    <sheetView workbookViewId="0">
      <selection activeCell="J15" sqref="J15"/>
    </sheetView>
  </sheetViews>
  <sheetFormatPr defaultColWidth="9.140625" defaultRowHeight="15" x14ac:dyDescent="0.25"/>
  <cols>
    <col min="1" max="1" width="4.140625" style="1" bestFit="1" customWidth="1"/>
    <col min="2" max="8" width="9.140625" style="1"/>
    <col min="9" max="9" width="6.42578125" style="1" customWidth="1"/>
    <col min="10" max="11" width="12.5703125" style="1" bestFit="1" customWidth="1"/>
    <col min="12" max="16384" width="9.140625" style="1"/>
  </cols>
  <sheetData>
    <row r="1" spans="1:19" x14ac:dyDescent="0.25">
      <c r="J1" s="3" t="s">
        <v>6346</v>
      </c>
      <c r="K1" s="3" t="s">
        <v>6346</v>
      </c>
      <c r="L1" s="3"/>
      <c r="M1" s="3"/>
    </row>
    <row r="2" spans="1:19" x14ac:dyDescent="0.25">
      <c r="A2" s="2"/>
      <c r="B2" s="7"/>
      <c r="C2" s="7"/>
      <c r="D2" s="7"/>
      <c r="J2" s="3" t="s">
        <v>391</v>
      </c>
      <c r="K2" s="3" t="s">
        <v>388</v>
      </c>
      <c r="L2" s="3"/>
      <c r="M2" s="3"/>
      <c r="Q2" s="7"/>
      <c r="R2" s="19"/>
      <c r="S2" s="19"/>
    </row>
    <row r="3" spans="1:19" x14ac:dyDescent="0.25">
      <c r="A3" s="2"/>
      <c r="B3" s="7"/>
      <c r="C3" s="7"/>
      <c r="D3" s="169"/>
      <c r="E3" s="168"/>
      <c r="J3" s="130">
        <v>109.68</v>
      </c>
      <c r="K3" s="130">
        <v>111.71</v>
      </c>
      <c r="L3" s="7"/>
      <c r="Q3" s="7"/>
      <c r="R3" s="19"/>
      <c r="S3" s="19"/>
    </row>
    <row r="4" spans="1:19" x14ac:dyDescent="0.25">
      <c r="A4" s="2"/>
      <c r="B4" s="7"/>
      <c r="C4" s="7"/>
      <c r="D4" s="169" t="s">
        <v>7268</v>
      </c>
      <c r="J4" s="7"/>
      <c r="K4" s="7"/>
      <c r="L4" s="7"/>
      <c r="Q4" s="7"/>
      <c r="R4" s="19"/>
      <c r="S4" s="19"/>
    </row>
    <row r="5" spans="1:19" x14ac:dyDescent="0.25">
      <c r="A5" s="2"/>
      <c r="B5" s="7"/>
      <c r="C5" s="7"/>
      <c r="D5" s="7"/>
      <c r="J5" s="7"/>
      <c r="K5" s="7"/>
      <c r="L5" s="7"/>
      <c r="Q5" s="7"/>
      <c r="R5" s="19"/>
      <c r="S5" s="19"/>
    </row>
    <row r="6" spans="1:19" x14ac:dyDescent="0.25">
      <c r="A6" s="2"/>
      <c r="B6" s="7"/>
      <c r="C6" s="7"/>
      <c r="D6" s="7"/>
      <c r="J6" s="7"/>
      <c r="K6" s="7"/>
      <c r="L6" s="7"/>
      <c r="Q6" s="7"/>
      <c r="R6" s="19"/>
      <c r="S6" s="19"/>
    </row>
    <row r="7" spans="1:19" x14ac:dyDescent="0.25">
      <c r="A7" s="2"/>
      <c r="B7" s="7"/>
      <c r="C7" s="7"/>
      <c r="D7" s="7"/>
      <c r="Q7" s="7"/>
      <c r="R7" s="19"/>
      <c r="S7" s="19"/>
    </row>
    <row r="8" spans="1:19" x14ac:dyDescent="0.25">
      <c r="A8" s="2"/>
      <c r="B8" s="7"/>
      <c r="C8" s="7"/>
      <c r="D8" s="7"/>
      <c r="Q8" s="7"/>
      <c r="R8" s="19"/>
      <c r="S8" s="19"/>
    </row>
    <row r="9" spans="1:19" x14ac:dyDescent="0.25">
      <c r="A9" s="2"/>
      <c r="B9" s="7"/>
      <c r="C9" s="7"/>
      <c r="D9" s="7"/>
      <c r="Q9" s="7"/>
      <c r="R9" s="19"/>
      <c r="S9" s="19"/>
    </row>
    <row r="10" spans="1:19" x14ac:dyDescent="0.25">
      <c r="A10" s="2"/>
      <c r="B10" s="7"/>
      <c r="C10" s="7"/>
      <c r="D10" s="7"/>
      <c r="Q10" s="7"/>
      <c r="R10" s="19"/>
      <c r="S10" s="19"/>
    </row>
    <row r="11" spans="1:19" x14ac:dyDescent="0.25">
      <c r="A11" s="2"/>
      <c r="B11" s="7"/>
      <c r="C11" s="7"/>
      <c r="D11" s="7"/>
      <c r="Q11" s="7"/>
      <c r="R11" s="19"/>
      <c r="S11" s="19"/>
    </row>
    <row r="12" spans="1:19" x14ac:dyDescent="0.25">
      <c r="A12" s="2"/>
      <c r="B12" s="7"/>
      <c r="C12" s="7"/>
      <c r="D12" s="7"/>
      <c r="Q12" s="7"/>
      <c r="R12" s="19"/>
      <c r="S12" s="19"/>
    </row>
    <row r="13" spans="1:19" x14ac:dyDescent="0.25">
      <c r="A13" s="2"/>
      <c r="B13" s="7"/>
      <c r="C13" s="7"/>
      <c r="D13" s="7"/>
      <c r="Q13" s="7"/>
      <c r="R13" s="19"/>
      <c r="S13" s="19"/>
    </row>
    <row r="14" spans="1:19" x14ac:dyDescent="0.25">
      <c r="A14" s="2"/>
      <c r="B14" s="7"/>
      <c r="C14" s="7"/>
      <c r="D14" s="7"/>
      <c r="Q14" s="7"/>
      <c r="R14" s="19"/>
      <c r="S14" s="19"/>
    </row>
    <row r="15" spans="1:19" x14ac:dyDescent="0.25">
      <c r="A15" s="2"/>
      <c r="B15" s="7"/>
      <c r="C15" s="7"/>
      <c r="D15" s="7"/>
      <c r="Q15" s="7"/>
      <c r="R15" s="19"/>
      <c r="S15" s="19"/>
    </row>
    <row r="16" spans="1:19" x14ac:dyDescent="0.25">
      <c r="A16" s="2"/>
      <c r="B16" s="7"/>
      <c r="C16" s="7"/>
      <c r="D16" s="7"/>
      <c r="Q16" s="7"/>
      <c r="R16" s="19"/>
      <c r="S16" s="19"/>
    </row>
    <row r="17" spans="1:19" x14ac:dyDescent="0.25">
      <c r="A17" s="2"/>
      <c r="B17" s="7"/>
      <c r="C17" s="7"/>
      <c r="D17" s="169" t="s">
        <v>7267</v>
      </c>
      <c r="Q17" s="7"/>
      <c r="R17" s="19"/>
      <c r="S17" s="19"/>
    </row>
    <row r="18" spans="1:19" x14ac:dyDescent="0.25">
      <c r="A18" s="2"/>
      <c r="B18" s="7"/>
      <c r="C18" s="7"/>
      <c r="D18" s="7"/>
      <c r="Q18" s="7"/>
      <c r="R18" s="19"/>
      <c r="S18" s="19"/>
    </row>
    <row r="19" spans="1:19" x14ac:dyDescent="0.25">
      <c r="A19" s="2"/>
      <c r="B19" s="7"/>
      <c r="C19" s="7"/>
      <c r="D19" s="7"/>
      <c r="Q19" s="7"/>
      <c r="R19" s="19"/>
      <c r="S19" s="19"/>
    </row>
    <row r="20" spans="1:19" x14ac:dyDescent="0.25">
      <c r="A20" s="2"/>
      <c r="B20" s="7"/>
      <c r="C20" s="7"/>
      <c r="D20" s="7"/>
      <c r="Q20" s="7"/>
      <c r="R20" s="19"/>
      <c r="S20" s="19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1">
    <tabColor rgb="FF00B0F0"/>
  </sheetPr>
  <dimension ref="A6:Q74"/>
  <sheetViews>
    <sheetView workbookViewId="0">
      <selection activeCell="J15" sqref="J15"/>
    </sheetView>
  </sheetViews>
  <sheetFormatPr defaultColWidth="9.140625" defaultRowHeight="15" x14ac:dyDescent="0.25"/>
  <cols>
    <col min="1" max="1" width="13.85546875" style="1" bestFit="1" customWidth="1"/>
    <col min="2" max="9" width="9.140625" style="1"/>
    <col min="10" max="10" width="10.5703125" style="1" bestFit="1" customWidth="1"/>
    <col min="11" max="16384" width="9.140625" style="1"/>
  </cols>
  <sheetData>
    <row r="6" spans="1:17" x14ac:dyDescent="0.25">
      <c r="B6" s="215" t="s">
        <v>11</v>
      </c>
      <c r="C6" s="216"/>
      <c r="D6" s="217"/>
    </row>
    <row r="7" spans="1:17" s="6" customFormat="1" ht="25.5" x14ac:dyDescent="0.25">
      <c r="A7" s="53" t="s">
        <v>6247</v>
      </c>
      <c r="B7" s="53" t="s">
        <v>6248</v>
      </c>
      <c r="C7" s="53" t="s">
        <v>6249</v>
      </c>
      <c r="D7" s="53" t="s">
        <v>6250</v>
      </c>
      <c r="E7" s="53" t="s">
        <v>6251</v>
      </c>
      <c r="F7" s="53" t="s">
        <v>6252</v>
      </c>
      <c r="G7" s="53" t="s">
        <v>6253</v>
      </c>
      <c r="H7" s="53" t="s">
        <v>6254</v>
      </c>
      <c r="I7" s="53" t="s">
        <v>6255</v>
      </c>
      <c r="J7" s="53" t="s">
        <v>6256</v>
      </c>
      <c r="K7" s="53" t="s">
        <v>6257</v>
      </c>
      <c r="L7" s="53" t="s">
        <v>6258</v>
      </c>
      <c r="N7" s="169" t="s">
        <v>7268</v>
      </c>
    </row>
    <row r="8" spans="1:17" x14ac:dyDescent="0.25">
      <c r="A8" s="54" t="s">
        <v>6259</v>
      </c>
      <c r="B8" s="55">
        <v>1.45</v>
      </c>
      <c r="C8" s="56">
        <v>101.88</v>
      </c>
      <c r="D8" s="55">
        <v>1.41</v>
      </c>
      <c r="E8" s="56">
        <v>92.21</v>
      </c>
      <c r="F8" s="55">
        <v>0.64</v>
      </c>
      <c r="G8" s="55">
        <v>16.79</v>
      </c>
      <c r="H8" s="57" t="s">
        <v>6</v>
      </c>
      <c r="I8" s="55">
        <v>3.84</v>
      </c>
      <c r="J8" s="56">
        <v>470.28</v>
      </c>
      <c r="K8" s="55">
        <v>3.06</v>
      </c>
      <c r="L8" s="56">
        <v>282.74</v>
      </c>
      <c r="N8" s="20"/>
    </row>
    <row r="9" spans="1:17" x14ac:dyDescent="0.25">
      <c r="A9" s="54" t="s">
        <v>6260</v>
      </c>
      <c r="B9" s="55">
        <v>1.61</v>
      </c>
      <c r="C9" s="56">
        <v>113.12</v>
      </c>
      <c r="D9" s="55">
        <v>1.54</v>
      </c>
      <c r="E9" s="56">
        <v>100.72</v>
      </c>
      <c r="F9" s="55">
        <v>1.72</v>
      </c>
      <c r="G9" s="55">
        <v>45.12</v>
      </c>
      <c r="H9" s="57" t="s">
        <v>7</v>
      </c>
      <c r="I9" s="55">
        <v>2.9</v>
      </c>
      <c r="J9" s="56">
        <v>355.16</v>
      </c>
      <c r="K9" s="55">
        <v>2.39</v>
      </c>
      <c r="L9" s="56">
        <v>220.84</v>
      </c>
      <c r="O9" s="7"/>
      <c r="P9" s="19"/>
      <c r="Q9" s="19"/>
    </row>
    <row r="10" spans="1:17" x14ac:dyDescent="0.25">
      <c r="A10" s="54" t="s">
        <v>6261</v>
      </c>
      <c r="B10" s="55">
        <v>1.78</v>
      </c>
      <c r="C10" s="56">
        <v>125.06</v>
      </c>
      <c r="D10" s="55">
        <v>1.6</v>
      </c>
      <c r="E10" s="56">
        <v>104.64</v>
      </c>
      <c r="F10" s="55">
        <v>2.52</v>
      </c>
      <c r="G10" s="55">
        <v>66.099999999999994</v>
      </c>
      <c r="H10" s="57" t="s">
        <v>6352</v>
      </c>
      <c r="I10" s="55">
        <v>2.77</v>
      </c>
      <c r="J10" s="56">
        <v>339.24</v>
      </c>
      <c r="K10" s="55">
        <v>1.74</v>
      </c>
      <c r="L10" s="56">
        <v>160.78</v>
      </c>
      <c r="O10" s="7"/>
      <c r="P10" s="19"/>
      <c r="Q10" s="19"/>
    </row>
    <row r="11" spans="1:17" x14ac:dyDescent="0.25">
      <c r="A11" s="54" t="s">
        <v>6262</v>
      </c>
      <c r="B11" s="55">
        <v>1.81</v>
      </c>
      <c r="C11" s="56">
        <v>127.17</v>
      </c>
      <c r="D11" s="55">
        <v>1.45</v>
      </c>
      <c r="E11" s="56">
        <v>94.83</v>
      </c>
      <c r="F11" s="55">
        <v>1.38</v>
      </c>
      <c r="G11" s="55">
        <v>36.200000000000003</v>
      </c>
      <c r="H11" s="57" t="s">
        <v>6263</v>
      </c>
      <c r="I11" s="55">
        <v>2.27</v>
      </c>
      <c r="J11" s="56">
        <v>278.01</v>
      </c>
      <c r="K11" s="55">
        <v>1.26</v>
      </c>
      <c r="L11" s="56">
        <v>116.42</v>
      </c>
      <c r="O11" s="7"/>
      <c r="P11" s="19"/>
      <c r="Q11" s="19"/>
    </row>
    <row r="12" spans="1:17" x14ac:dyDescent="0.25">
      <c r="A12" s="54" t="s">
        <v>6264</v>
      </c>
      <c r="B12" s="55">
        <v>1.34</v>
      </c>
      <c r="C12" s="56">
        <v>94.15</v>
      </c>
      <c r="D12" s="55">
        <v>1.33</v>
      </c>
      <c r="E12" s="56">
        <v>86.98</v>
      </c>
      <c r="F12" s="55">
        <v>2.21</v>
      </c>
      <c r="G12" s="55">
        <v>57.97</v>
      </c>
      <c r="H12" s="57" t="s">
        <v>6353</v>
      </c>
      <c r="I12" s="55">
        <v>1.88</v>
      </c>
      <c r="J12" s="56">
        <v>230.24</v>
      </c>
      <c r="K12" s="55">
        <v>0.91</v>
      </c>
      <c r="L12" s="56">
        <v>84.08</v>
      </c>
      <c r="O12" s="7"/>
      <c r="P12" s="19"/>
      <c r="Q12" s="19"/>
    </row>
    <row r="13" spans="1:17" x14ac:dyDescent="0.25">
      <c r="A13" s="54" t="s">
        <v>6265</v>
      </c>
      <c r="B13" s="55">
        <v>1.52</v>
      </c>
      <c r="C13" s="56">
        <v>106.8</v>
      </c>
      <c r="D13" s="55">
        <v>1.51</v>
      </c>
      <c r="E13" s="56">
        <v>98.75</v>
      </c>
      <c r="F13" s="55">
        <v>2.82</v>
      </c>
      <c r="G13" s="55">
        <v>73.97</v>
      </c>
      <c r="H13" s="57" t="s">
        <v>6266</v>
      </c>
      <c r="I13" s="55">
        <v>2.12</v>
      </c>
      <c r="J13" s="56">
        <v>259.64</v>
      </c>
      <c r="K13" s="55">
        <v>0.68</v>
      </c>
      <c r="L13" s="56">
        <v>62.83</v>
      </c>
      <c r="O13" s="7"/>
      <c r="P13" s="19"/>
      <c r="Q13" s="19"/>
    </row>
    <row r="14" spans="1:17" x14ac:dyDescent="0.25">
      <c r="A14" s="54" t="s">
        <v>6267</v>
      </c>
      <c r="B14" s="55">
        <v>1.58</v>
      </c>
      <c r="C14" s="56">
        <v>111.01</v>
      </c>
      <c r="D14" s="55">
        <v>1.55</v>
      </c>
      <c r="E14" s="56">
        <v>101.37</v>
      </c>
      <c r="F14" s="55">
        <v>1.93</v>
      </c>
      <c r="G14" s="55">
        <v>50.62</v>
      </c>
      <c r="H14" s="57" t="s">
        <v>6354</v>
      </c>
      <c r="I14" s="55">
        <v>1.76</v>
      </c>
      <c r="J14" s="56">
        <v>215.55</v>
      </c>
      <c r="K14" s="55"/>
      <c r="L14" s="56"/>
      <c r="O14" s="7"/>
      <c r="P14" s="19"/>
      <c r="Q14" s="19"/>
    </row>
    <row r="15" spans="1:17" x14ac:dyDescent="0.25">
      <c r="A15" s="54" t="s">
        <v>6268</v>
      </c>
      <c r="B15" s="55">
        <v>1.1000000000000001</v>
      </c>
      <c r="C15" s="56">
        <v>77.290000000000006</v>
      </c>
      <c r="D15" s="55">
        <v>1.0900000000000001</v>
      </c>
      <c r="E15" s="56">
        <v>71.290000000000006</v>
      </c>
      <c r="F15" s="55">
        <v>2.7</v>
      </c>
      <c r="G15" s="55">
        <v>70.819999999999993</v>
      </c>
      <c r="H15" s="57" t="s">
        <v>6269</v>
      </c>
      <c r="I15" s="55">
        <v>1.97</v>
      </c>
      <c r="J15" s="56">
        <v>241.27</v>
      </c>
      <c r="K15" s="55"/>
      <c r="L15" s="56"/>
      <c r="O15" s="7"/>
      <c r="P15" s="19"/>
      <c r="Q15" s="19"/>
    </row>
    <row r="16" spans="1:17" x14ac:dyDescent="0.25">
      <c r="A16" s="54" t="s">
        <v>6270</v>
      </c>
      <c r="B16" s="55">
        <v>1.07</v>
      </c>
      <c r="C16" s="56">
        <v>75.180000000000007</v>
      </c>
      <c r="D16" s="55">
        <v>1.1200000000000001</v>
      </c>
      <c r="E16" s="56">
        <v>73.25</v>
      </c>
      <c r="F16" s="55">
        <v>3.34</v>
      </c>
      <c r="G16" s="55">
        <v>87.61</v>
      </c>
      <c r="H16" s="57" t="s">
        <v>6355</v>
      </c>
      <c r="I16" s="55">
        <v>1.64</v>
      </c>
      <c r="J16" s="56">
        <v>200.85</v>
      </c>
      <c r="K16" s="55"/>
      <c r="L16" s="56"/>
      <c r="O16" s="7"/>
      <c r="P16" s="19"/>
      <c r="Q16" s="19"/>
    </row>
    <row r="17" spans="1:17" x14ac:dyDescent="0.25">
      <c r="A17" s="54" t="s">
        <v>6271</v>
      </c>
      <c r="B17" s="55">
        <v>1.34</v>
      </c>
      <c r="C17" s="56">
        <v>94.15</v>
      </c>
      <c r="D17" s="55">
        <v>1.37</v>
      </c>
      <c r="E17" s="56">
        <v>89.6</v>
      </c>
      <c r="F17" s="55">
        <v>2.83</v>
      </c>
      <c r="G17" s="55">
        <v>74.23</v>
      </c>
      <c r="H17" s="57" t="s">
        <v>6272</v>
      </c>
      <c r="I17" s="55">
        <v>1.63</v>
      </c>
      <c r="J17" s="56">
        <v>199.63</v>
      </c>
      <c r="K17" s="55"/>
      <c r="L17" s="56"/>
      <c r="O17" s="7"/>
      <c r="P17" s="19"/>
      <c r="Q17" s="19"/>
    </row>
    <row r="18" spans="1:17" x14ac:dyDescent="0.25">
      <c r="A18" s="54" t="s">
        <v>6273</v>
      </c>
      <c r="B18" s="55">
        <v>1.44</v>
      </c>
      <c r="C18" s="56">
        <v>101.17</v>
      </c>
      <c r="D18" s="55">
        <v>1.46</v>
      </c>
      <c r="E18" s="56">
        <v>95.48</v>
      </c>
      <c r="F18" s="55">
        <v>3.5</v>
      </c>
      <c r="G18" s="55">
        <v>91.81</v>
      </c>
      <c r="H18" s="57" t="s">
        <v>6356</v>
      </c>
      <c r="I18" s="55">
        <v>1.35</v>
      </c>
      <c r="J18" s="56">
        <v>165.33</v>
      </c>
      <c r="K18" s="55"/>
      <c r="L18" s="56"/>
      <c r="O18" s="7"/>
      <c r="P18" s="19"/>
      <c r="Q18" s="19"/>
    </row>
    <row r="19" spans="1:17" x14ac:dyDescent="0.25">
      <c r="A19" s="54" t="s">
        <v>6274</v>
      </c>
      <c r="B19" s="55">
        <v>1.03</v>
      </c>
      <c r="C19" s="56">
        <v>72.37</v>
      </c>
      <c r="D19" s="55">
        <v>1.05</v>
      </c>
      <c r="E19" s="56">
        <v>68.67</v>
      </c>
      <c r="F19" s="55">
        <v>3.98</v>
      </c>
      <c r="G19" s="55">
        <v>104.4</v>
      </c>
      <c r="H19" s="57" t="s">
        <v>6275</v>
      </c>
      <c r="I19" s="55">
        <v>1.77</v>
      </c>
      <c r="J19" s="56">
        <v>216.77</v>
      </c>
      <c r="K19" s="55"/>
      <c r="L19" s="56"/>
      <c r="O19" s="7"/>
      <c r="P19" s="19"/>
      <c r="Q19" s="19"/>
    </row>
    <row r="20" spans="1:17" x14ac:dyDescent="0.25">
      <c r="A20" s="54" t="s">
        <v>6276</v>
      </c>
      <c r="B20" s="55">
        <v>1.2</v>
      </c>
      <c r="C20" s="56">
        <v>84.31</v>
      </c>
      <c r="D20" s="55">
        <v>1.23</v>
      </c>
      <c r="E20" s="56">
        <v>80.44</v>
      </c>
      <c r="F20" s="55"/>
      <c r="G20" s="55"/>
      <c r="H20" s="57" t="s">
        <v>6357</v>
      </c>
      <c r="I20" s="55">
        <v>1.53</v>
      </c>
      <c r="J20" s="56">
        <v>187.38</v>
      </c>
      <c r="K20" s="55"/>
      <c r="L20" s="56"/>
      <c r="O20" s="7"/>
      <c r="P20" s="19"/>
      <c r="Q20" s="19"/>
    </row>
    <row r="21" spans="1:17" x14ac:dyDescent="0.25">
      <c r="A21" s="54" t="s">
        <v>6241</v>
      </c>
      <c r="B21" s="55">
        <v>1.4</v>
      </c>
      <c r="C21" s="56">
        <v>98.36</v>
      </c>
      <c r="D21" s="55">
        <v>1.42</v>
      </c>
      <c r="E21" s="56">
        <v>92.87</v>
      </c>
      <c r="F21" s="55"/>
      <c r="G21" s="55"/>
      <c r="H21" s="57" t="s">
        <v>6278</v>
      </c>
      <c r="I21" s="55">
        <v>1.47</v>
      </c>
      <c r="J21" s="56">
        <v>180.03</v>
      </c>
      <c r="K21" s="55"/>
      <c r="L21" s="56"/>
      <c r="O21" s="7"/>
      <c r="P21" s="19"/>
      <c r="Q21" s="19"/>
    </row>
    <row r="22" spans="1:17" x14ac:dyDescent="0.25">
      <c r="A22" s="54" t="s">
        <v>6279</v>
      </c>
      <c r="B22" s="55">
        <v>1.47</v>
      </c>
      <c r="C22" s="56">
        <v>103.28</v>
      </c>
      <c r="D22" s="55">
        <v>1.47</v>
      </c>
      <c r="E22" s="56">
        <v>96.14</v>
      </c>
      <c r="F22" s="55"/>
      <c r="G22" s="55"/>
      <c r="H22" s="57" t="s">
        <v>8</v>
      </c>
      <c r="I22" s="55">
        <v>1.03</v>
      </c>
      <c r="J22" s="56">
        <v>126.14</v>
      </c>
      <c r="K22" s="55"/>
      <c r="L22" s="56"/>
      <c r="O22" s="7"/>
      <c r="P22" s="19"/>
      <c r="Q22" s="19"/>
    </row>
    <row r="23" spans="1:17" x14ac:dyDescent="0.25">
      <c r="A23" s="54" t="s">
        <v>6280</v>
      </c>
      <c r="B23" s="55">
        <v>1.02</v>
      </c>
      <c r="C23" s="56">
        <v>71.67</v>
      </c>
      <c r="D23" s="55">
        <v>1.03</v>
      </c>
      <c r="E23" s="56">
        <v>67.36</v>
      </c>
      <c r="F23" s="55"/>
      <c r="G23" s="55"/>
      <c r="H23" s="57" t="s">
        <v>6358</v>
      </c>
      <c r="I23" s="55">
        <v>1.27</v>
      </c>
      <c r="J23" s="56">
        <v>155.54</v>
      </c>
      <c r="K23" s="55"/>
      <c r="L23" s="56"/>
      <c r="O23" s="7"/>
      <c r="P23" s="19"/>
      <c r="Q23" s="19"/>
    </row>
    <row r="24" spans="1:17" x14ac:dyDescent="0.25">
      <c r="A24" s="54" t="s">
        <v>6281</v>
      </c>
      <c r="B24" s="55">
        <v>0</v>
      </c>
      <c r="C24" s="56">
        <v>0</v>
      </c>
      <c r="D24" s="55"/>
      <c r="E24" s="56"/>
      <c r="F24" s="55"/>
      <c r="G24" s="55"/>
      <c r="H24" s="57" t="s">
        <v>9</v>
      </c>
      <c r="I24" s="55">
        <v>0.89</v>
      </c>
      <c r="J24" s="56">
        <v>109</v>
      </c>
      <c r="K24" s="55"/>
      <c r="L24" s="56"/>
      <c r="O24" s="7"/>
      <c r="P24" s="19"/>
      <c r="Q24" s="19"/>
    </row>
    <row r="25" spans="1:17" x14ac:dyDescent="0.25">
      <c r="A25" s="54" t="s">
        <v>6282</v>
      </c>
      <c r="B25" s="55">
        <v>0</v>
      </c>
      <c r="C25" s="56">
        <v>0</v>
      </c>
      <c r="D25" s="55"/>
      <c r="E25" s="56"/>
      <c r="F25" s="55"/>
      <c r="G25" s="55"/>
      <c r="H25" s="57" t="s">
        <v>6283</v>
      </c>
      <c r="I25" s="55">
        <v>0.98</v>
      </c>
      <c r="J25" s="56">
        <v>120.02</v>
      </c>
      <c r="K25" s="55"/>
      <c r="L25" s="56"/>
      <c r="O25" s="7"/>
      <c r="P25" s="19"/>
      <c r="Q25" s="19"/>
    </row>
    <row r="26" spans="1:17" x14ac:dyDescent="0.25">
      <c r="A26" s="54" t="s">
        <v>6284</v>
      </c>
      <c r="B26" s="55">
        <v>0</v>
      </c>
      <c r="C26" s="56">
        <v>0</v>
      </c>
      <c r="D26" s="55"/>
      <c r="E26" s="56"/>
      <c r="F26" s="55"/>
      <c r="G26" s="55"/>
      <c r="H26" s="57" t="s">
        <v>6359</v>
      </c>
      <c r="I26" s="55">
        <v>0.94</v>
      </c>
      <c r="J26" s="56">
        <v>115.12</v>
      </c>
      <c r="K26" s="55"/>
      <c r="L26" s="56"/>
      <c r="O26" s="7"/>
      <c r="P26" s="19"/>
      <c r="Q26" s="19"/>
    </row>
    <row r="27" spans="1:17" x14ac:dyDescent="0.25">
      <c r="A27" s="54" t="s">
        <v>6285</v>
      </c>
      <c r="B27" s="55">
        <v>0</v>
      </c>
      <c r="C27" s="56">
        <v>0</v>
      </c>
      <c r="D27" s="55"/>
      <c r="E27" s="56"/>
      <c r="F27" s="55"/>
      <c r="G27" s="55"/>
      <c r="H27" s="57" t="s">
        <v>6286</v>
      </c>
      <c r="I27" s="55">
        <v>1.48</v>
      </c>
      <c r="J27" s="56">
        <v>181.26</v>
      </c>
      <c r="K27" s="55"/>
      <c r="L27" s="56"/>
      <c r="O27" s="7"/>
      <c r="P27" s="19"/>
      <c r="Q27" s="19"/>
    </row>
    <row r="28" spans="1:17" x14ac:dyDescent="0.25">
      <c r="A28" s="54" t="s">
        <v>6287</v>
      </c>
      <c r="B28" s="55">
        <v>0</v>
      </c>
      <c r="C28" s="56">
        <v>0</v>
      </c>
      <c r="D28" s="55"/>
      <c r="E28" s="56"/>
      <c r="F28" s="55"/>
      <c r="G28" s="55"/>
      <c r="H28" s="57" t="s">
        <v>6360</v>
      </c>
      <c r="I28" s="55">
        <v>1.39</v>
      </c>
      <c r="J28" s="56">
        <v>170.23</v>
      </c>
      <c r="K28" s="55"/>
      <c r="L28" s="56"/>
      <c r="O28" s="7"/>
      <c r="P28" s="19"/>
      <c r="Q28" s="19"/>
    </row>
    <row r="29" spans="1:17" x14ac:dyDescent="0.25">
      <c r="A29" s="54"/>
      <c r="B29" s="55">
        <v>0</v>
      </c>
      <c r="C29" s="56">
        <v>0</v>
      </c>
      <c r="D29" s="55"/>
      <c r="E29" s="56"/>
      <c r="F29" s="55"/>
      <c r="G29" s="55"/>
      <c r="H29" s="57" t="s">
        <v>6288</v>
      </c>
      <c r="I29" s="55">
        <v>1.1499999999999999</v>
      </c>
      <c r="J29" s="56">
        <v>140.84</v>
      </c>
      <c r="K29" s="55"/>
      <c r="L29" s="56"/>
      <c r="O29" s="7"/>
      <c r="P29" s="19"/>
      <c r="Q29" s="19"/>
    </row>
    <row r="30" spans="1:17" x14ac:dyDescent="0.25">
      <c r="A30" s="54"/>
      <c r="B30" s="55">
        <v>0</v>
      </c>
      <c r="C30" s="56">
        <v>0</v>
      </c>
      <c r="D30" s="55"/>
      <c r="E30" s="56"/>
      <c r="F30" s="55"/>
      <c r="G30" s="55"/>
      <c r="H30" s="57" t="s">
        <v>10</v>
      </c>
      <c r="I30" s="55">
        <v>0.67</v>
      </c>
      <c r="J30" s="56">
        <v>82.05</v>
      </c>
      <c r="K30" s="55"/>
      <c r="L30" s="56"/>
      <c r="O30" s="7"/>
      <c r="P30" s="19"/>
      <c r="Q30" s="19"/>
    </row>
    <row r="31" spans="1:17" x14ac:dyDescent="0.25">
      <c r="A31" s="54"/>
      <c r="B31" s="55">
        <v>0</v>
      </c>
      <c r="C31" s="56">
        <v>0</v>
      </c>
      <c r="D31" s="55"/>
      <c r="E31" s="56"/>
      <c r="F31" s="55"/>
      <c r="G31" s="55"/>
      <c r="H31" s="57" t="s">
        <v>6289</v>
      </c>
      <c r="I31" s="55">
        <v>1.07</v>
      </c>
      <c r="J31" s="56">
        <v>131.04</v>
      </c>
      <c r="K31" s="55"/>
      <c r="L31" s="56"/>
      <c r="O31" s="7"/>
      <c r="P31" s="19"/>
      <c r="Q31" s="19"/>
    </row>
    <row r="32" spans="1:17" x14ac:dyDescent="0.25">
      <c r="A32" s="54"/>
      <c r="B32" s="55">
        <v>0</v>
      </c>
      <c r="C32" s="56">
        <v>0</v>
      </c>
      <c r="D32" s="55"/>
      <c r="E32" s="56"/>
      <c r="F32" s="55"/>
      <c r="G32" s="55"/>
      <c r="H32" s="57" t="s">
        <v>6290</v>
      </c>
      <c r="I32" s="55">
        <v>0.62</v>
      </c>
      <c r="J32" s="56">
        <v>74.930000000000007</v>
      </c>
      <c r="K32" s="55"/>
      <c r="L32" s="56"/>
      <c r="O32" s="7"/>
      <c r="P32" s="19"/>
      <c r="Q32" s="19"/>
    </row>
    <row r="33" spans="1:17" x14ac:dyDescent="0.25">
      <c r="A33" s="2"/>
      <c r="B33" s="7"/>
      <c r="C33" s="7"/>
      <c r="D33" s="7"/>
      <c r="N33" s="169" t="s">
        <v>7267</v>
      </c>
      <c r="O33" s="7"/>
      <c r="P33" s="19"/>
      <c r="Q33" s="19"/>
    </row>
    <row r="34" spans="1:17" x14ac:dyDescent="0.25">
      <c r="A34" s="2"/>
      <c r="B34" s="7"/>
      <c r="C34" s="7"/>
      <c r="D34" s="7"/>
      <c r="O34" s="7"/>
      <c r="P34" s="19"/>
      <c r="Q34" s="19"/>
    </row>
    <row r="35" spans="1:17" x14ac:dyDescent="0.25">
      <c r="A35" s="2"/>
      <c r="B35" s="7"/>
      <c r="C35" s="7"/>
      <c r="D35" s="7"/>
      <c r="O35" s="7"/>
      <c r="P35" s="19"/>
      <c r="Q35" s="19"/>
    </row>
    <row r="36" spans="1:17" x14ac:dyDescent="0.25">
      <c r="A36" s="2"/>
      <c r="B36" s="7"/>
      <c r="C36" s="7"/>
      <c r="D36" s="7"/>
      <c r="O36" s="7"/>
      <c r="P36" s="19"/>
      <c r="Q36" s="19"/>
    </row>
    <row r="37" spans="1:17" x14ac:dyDescent="0.25">
      <c r="A37" s="2"/>
      <c r="B37" s="7"/>
      <c r="C37" s="7"/>
      <c r="D37" s="7"/>
      <c r="O37" s="7"/>
      <c r="P37" s="19"/>
      <c r="Q37" s="19"/>
    </row>
    <row r="38" spans="1:17" x14ac:dyDescent="0.25">
      <c r="A38" s="2"/>
      <c r="B38" s="7"/>
      <c r="C38" s="7"/>
      <c r="D38" s="7"/>
      <c r="O38" s="7"/>
      <c r="P38" s="19"/>
      <c r="Q38" s="19"/>
    </row>
    <row r="39" spans="1:17" x14ac:dyDescent="0.25">
      <c r="A39" s="2"/>
      <c r="B39" s="7"/>
      <c r="C39" s="7"/>
      <c r="D39" s="7"/>
      <c r="O39" s="7"/>
      <c r="P39" s="19"/>
      <c r="Q39" s="19"/>
    </row>
    <row r="40" spans="1:17" x14ac:dyDescent="0.25">
      <c r="A40" s="2"/>
      <c r="B40" s="7"/>
      <c r="C40" s="7"/>
      <c r="D40" s="7"/>
      <c r="O40" s="7"/>
      <c r="P40" s="19"/>
      <c r="Q40" s="19"/>
    </row>
    <row r="41" spans="1:17" x14ac:dyDescent="0.25">
      <c r="A41" s="2"/>
      <c r="B41" s="7"/>
      <c r="C41" s="7"/>
      <c r="D41" s="7"/>
      <c r="O41" s="7"/>
      <c r="P41" s="19"/>
      <c r="Q41" s="19"/>
    </row>
    <row r="42" spans="1:17" x14ac:dyDescent="0.25">
      <c r="A42" s="2"/>
      <c r="B42" s="7"/>
      <c r="C42" s="7"/>
      <c r="D42" s="7"/>
      <c r="O42" s="7"/>
      <c r="P42" s="19"/>
      <c r="Q42" s="19"/>
    </row>
    <row r="43" spans="1:17" x14ac:dyDescent="0.25">
      <c r="A43" s="2"/>
      <c r="B43" s="7"/>
      <c r="C43" s="7"/>
      <c r="D43" s="7"/>
      <c r="O43" s="7"/>
      <c r="P43" s="19"/>
      <c r="Q43" s="19"/>
    </row>
    <row r="44" spans="1:17" x14ac:dyDescent="0.25">
      <c r="A44" s="2"/>
      <c r="B44" s="7"/>
      <c r="C44" s="7"/>
      <c r="D44" s="7"/>
      <c r="O44" s="7"/>
      <c r="P44" s="19"/>
      <c r="Q44" s="19"/>
    </row>
    <row r="45" spans="1:17" x14ac:dyDescent="0.25">
      <c r="A45" s="2"/>
      <c r="B45" s="7"/>
      <c r="C45" s="7"/>
      <c r="D45" s="7"/>
      <c r="O45" s="7"/>
      <c r="P45" s="19"/>
      <c r="Q45" s="19"/>
    </row>
    <row r="46" spans="1:17" x14ac:dyDescent="0.25">
      <c r="A46" s="2"/>
      <c r="B46" s="7"/>
      <c r="C46" s="7"/>
      <c r="D46" s="7"/>
      <c r="O46" s="7"/>
      <c r="P46" s="19"/>
      <c r="Q46" s="19"/>
    </row>
    <row r="47" spans="1:17" x14ac:dyDescent="0.25">
      <c r="A47" s="2"/>
      <c r="B47" s="7"/>
      <c r="C47" s="7"/>
      <c r="D47" s="7"/>
      <c r="O47" s="7"/>
      <c r="P47" s="19"/>
      <c r="Q47" s="19"/>
    </row>
    <row r="48" spans="1:17" x14ac:dyDescent="0.25">
      <c r="A48" s="2"/>
      <c r="B48" s="7"/>
      <c r="C48" s="7"/>
      <c r="D48" s="7"/>
      <c r="O48" s="7"/>
      <c r="P48" s="19"/>
      <c r="Q48" s="19"/>
    </row>
    <row r="49" spans="1:17" x14ac:dyDescent="0.25">
      <c r="A49" s="2"/>
      <c r="B49" s="7"/>
      <c r="C49" s="7"/>
      <c r="D49" s="7"/>
      <c r="O49" s="7"/>
      <c r="P49" s="19"/>
      <c r="Q49" s="19"/>
    </row>
    <row r="50" spans="1:17" x14ac:dyDescent="0.25">
      <c r="A50" s="2"/>
      <c r="B50" s="7"/>
      <c r="C50" s="7"/>
      <c r="D50" s="7"/>
      <c r="O50" s="7"/>
      <c r="P50" s="19"/>
      <c r="Q50" s="19"/>
    </row>
    <row r="51" spans="1:17" x14ac:dyDescent="0.25">
      <c r="A51" s="2"/>
      <c r="B51" s="7"/>
      <c r="C51" s="7"/>
      <c r="D51" s="7"/>
      <c r="O51" s="7"/>
      <c r="P51" s="19"/>
      <c r="Q51" s="19"/>
    </row>
    <row r="52" spans="1:17" x14ac:dyDescent="0.25">
      <c r="A52" s="2"/>
      <c r="B52" s="7"/>
      <c r="C52" s="7"/>
      <c r="D52" s="7"/>
      <c r="O52" s="7"/>
      <c r="P52" s="19"/>
      <c r="Q52" s="19"/>
    </row>
    <row r="53" spans="1:17" x14ac:dyDescent="0.25">
      <c r="A53" s="2"/>
      <c r="B53" s="7"/>
      <c r="C53" s="7"/>
      <c r="D53" s="7"/>
      <c r="O53" s="7"/>
      <c r="P53" s="19"/>
      <c r="Q53" s="19"/>
    </row>
    <row r="54" spans="1:17" x14ac:dyDescent="0.25">
      <c r="A54" s="2"/>
      <c r="B54" s="7"/>
      <c r="C54" s="7"/>
      <c r="D54" s="7"/>
      <c r="O54" s="7"/>
      <c r="P54" s="19"/>
      <c r="Q54" s="19"/>
    </row>
    <row r="55" spans="1:17" x14ac:dyDescent="0.25">
      <c r="A55" s="2"/>
      <c r="B55" s="7"/>
      <c r="C55" s="7"/>
      <c r="D55" s="7"/>
      <c r="O55" s="7"/>
      <c r="P55" s="19"/>
      <c r="Q55" s="19"/>
    </row>
    <row r="56" spans="1:17" x14ac:dyDescent="0.25">
      <c r="A56" s="2"/>
      <c r="B56" s="7"/>
      <c r="C56" s="7"/>
      <c r="D56" s="7"/>
      <c r="O56" s="7"/>
      <c r="P56" s="19"/>
      <c r="Q56" s="19"/>
    </row>
    <row r="57" spans="1:17" x14ac:dyDescent="0.25">
      <c r="A57" s="2"/>
      <c r="B57" s="7"/>
      <c r="C57" s="7"/>
      <c r="D57" s="7"/>
      <c r="O57" s="7"/>
      <c r="P57" s="19"/>
      <c r="Q57" s="19"/>
    </row>
    <row r="58" spans="1:17" x14ac:dyDescent="0.25">
      <c r="A58" s="2"/>
      <c r="B58" s="7"/>
      <c r="C58" s="7"/>
      <c r="D58" s="7"/>
      <c r="O58" s="7"/>
      <c r="P58" s="19"/>
      <c r="Q58" s="19"/>
    </row>
    <row r="59" spans="1:17" x14ac:dyDescent="0.25">
      <c r="A59" s="2"/>
      <c r="B59" s="7"/>
      <c r="C59" s="7"/>
      <c r="D59" s="7"/>
      <c r="O59" s="7"/>
      <c r="P59" s="19"/>
      <c r="Q59" s="19"/>
    </row>
    <row r="60" spans="1:17" x14ac:dyDescent="0.25">
      <c r="A60" s="2"/>
      <c r="B60" s="7"/>
      <c r="C60" s="7"/>
      <c r="D60" s="7"/>
      <c r="O60" s="7"/>
      <c r="P60" s="19"/>
      <c r="Q60" s="19"/>
    </row>
    <row r="61" spans="1:17" x14ac:dyDescent="0.25">
      <c r="A61" s="2"/>
      <c r="B61" s="7"/>
      <c r="C61" s="7"/>
      <c r="D61" s="7"/>
      <c r="O61" s="7"/>
      <c r="P61" s="19"/>
      <c r="Q61" s="19"/>
    </row>
    <row r="62" spans="1:17" x14ac:dyDescent="0.25">
      <c r="A62" s="2"/>
      <c r="B62" s="7"/>
      <c r="C62" s="7"/>
      <c r="D62" s="7"/>
      <c r="O62" s="7"/>
      <c r="P62" s="19"/>
      <c r="Q62" s="19"/>
    </row>
    <row r="63" spans="1:17" x14ac:dyDescent="0.25">
      <c r="A63" s="2"/>
      <c r="B63" s="7"/>
      <c r="C63" s="7"/>
      <c r="D63" s="7"/>
      <c r="O63" s="7"/>
      <c r="P63" s="19"/>
      <c r="Q63" s="19"/>
    </row>
    <row r="64" spans="1:17" x14ac:dyDescent="0.25">
      <c r="A64" s="2"/>
      <c r="B64" s="7"/>
      <c r="C64" s="7"/>
      <c r="D64" s="7"/>
      <c r="O64" s="7"/>
      <c r="P64" s="19"/>
      <c r="Q64" s="19"/>
    </row>
    <row r="65" spans="1:17" x14ac:dyDescent="0.25">
      <c r="A65" s="2"/>
      <c r="B65" s="7"/>
      <c r="C65" s="7"/>
      <c r="D65" s="7"/>
      <c r="O65" s="7"/>
      <c r="P65" s="19"/>
      <c r="Q65" s="19"/>
    </row>
    <row r="66" spans="1:17" x14ac:dyDescent="0.25">
      <c r="A66" s="2"/>
      <c r="B66" s="7"/>
      <c r="C66" s="7"/>
      <c r="D66" s="7"/>
      <c r="O66" s="7"/>
      <c r="P66" s="19"/>
      <c r="Q66" s="19"/>
    </row>
    <row r="67" spans="1:17" x14ac:dyDescent="0.25">
      <c r="A67" s="2"/>
      <c r="B67" s="7"/>
      <c r="C67" s="7"/>
      <c r="D67" s="7"/>
      <c r="O67" s="7"/>
      <c r="P67" s="19"/>
      <c r="Q67" s="19"/>
    </row>
    <row r="68" spans="1:17" x14ac:dyDescent="0.25">
      <c r="A68" s="2"/>
      <c r="B68" s="7"/>
      <c r="C68" s="7"/>
      <c r="D68" s="7"/>
      <c r="O68" s="7"/>
      <c r="P68" s="19"/>
      <c r="Q68" s="19"/>
    </row>
    <row r="69" spans="1:17" x14ac:dyDescent="0.25">
      <c r="A69" s="2"/>
      <c r="B69" s="7"/>
      <c r="C69" s="7"/>
      <c r="D69" s="7"/>
      <c r="O69" s="7"/>
      <c r="P69" s="19"/>
      <c r="Q69" s="19"/>
    </row>
    <row r="70" spans="1:17" x14ac:dyDescent="0.25">
      <c r="A70" s="2"/>
      <c r="B70" s="7"/>
      <c r="C70" s="7"/>
      <c r="D70" s="7"/>
      <c r="O70" s="7"/>
      <c r="P70" s="19"/>
      <c r="Q70" s="19"/>
    </row>
    <row r="71" spans="1:17" x14ac:dyDescent="0.25">
      <c r="A71" s="2"/>
      <c r="B71" s="7"/>
      <c r="C71" s="7"/>
      <c r="D71" s="7"/>
      <c r="O71" s="7"/>
      <c r="P71" s="19"/>
      <c r="Q71" s="19"/>
    </row>
    <row r="72" spans="1:17" x14ac:dyDescent="0.25">
      <c r="A72" s="2"/>
      <c r="B72" s="7"/>
      <c r="C72" s="7"/>
      <c r="D72" s="7"/>
      <c r="O72" s="7"/>
      <c r="P72" s="19"/>
      <c r="Q72" s="19"/>
    </row>
    <row r="73" spans="1:17" x14ac:dyDescent="0.25">
      <c r="A73" s="2"/>
      <c r="B73" s="7"/>
      <c r="C73" s="7"/>
      <c r="D73" s="7"/>
      <c r="O73" s="7"/>
      <c r="P73" s="19"/>
      <c r="Q73" s="19"/>
    </row>
    <row r="74" spans="1:17" x14ac:dyDescent="0.25">
      <c r="A74" s="2"/>
      <c r="B74" s="7"/>
      <c r="C74" s="7"/>
      <c r="D74" s="7"/>
      <c r="O74" s="7"/>
      <c r="P74" s="19"/>
      <c r="Q74" s="19"/>
    </row>
  </sheetData>
  <mergeCells count="1">
    <mergeCell ref="B6:D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1">
    <tabColor rgb="FF00B0F0"/>
  </sheetPr>
  <dimension ref="A6:N74"/>
  <sheetViews>
    <sheetView workbookViewId="0">
      <selection activeCell="J15" sqref="J15"/>
    </sheetView>
  </sheetViews>
  <sheetFormatPr defaultColWidth="9.140625" defaultRowHeight="15" x14ac:dyDescent="0.25"/>
  <cols>
    <col min="1" max="1" width="13.85546875" style="1" bestFit="1" customWidth="1"/>
    <col min="2" max="2" width="9.42578125" style="1" bestFit="1" customWidth="1"/>
    <col min="3" max="11" width="9.140625" style="1"/>
    <col min="12" max="12" width="10.140625" style="1" bestFit="1" customWidth="1"/>
    <col min="13" max="16384" width="9.140625" style="1"/>
  </cols>
  <sheetData>
    <row r="6" spans="1:14" x14ac:dyDescent="0.25">
      <c r="B6" s="215" t="s">
        <v>12</v>
      </c>
      <c r="C6" s="216"/>
      <c r="D6" s="217"/>
      <c r="E6" s="58"/>
      <c r="F6" s="58"/>
      <c r="G6" s="58"/>
      <c r="H6" s="58"/>
      <c r="I6" s="58"/>
      <c r="J6" s="58"/>
      <c r="K6" s="58"/>
    </row>
    <row r="7" spans="1:14" s="6" customFormat="1" ht="25.5" x14ac:dyDescent="0.25">
      <c r="A7" s="53" t="s">
        <v>6247</v>
      </c>
      <c r="B7" s="53" t="s">
        <v>6248</v>
      </c>
      <c r="C7" s="53" t="s">
        <v>6249</v>
      </c>
      <c r="D7" s="53" t="s">
        <v>6250</v>
      </c>
      <c r="E7" s="53" t="s">
        <v>6251</v>
      </c>
      <c r="F7" s="53" t="s">
        <v>6252</v>
      </c>
      <c r="G7" s="53" t="s">
        <v>6253</v>
      </c>
      <c r="H7" s="53" t="s">
        <v>6254</v>
      </c>
      <c r="I7" s="53" t="s">
        <v>6255</v>
      </c>
      <c r="J7" s="53" t="s">
        <v>6256</v>
      </c>
      <c r="K7" s="53" t="s">
        <v>6257</v>
      </c>
      <c r="L7" s="53" t="s">
        <v>6258</v>
      </c>
      <c r="N7" s="169" t="s">
        <v>7268</v>
      </c>
    </row>
    <row r="8" spans="1:14" ht="14.1" customHeight="1" x14ac:dyDescent="0.25">
      <c r="A8" s="54" t="s">
        <v>6259</v>
      </c>
      <c r="B8" s="55">
        <v>1.45</v>
      </c>
      <c r="C8" s="56">
        <v>116.13</v>
      </c>
      <c r="D8" s="55">
        <v>1.41</v>
      </c>
      <c r="E8" s="56">
        <v>103.72</v>
      </c>
      <c r="F8" s="55">
        <v>0.64</v>
      </c>
      <c r="G8" s="55">
        <v>21.15</v>
      </c>
      <c r="H8" s="57" t="s">
        <v>6</v>
      </c>
      <c r="I8" s="55">
        <v>3.84</v>
      </c>
      <c r="J8" s="56">
        <v>449.32</v>
      </c>
      <c r="K8" s="55">
        <v>3.06</v>
      </c>
      <c r="L8" s="56">
        <v>270.14</v>
      </c>
    </row>
    <row r="9" spans="1:14" x14ac:dyDescent="0.25">
      <c r="A9" s="54" t="s">
        <v>6260</v>
      </c>
      <c r="B9" s="55">
        <v>1.61</v>
      </c>
      <c r="C9" s="56">
        <v>128.94</v>
      </c>
      <c r="D9" s="55">
        <v>1.54</v>
      </c>
      <c r="E9" s="56">
        <v>113.28</v>
      </c>
      <c r="F9" s="55">
        <v>1.72</v>
      </c>
      <c r="G9" s="55">
        <v>56.85</v>
      </c>
      <c r="H9" s="57" t="s">
        <v>7</v>
      </c>
      <c r="I9" s="55">
        <v>2.9</v>
      </c>
      <c r="J9" s="56">
        <v>339.33</v>
      </c>
      <c r="K9" s="55">
        <v>2.39</v>
      </c>
      <c r="L9" s="56">
        <v>210.99</v>
      </c>
    </row>
    <row r="10" spans="1:14" x14ac:dyDescent="0.25">
      <c r="A10" s="54" t="s">
        <v>6261</v>
      </c>
      <c r="B10" s="55">
        <v>1.78</v>
      </c>
      <c r="C10" s="56">
        <v>142.56</v>
      </c>
      <c r="D10" s="55">
        <v>1.6</v>
      </c>
      <c r="E10" s="56">
        <v>117.7</v>
      </c>
      <c r="F10" s="55">
        <v>2.52</v>
      </c>
      <c r="G10" s="55">
        <v>83.29</v>
      </c>
      <c r="H10" s="57" t="s">
        <v>6352</v>
      </c>
      <c r="I10" s="55">
        <v>2.77</v>
      </c>
      <c r="J10" s="56">
        <v>324.12</v>
      </c>
      <c r="K10" s="55">
        <v>1.74</v>
      </c>
      <c r="L10" s="56">
        <v>153.61000000000001</v>
      </c>
    </row>
    <row r="11" spans="1:14" x14ac:dyDescent="0.25">
      <c r="A11" s="54" t="s">
        <v>6262</v>
      </c>
      <c r="B11" s="55">
        <v>1.81</v>
      </c>
      <c r="C11" s="56">
        <v>144.96</v>
      </c>
      <c r="D11" s="55">
        <v>1.45</v>
      </c>
      <c r="E11" s="56">
        <v>106.66</v>
      </c>
      <c r="F11" s="55">
        <v>1.38</v>
      </c>
      <c r="G11" s="55">
        <v>45.61</v>
      </c>
      <c r="H11" s="57" t="s">
        <v>6263</v>
      </c>
      <c r="I11" s="55">
        <v>2.27</v>
      </c>
      <c r="J11" s="56">
        <v>265.61</v>
      </c>
      <c r="K11" s="55">
        <v>1.26</v>
      </c>
      <c r="L11" s="56">
        <v>111.23</v>
      </c>
    </row>
    <row r="12" spans="1:14" x14ac:dyDescent="0.25">
      <c r="A12" s="54" t="s">
        <v>6264</v>
      </c>
      <c r="B12" s="55">
        <v>1.34</v>
      </c>
      <c r="C12" s="56">
        <v>107.32</v>
      </c>
      <c r="D12" s="55">
        <v>1.33</v>
      </c>
      <c r="E12" s="56">
        <v>97.83</v>
      </c>
      <c r="F12" s="55">
        <v>2.21</v>
      </c>
      <c r="G12" s="55">
        <v>73.040000000000006</v>
      </c>
      <c r="H12" s="57" t="s">
        <v>6353</v>
      </c>
      <c r="I12" s="55">
        <v>1.88</v>
      </c>
      <c r="J12" s="56">
        <v>219.98</v>
      </c>
      <c r="K12" s="55">
        <v>0.91</v>
      </c>
      <c r="L12" s="56">
        <v>80.33</v>
      </c>
    </row>
    <row r="13" spans="1:14" x14ac:dyDescent="0.25">
      <c r="A13" s="54" t="s">
        <v>6265</v>
      </c>
      <c r="B13" s="55">
        <v>1.52</v>
      </c>
      <c r="C13" s="56">
        <v>121.74</v>
      </c>
      <c r="D13" s="55">
        <v>1.51</v>
      </c>
      <c r="E13" s="56">
        <v>111.08</v>
      </c>
      <c r="F13" s="55">
        <v>2.82</v>
      </c>
      <c r="G13" s="55">
        <v>93.2</v>
      </c>
      <c r="H13" s="57" t="s">
        <v>6266</v>
      </c>
      <c r="I13" s="55">
        <v>2.12</v>
      </c>
      <c r="J13" s="56">
        <v>248.06</v>
      </c>
      <c r="K13" s="55">
        <v>0.68</v>
      </c>
      <c r="L13" s="56">
        <v>60.03</v>
      </c>
    </row>
    <row r="14" spans="1:14" x14ac:dyDescent="0.25">
      <c r="A14" s="54" t="s">
        <v>6267</v>
      </c>
      <c r="B14" s="55">
        <v>1.58</v>
      </c>
      <c r="C14" s="56">
        <v>126.54</v>
      </c>
      <c r="D14" s="55">
        <v>1.55</v>
      </c>
      <c r="E14" s="56">
        <v>114.02</v>
      </c>
      <c r="F14" s="55">
        <v>1.93</v>
      </c>
      <c r="G14" s="55">
        <v>63.79</v>
      </c>
      <c r="H14" s="57" t="s">
        <v>6354</v>
      </c>
      <c r="I14" s="55">
        <v>1.76</v>
      </c>
      <c r="J14" s="56">
        <v>205.94</v>
      </c>
      <c r="K14" s="55">
        <v>0</v>
      </c>
      <c r="L14" s="56">
        <v>0</v>
      </c>
    </row>
    <row r="15" spans="1:14" x14ac:dyDescent="0.25">
      <c r="A15" s="54" t="s">
        <v>6268</v>
      </c>
      <c r="B15" s="55">
        <v>1.1000000000000001</v>
      </c>
      <c r="C15" s="56">
        <v>88.1</v>
      </c>
      <c r="D15" s="55">
        <v>1.0900000000000001</v>
      </c>
      <c r="E15" s="56">
        <v>80.180000000000007</v>
      </c>
      <c r="F15" s="55">
        <v>2.7</v>
      </c>
      <c r="G15" s="55">
        <v>89.24</v>
      </c>
      <c r="H15" s="57" t="s">
        <v>6269</v>
      </c>
      <c r="I15" s="55">
        <v>1.97</v>
      </c>
      <c r="J15" s="56">
        <v>230.51</v>
      </c>
      <c r="K15" s="55">
        <v>0</v>
      </c>
      <c r="L15" s="56">
        <v>0</v>
      </c>
    </row>
    <row r="16" spans="1:14" x14ac:dyDescent="0.25">
      <c r="A16" s="54" t="s">
        <v>6270</v>
      </c>
      <c r="B16" s="55">
        <v>1.07</v>
      </c>
      <c r="C16" s="56">
        <v>85.7</v>
      </c>
      <c r="D16" s="55">
        <v>1.1200000000000001</v>
      </c>
      <c r="E16" s="56">
        <v>82.39</v>
      </c>
      <c r="F16" s="55">
        <v>3.34</v>
      </c>
      <c r="G16" s="55">
        <v>110.39</v>
      </c>
      <c r="H16" s="57" t="s">
        <v>6355</v>
      </c>
      <c r="I16" s="55">
        <v>1.64</v>
      </c>
      <c r="J16" s="56">
        <v>191.9</v>
      </c>
      <c r="K16" s="55">
        <v>0</v>
      </c>
      <c r="L16" s="56">
        <v>0</v>
      </c>
    </row>
    <row r="17" spans="1:12" x14ac:dyDescent="0.25">
      <c r="A17" s="54" t="s">
        <v>6271</v>
      </c>
      <c r="B17" s="55">
        <v>1.34</v>
      </c>
      <c r="C17" s="56">
        <v>107.32</v>
      </c>
      <c r="D17" s="55">
        <v>1.37</v>
      </c>
      <c r="E17" s="56">
        <v>100.78</v>
      </c>
      <c r="F17" s="55">
        <v>2.83</v>
      </c>
      <c r="G17" s="55">
        <v>93.53</v>
      </c>
      <c r="H17" s="57" t="s">
        <v>6272</v>
      </c>
      <c r="I17" s="55">
        <v>1.63</v>
      </c>
      <c r="J17" s="56">
        <v>190.73</v>
      </c>
      <c r="K17" s="55">
        <v>0</v>
      </c>
      <c r="L17" s="56">
        <v>0</v>
      </c>
    </row>
    <row r="18" spans="1:12" x14ac:dyDescent="0.25">
      <c r="A18" s="54" t="s">
        <v>6273</v>
      </c>
      <c r="B18" s="55">
        <v>1.44</v>
      </c>
      <c r="C18" s="56">
        <v>115.33</v>
      </c>
      <c r="D18" s="55">
        <v>1.46</v>
      </c>
      <c r="E18" s="56">
        <v>107.4</v>
      </c>
      <c r="F18" s="55">
        <v>3.5</v>
      </c>
      <c r="G18" s="55">
        <v>115.68</v>
      </c>
      <c r="H18" s="57" t="s">
        <v>6356</v>
      </c>
      <c r="I18" s="55">
        <v>1.35</v>
      </c>
      <c r="J18" s="56">
        <v>157.96</v>
      </c>
      <c r="K18" s="55">
        <v>0</v>
      </c>
      <c r="L18" s="56">
        <v>0</v>
      </c>
    </row>
    <row r="19" spans="1:12" x14ac:dyDescent="0.25">
      <c r="A19" s="54" t="s">
        <v>6274</v>
      </c>
      <c r="B19" s="55">
        <v>1.03</v>
      </c>
      <c r="C19" s="56">
        <v>82.49</v>
      </c>
      <c r="D19" s="55">
        <v>1.05</v>
      </c>
      <c r="E19" s="56">
        <v>77.239999999999995</v>
      </c>
      <c r="F19" s="55">
        <v>3.98</v>
      </c>
      <c r="G19" s="55">
        <v>131.54</v>
      </c>
      <c r="H19" s="57" t="s">
        <v>6275</v>
      </c>
      <c r="I19" s="55">
        <v>1.77</v>
      </c>
      <c r="J19" s="56">
        <v>207.11</v>
      </c>
      <c r="K19" s="55">
        <v>0</v>
      </c>
      <c r="L19" s="56">
        <v>0</v>
      </c>
    </row>
    <row r="20" spans="1:12" x14ac:dyDescent="0.25">
      <c r="A20" s="54" t="s">
        <v>6276</v>
      </c>
      <c r="B20" s="55">
        <v>1.2</v>
      </c>
      <c r="C20" s="56">
        <v>96.11</v>
      </c>
      <c r="D20" s="55">
        <v>1.23</v>
      </c>
      <c r="E20" s="56">
        <v>90.48</v>
      </c>
      <c r="F20" s="55"/>
      <c r="G20" s="55"/>
      <c r="H20" s="57" t="s">
        <v>6357</v>
      </c>
      <c r="I20" s="55">
        <v>1.53</v>
      </c>
      <c r="J20" s="56">
        <v>179.03</v>
      </c>
      <c r="K20" s="55">
        <v>0</v>
      </c>
      <c r="L20" s="56">
        <v>0</v>
      </c>
    </row>
    <row r="21" spans="1:12" x14ac:dyDescent="0.25">
      <c r="A21" s="54" t="s">
        <v>6241</v>
      </c>
      <c r="B21" s="55">
        <v>1.4</v>
      </c>
      <c r="C21" s="56">
        <v>112.13</v>
      </c>
      <c r="D21" s="55">
        <v>1.42</v>
      </c>
      <c r="E21" s="56">
        <v>104.46</v>
      </c>
      <c r="F21" s="55"/>
      <c r="G21" s="55"/>
      <c r="H21" s="57" t="s">
        <v>6278</v>
      </c>
      <c r="I21" s="55">
        <v>1.47</v>
      </c>
      <c r="J21" s="56">
        <v>172</v>
      </c>
      <c r="K21" s="55">
        <v>0</v>
      </c>
      <c r="L21" s="56">
        <v>0</v>
      </c>
    </row>
    <row r="22" spans="1:12" x14ac:dyDescent="0.25">
      <c r="A22" s="54" t="s">
        <v>6279</v>
      </c>
      <c r="B22" s="55">
        <v>1.47</v>
      </c>
      <c r="C22" s="56">
        <v>117.73</v>
      </c>
      <c r="D22" s="55">
        <v>1.47</v>
      </c>
      <c r="E22" s="56">
        <v>108.13</v>
      </c>
      <c r="F22" s="55"/>
      <c r="G22" s="55"/>
      <c r="H22" s="57" t="s">
        <v>8</v>
      </c>
      <c r="I22" s="55">
        <v>1.03</v>
      </c>
      <c r="J22" s="56">
        <v>120.52</v>
      </c>
      <c r="K22" s="55">
        <v>0</v>
      </c>
      <c r="L22" s="56">
        <v>0</v>
      </c>
    </row>
    <row r="23" spans="1:12" x14ac:dyDescent="0.25">
      <c r="A23" s="54" t="s">
        <v>6280</v>
      </c>
      <c r="B23" s="55">
        <v>1.02</v>
      </c>
      <c r="C23" s="56">
        <v>81.69</v>
      </c>
      <c r="D23" s="55">
        <v>1.03</v>
      </c>
      <c r="E23" s="56">
        <v>75.77</v>
      </c>
      <c r="F23" s="55"/>
      <c r="G23" s="55"/>
      <c r="H23" s="57" t="s">
        <v>6358</v>
      </c>
      <c r="I23" s="55">
        <v>1.27</v>
      </c>
      <c r="J23" s="56">
        <v>148.6</v>
      </c>
      <c r="K23" s="55">
        <v>0</v>
      </c>
      <c r="L23" s="56">
        <v>0</v>
      </c>
    </row>
    <row r="24" spans="1:12" x14ac:dyDescent="0.25">
      <c r="A24" s="54" t="s">
        <v>6281</v>
      </c>
      <c r="B24" s="55">
        <v>0</v>
      </c>
      <c r="C24" s="56">
        <v>0</v>
      </c>
      <c r="D24" s="55">
        <v>0</v>
      </c>
      <c r="E24" s="56">
        <v>0</v>
      </c>
      <c r="F24" s="55">
        <v>0</v>
      </c>
      <c r="G24" s="55" t="s">
        <v>6277</v>
      </c>
      <c r="H24" s="57" t="s">
        <v>9</v>
      </c>
      <c r="I24" s="55">
        <v>0.89</v>
      </c>
      <c r="J24" s="56">
        <v>104.14</v>
      </c>
      <c r="K24" s="55">
        <v>0</v>
      </c>
      <c r="L24" s="56">
        <v>0</v>
      </c>
    </row>
    <row r="25" spans="1:12" x14ac:dyDescent="0.25">
      <c r="A25" s="54" t="s">
        <v>6282</v>
      </c>
      <c r="B25" s="55">
        <v>0</v>
      </c>
      <c r="C25" s="56">
        <v>0</v>
      </c>
      <c r="D25" s="55">
        <v>0</v>
      </c>
      <c r="E25" s="56">
        <v>0</v>
      </c>
      <c r="F25" s="55">
        <v>0</v>
      </c>
      <c r="G25" s="55" t="s">
        <v>6277</v>
      </c>
      <c r="H25" s="57" t="s">
        <v>6283</v>
      </c>
      <c r="I25" s="55">
        <v>0.98</v>
      </c>
      <c r="J25" s="56">
        <v>114.67</v>
      </c>
      <c r="K25" s="55">
        <v>0</v>
      </c>
      <c r="L25" s="56">
        <v>0</v>
      </c>
    </row>
    <row r="26" spans="1:12" x14ac:dyDescent="0.25">
      <c r="A26" s="54" t="s">
        <v>6284</v>
      </c>
      <c r="B26" s="55">
        <v>0</v>
      </c>
      <c r="C26" s="56">
        <v>0</v>
      </c>
      <c r="D26" s="55">
        <v>0</v>
      </c>
      <c r="E26" s="56">
        <v>0</v>
      </c>
      <c r="F26" s="55">
        <v>0</v>
      </c>
      <c r="G26" s="55" t="s">
        <v>6277</v>
      </c>
      <c r="H26" s="57" t="s">
        <v>6359</v>
      </c>
      <c r="I26" s="55">
        <v>0.94</v>
      </c>
      <c r="J26" s="56">
        <v>109.99</v>
      </c>
      <c r="K26" s="55">
        <v>0</v>
      </c>
      <c r="L26" s="56">
        <v>0</v>
      </c>
    </row>
    <row r="27" spans="1:12" x14ac:dyDescent="0.25">
      <c r="A27" s="54" t="s">
        <v>6285</v>
      </c>
      <c r="B27" s="55">
        <v>0</v>
      </c>
      <c r="C27" s="56">
        <v>0</v>
      </c>
      <c r="D27" s="55">
        <v>0</v>
      </c>
      <c r="E27" s="56">
        <v>0</v>
      </c>
      <c r="F27" s="55">
        <v>0</v>
      </c>
      <c r="G27" s="55" t="s">
        <v>6277</v>
      </c>
      <c r="H27" s="57" t="s">
        <v>6286</v>
      </c>
      <c r="I27" s="55">
        <v>1.48</v>
      </c>
      <c r="J27" s="56">
        <v>173.17</v>
      </c>
      <c r="K27" s="55">
        <v>0</v>
      </c>
      <c r="L27" s="56">
        <v>0</v>
      </c>
    </row>
    <row r="28" spans="1:12" x14ac:dyDescent="0.25">
      <c r="A28" s="54" t="s">
        <v>6287</v>
      </c>
      <c r="B28" s="55">
        <v>0</v>
      </c>
      <c r="C28" s="56">
        <v>0</v>
      </c>
      <c r="D28" s="55">
        <v>0</v>
      </c>
      <c r="E28" s="56">
        <v>0</v>
      </c>
      <c r="F28" s="55">
        <v>0</v>
      </c>
      <c r="G28" s="55" t="s">
        <v>6277</v>
      </c>
      <c r="H28" s="57" t="s">
        <v>6360</v>
      </c>
      <c r="I28" s="55">
        <v>1.39</v>
      </c>
      <c r="J28" s="56">
        <v>162.63999999999999</v>
      </c>
      <c r="K28" s="55">
        <v>0</v>
      </c>
      <c r="L28" s="56">
        <v>0</v>
      </c>
    </row>
    <row r="29" spans="1:12" x14ac:dyDescent="0.25">
      <c r="A29" s="54"/>
      <c r="B29" s="55">
        <v>0</v>
      </c>
      <c r="C29" s="56">
        <v>0</v>
      </c>
      <c r="D29" s="55">
        <v>0</v>
      </c>
      <c r="E29" s="56">
        <v>0</v>
      </c>
      <c r="F29" s="55">
        <v>0</v>
      </c>
      <c r="G29" s="55" t="s">
        <v>6277</v>
      </c>
      <c r="H29" s="57" t="s">
        <v>6288</v>
      </c>
      <c r="I29" s="55">
        <v>1.1499999999999999</v>
      </c>
      <c r="J29" s="56">
        <v>134.56</v>
      </c>
      <c r="K29" s="55">
        <v>0</v>
      </c>
      <c r="L29" s="56">
        <v>0</v>
      </c>
    </row>
    <row r="30" spans="1:12" x14ac:dyDescent="0.25">
      <c r="A30" s="54"/>
      <c r="B30" s="55">
        <v>0</v>
      </c>
      <c r="C30" s="56">
        <v>0</v>
      </c>
      <c r="D30" s="55">
        <v>0</v>
      </c>
      <c r="E30" s="56">
        <v>0</v>
      </c>
      <c r="F30" s="55">
        <v>0</v>
      </c>
      <c r="G30" s="55" t="s">
        <v>6277</v>
      </c>
      <c r="H30" s="57" t="s">
        <v>10</v>
      </c>
      <c r="I30" s="55">
        <v>0.67</v>
      </c>
      <c r="J30" s="56">
        <v>78.400000000000006</v>
      </c>
      <c r="K30" s="55">
        <v>0</v>
      </c>
      <c r="L30" s="56">
        <v>0</v>
      </c>
    </row>
    <row r="31" spans="1:12" x14ac:dyDescent="0.25">
      <c r="A31" s="54"/>
      <c r="B31" s="55">
        <v>0</v>
      </c>
      <c r="C31" s="56">
        <v>0</v>
      </c>
      <c r="D31" s="55">
        <v>0</v>
      </c>
      <c r="E31" s="56">
        <v>0</v>
      </c>
      <c r="F31" s="55">
        <v>0</v>
      </c>
      <c r="G31" s="55" t="s">
        <v>6277</v>
      </c>
      <c r="H31" s="57" t="s">
        <v>6289</v>
      </c>
      <c r="I31" s="55">
        <v>1.07</v>
      </c>
      <c r="J31" s="56">
        <v>125.2</v>
      </c>
      <c r="K31" s="55">
        <v>0</v>
      </c>
      <c r="L31" s="56">
        <v>0</v>
      </c>
    </row>
    <row r="32" spans="1:12" x14ac:dyDescent="0.25">
      <c r="A32" s="54"/>
      <c r="B32" s="55">
        <v>0</v>
      </c>
      <c r="C32" s="56">
        <v>0</v>
      </c>
      <c r="D32" s="55">
        <v>0</v>
      </c>
      <c r="E32" s="56">
        <v>0</v>
      </c>
      <c r="F32" s="55">
        <v>0</v>
      </c>
      <c r="G32" s="55" t="s">
        <v>6277</v>
      </c>
      <c r="H32" s="57" t="s">
        <v>6290</v>
      </c>
      <c r="I32" s="55">
        <v>0.62</v>
      </c>
      <c r="J32" s="56">
        <v>72.55</v>
      </c>
      <c r="K32" s="55">
        <v>0</v>
      </c>
      <c r="L32" s="56">
        <v>0</v>
      </c>
    </row>
    <row r="33" spans="1:14" x14ac:dyDescent="0.25">
      <c r="A33" s="2"/>
      <c r="B33" s="7"/>
      <c r="C33" s="7"/>
      <c r="D33" s="7"/>
      <c r="E33" s="7"/>
      <c r="F33" s="7"/>
      <c r="G33" s="7"/>
      <c r="H33" s="7"/>
      <c r="I33" s="7"/>
      <c r="J33" s="7"/>
      <c r="K33" s="7"/>
      <c r="N33" s="169" t="s">
        <v>7267</v>
      </c>
    </row>
    <row r="34" spans="1:14" x14ac:dyDescent="0.25">
      <c r="A34" s="2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4" x14ac:dyDescent="0.25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4" x14ac:dyDescent="0.25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4" x14ac:dyDescent="0.25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4" x14ac:dyDescent="0.25">
      <c r="A38" s="59"/>
      <c r="B38" s="59"/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5">
      <c r="A39" s="59"/>
      <c r="B39" s="59"/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5">
      <c r="A40" s="59"/>
      <c r="B40" s="59"/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5">
      <c r="A41" s="59"/>
      <c r="B41" s="59"/>
      <c r="C41" s="7"/>
      <c r="D41" s="7"/>
      <c r="E41" s="7"/>
      <c r="F41" s="7"/>
      <c r="G41" s="7"/>
      <c r="H41" s="7"/>
      <c r="I41" s="7"/>
      <c r="J41" s="7"/>
      <c r="K41" s="7"/>
    </row>
    <row r="42" spans="1:14" x14ac:dyDescent="0.25">
      <c r="A42" s="59"/>
      <c r="B42" s="59"/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5">
      <c r="A43" s="59"/>
      <c r="B43" s="59"/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5">
      <c r="A44" s="59"/>
      <c r="B44" s="59"/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5">
      <c r="A45" s="59"/>
      <c r="B45" s="59"/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5">
      <c r="A46" s="59"/>
      <c r="B46" s="59"/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5">
      <c r="A47" s="59"/>
      <c r="B47" s="59"/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5">
      <c r="A48" s="59"/>
      <c r="B48" s="59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59"/>
      <c r="B49" s="59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59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59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59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59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2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2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2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2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2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</row>
  </sheetData>
  <mergeCells count="1">
    <mergeCell ref="B6:D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7:J3280"/>
  <sheetViews>
    <sheetView workbookViewId="0">
      <selection activeCell="J15" sqref="J15"/>
    </sheetView>
  </sheetViews>
  <sheetFormatPr defaultColWidth="9.140625" defaultRowHeight="15" x14ac:dyDescent="0.25"/>
  <cols>
    <col min="1" max="1" width="12.5703125" style="1" customWidth="1"/>
    <col min="2" max="2" width="15.5703125" style="1" bestFit="1" customWidth="1"/>
    <col min="3" max="3" width="12.42578125" style="1" bestFit="1" customWidth="1"/>
    <col min="4" max="4" width="30" style="8" customWidth="1"/>
    <col min="5" max="5" width="36.5703125" style="1" bestFit="1" customWidth="1"/>
    <col min="6" max="6" width="36.5703125" style="1" customWidth="1"/>
    <col min="7" max="7" width="12.42578125" style="1" bestFit="1" customWidth="1"/>
    <col min="8" max="8" width="19" style="1" bestFit="1" customWidth="1"/>
    <col min="9" max="9" width="21" style="137" bestFit="1" customWidth="1"/>
    <col min="10" max="10" width="20.85546875" style="137" bestFit="1" customWidth="1"/>
    <col min="11" max="16384" width="9.140625" style="1"/>
  </cols>
  <sheetData>
    <row r="7" spans="1:10" s="11" customFormat="1" ht="28.5" x14ac:dyDescent="0.2">
      <c r="A7" s="9" t="s">
        <v>13</v>
      </c>
      <c r="B7" s="9" t="s">
        <v>380</v>
      </c>
      <c r="C7" s="10" t="s">
        <v>381</v>
      </c>
      <c r="D7" s="10" t="s">
        <v>382</v>
      </c>
      <c r="E7" s="10" t="s">
        <v>5079</v>
      </c>
      <c r="F7" s="10" t="s">
        <v>383</v>
      </c>
      <c r="G7" s="10" t="s">
        <v>384</v>
      </c>
      <c r="H7" s="10" t="s">
        <v>385</v>
      </c>
      <c r="I7" s="136" t="s">
        <v>6232</v>
      </c>
      <c r="J7" s="136" t="s">
        <v>6233</v>
      </c>
    </row>
    <row r="8" spans="1:10" ht="6" customHeight="1" x14ac:dyDescent="0.25"/>
    <row r="9" spans="1:10" x14ac:dyDescent="0.25">
      <c r="A9" s="134">
        <v>1000</v>
      </c>
      <c r="B9" s="134" t="s">
        <v>386</v>
      </c>
      <c r="C9" s="131">
        <v>33860</v>
      </c>
      <c r="D9" s="132" t="s">
        <v>389</v>
      </c>
      <c r="E9" s="133" t="s">
        <v>390</v>
      </c>
      <c r="F9" s="133" t="s">
        <v>14</v>
      </c>
      <c r="G9" s="135">
        <f t="shared" ref="G9:G72" si="0">IF(H9="Rural",J9,I9)</f>
        <v>0.79260000000000008</v>
      </c>
      <c r="H9" s="134" t="s">
        <v>391</v>
      </c>
      <c r="I9" s="138">
        <f>IF(H9="Urban",VLOOKUP(C9,'Wage Index Urban (CMS.GOV)-PDPM'!$A$2:$D$1682,4,FALSE),0)</f>
        <v>0.79260000000000008</v>
      </c>
      <c r="J9" s="138">
        <f>IF(H9="Rural",VLOOKUP(B9,'Wage Index Rural (CMS.GOV)-PDPM'!$B$1:$C$54,2,FALSE),0)</f>
        <v>0</v>
      </c>
    </row>
    <row r="10" spans="1:10" x14ac:dyDescent="0.25">
      <c r="A10" s="134">
        <v>1010</v>
      </c>
      <c r="B10" s="134" t="s">
        <v>386</v>
      </c>
      <c r="C10" s="131">
        <v>19300</v>
      </c>
      <c r="D10" s="132" t="s">
        <v>392</v>
      </c>
      <c r="E10" s="133" t="s">
        <v>393</v>
      </c>
      <c r="F10" s="133" t="s">
        <v>15</v>
      </c>
      <c r="G10" s="135">
        <f t="shared" si="0"/>
        <v>0.75409999999999999</v>
      </c>
      <c r="H10" s="134" t="s">
        <v>391</v>
      </c>
      <c r="I10" s="138">
        <f>IF(H10="Urban",VLOOKUP(C10,'Wage Index Urban (CMS.GOV)-PDPM'!$A$2:$D$1682,4,FALSE),0)</f>
        <v>0.75409999999999999</v>
      </c>
      <c r="J10" s="138">
        <f>IF(H10="Rural",VLOOKUP(B10,'Wage Index Rural (CMS.GOV)-PDPM'!$B$1:$C$54,2,FALSE),0)</f>
        <v>0</v>
      </c>
    </row>
    <row r="11" spans="1:10" x14ac:dyDescent="0.25">
      <c r="A11" s="134">
        <v>1020</v>
      </c>
      <c r="B11" s="134" t="s">
        <v>386</v>
      </c>
      <c r="C11" s="131">
        <v>99901</v>
      </c>
      <c r="D11" s="132" t="s">
        <v>394</v>
      </c>
      <c r="E11" s="133" t="s">
        <v>395</v>
      </c>
      <c r="F11" s="133" t="s">
        <v>7067</v>
      </c>
      <c r="G11" s="135">
        <f t="shared" si="0"/>
        <v>0.6603</v>
      </c>
      <c r="H11" s="134" t="s">
        <v>388</v>
      </c>
      <c r="I11" s="138">
        <f>IF(H11="Urban",VLOOKUP(C11,'Wage Index Urban (CMS.GOV)-PDPM'!$A$2:$D$1682,4,FALSE),0)</f>
        <v>0</v>
      </c>
      <c r="J11" s="138">
        <f>IF(H11="Rural",VLOOKUP(B11,'Wage Index Rural (CMS.GOV)-PDPM'!$B$1:$C$54,2,FALSE),0)</f>
        <v>0.6603</v>
      </c>
    </row>
    <row r="12" spans="1:10" x14ac:dyDescent="0.25">
      <c r="A12" s="134">
        <v>1030</v>
      </c>
      <c r="B12" s="134" t="s">
        <v>386</v>
      </c>
      <c r="C12" s="131">
        <v>13820</v>
      </c>
      <c r="D12" s="132" t="s">
        <v>396</v>
      </c>
      <c r="E12" s="133" t="s">
        <v>397</v>
      </c>
      <c r="F12" s="133" t="s">
        <v>16</v>
      </c>
      <c r="G12" s="135">
        <f t="shared" si="0"/>
        <v>0.79160000000000008</v>
      </c>
      <c r="H12" s="134" t="s">
        <v>391</v>
      </c>
      <c r="I12" s="138">
        <f>IF(H12="Urban",VLOOKUP(C12,'Wage Index Urban (CMS.GOV)-PDPM'!$A$2:$D$1682,4,FALSE),0)</f>
        <v>0.79160000000000008</v>
      </c>
      <c r="J12" s="138">
        <f>IF(H12="Rural",VLOOKUP(B12,'Wage Index Rural (CMS.GOV)-PDPM'!$B$1:$C$54,2,FALSE),0)</f>
        <v>0</v>
      </c>
    </row>
    <row r="13" spans="1:10" x14ac:dyDescent="0.25">
      <c r="A13" s="134">
        <v>1040</v>
      </c>
      <c r="B13" s="134" t="s">
        <v>386</v>
      </c>
      <c r="C13" s="131">
        <v>13820</v>
      </c>
      <c r="D13" s="132" t="s">
        <v>398</v>
      </c>
      <c r="E13" s="133" t="s">
        <v>399</v>
      </c>
      <c r="F13" s="133" t="s">
        <v>16</v>
      </c>
      <c r="G13" s="135">
        <f t="shared" si="0"/>
        <v>0.79160000000000008</v>
      </c>
      <c r="H13" s="134" t="s">
        <v>391</v>
      </c>
      <c r="I13" s="138">
        <f>IF(H13="Urban",VLOOKUP(C13,'Wage Index Urban (CMS.GOV)-PDPM'!$A$2:$D$1682,4,FALSE),0)</f>
        <v>0.79160000000000008</v>
      </c>
      <c r="J13" s="138">
        <f>IF(H13="Rural",VLOOKUP(B13,'Wage Index Rural (CMS.GOV)-PDPM'!$B$1:$C$54,2,FALSE),0)</f>
        <v>0</v>
      </c>
    </row>
    <row r="14" spans="1:10" x14ac:dyDescent="0.25">
      <c r="A14" s="134">
        <v>1050</v>
      </c>
      <c r="B14" s="134" t="s">
        <v>386</v>
      </c>
      <c r="C14" s="131">
        <v>99901</v>
      </c>
      <c r="D14" s="132" t="s">
        <v>400</v>
      </c>
      <c r="E14" s="133" t="s">
        <v>401</v>
      </c>
      <c r="F14" s="133" t="s">
        <v>7067</v>
      </c>
      <c r="G14" s="135">
        <f t="shared" si="0"/>
        <v>0.6603</v>
      </c>
      <c r="H14" s="134" t="s">
        <v>388</v>
      </c>
      <c r="I14" s="138">
        <f>IF(H14="Urban",VLOOKUP(C14,'Wage Index Urban (CMS.GOV)-PDPM'!$A$2:$D$1682,4,FALSE),0)</f>
        <v>0</v>
      </c>
      <c r="J14" s="138">
        <f>IF(H14="Rural",VLOOKUP(B14,'Wage Index Rural (CMS.GOV)-PDPM'!$B$1:$C$54,2,FALSE),0)</f>
        <v>0.6603</v>
      </c>
    </row>
    <row r="15" spans="1:10" x14ac:dyDescent="0.25">
      <c r="A15" s="134">
        <v>1060</v>
      </c>
      <c r="B15" s="134" t="s">
        <v>386</v>
      </c>
      <c r="C15" s="131">
        <v>99901</v>
      </c>
      <c r="D15" s="132" t="s">
        <v>402</v>
      </c>
      <c r="E15" s="133" t="s">
        <v>403</v>
      </c>
      <c r="F15" s="133" t="s">
        <v>7067</v>
      </c>
      <c r="G15" s="135">
        <f t="shared" si="0"/>
        <v>0.6603</v>
      </c>
      <c r="H15" s="134" t="s">
        <v>388</v>
      </c>
      <c r="I15" s="138">
        <f>IF(H15="Urban",VLOOKUP(C15,'Wage Index Urban (CMS.GOV)-PDPM'!$A$2:$D$1682,4,FALSE),0)</f>
        <v>0</v>
      </c>
      <c r="J15" s="138">
        <f>IF(H15="Rural",VLOOKUP(B15,'Wage Index Rural (CMS.GOV)-PDPM'!$B$1:$C$54,2,FALSE),0)</f>
        <v>0.6603</v>
      </c>
    </row>
    <row r="16" spans="1:10" x14ac:dyDescent="0.25">
      <c r="A16" s="134">
        <v>1070</v>
      </c>
      <c r="B16" s="134" t="s">
        <v>386</v>
      </c>
      <c r="C16" s="131">
        <v>11500</v>
      </c>
      <c r="D16" s="132" t="s">
        <v>404</v>
      </c>
      <c r="E16" s="133" t="s">
        <v>405</v>
      </c>
      <c r="F16" s="133" t="s">
        <v>6495</v>
      </c>
      <c r="G16" s="135">
        <f t="shared" si="0"/>
        <v>0.65670000000000006</v>
      </c>
      <c r="H16" s="134" t="s">
        <v>391</v>
      </c>
      <c r="I16" s="138">
        <f>IF(H16="Urban",VLOOKUP(C16,'Wage Index Urban (CMS.GOV)-PDPM'!$A$2:$D$1682,4,FALSE),0)</f>
        <v>0.65670000000000006</v>
      </c>
      <c r="J16" s="138">
        <f>IF(H16="Rural",VLOOKUP(B16,'Wage Index Rural (CMS.GOV)-PDPM'!$B$1:$C$54,2,FALSE),0)</f>
        <v>0</v>
      </c>
    </row>
    <row r="17" spans="1:10" x14ac:dyDescent="0.25">
      <c r="A17" s="134">
        <v>1080</v>
      </c>
      <c r="B17" s="134" t="s">
        <v>386</v>
      </c>
      <c r="C17" s="131">
        <v>99901</v>
      </c>
      <c r="D17" s="132" t="s">
        <v>406</v>
      </c>
      <c r="E17" s="133" t="s">
        <v>407</v>
      </c>
      <c r="F17" s="133" t="s">
        <v>7067</v>
      </c>
      <c r="G17" s="135">
        <f t="shared" si="0"/>
        <v>0.6603</v>
      </c>
      <c r="H17" s="134" t="s">
        <v>388</v>
      </c>
      <c r="I17" s="138">
        <f>IF(H17="Urban",VLOOKUP(C17,'Wage Index Urban (CMS.GOV)-PDPM'!$A$2:$D$1682,4,FALSE),0)</f>
        <v>0</v>
      </c>
      <c r="J17" s="138">
        <f>IF(H17="Rural",VLOOKUP(B17,'Wage Index Rural (CMS.GOV)-PDPM'!$B$1:$C$54,2,FALSE),0)</f>
        <v>0.6603</v>
      </c>
    </row>
    <row r="18" spans="1:10" x14ac:dyDescent="0.25">
      <c r="A18" s="134">
        <v>1090</v>
      </c>
      <c r="B18" s="134" t="s">
        <v>386</v>
      </c>
      <c r="C18" s="131">
        <v>99901</v>
      </c>
      <c r="D18" s="132" t="s">
        <v>408</v>
      </c>
      <c r="E18" s="133" t="s">
        <v>409</v>
      </c>
      <c r="F18" s="133" t="s">
        <v>7067</v>
      </c>
      <c r="G18" s="135">
        <f t="shared" si="0"/>
        <v>0.6603</v>
      </c>
      <c r="H18" s="134" t="s">
        <v>388</v>
      </c>
      <c r="I18" s="138">
        <f>IF(H18="Urban",VLOOKUP(C18,'Wage Index Urban (CMS.GOV)-PDPM'!$A$2:$D$1682,4,FALSE),0)</f>
        <v>0</v>
      </c>
      <c r="J18" s="138">
        <f>IF(H18="Rural",VLOOKUP(B18,'Wage Index Rural (CMS.GOV)-PDPM'!$B$1:$C$54,2,FALSE),0)</f>
        <v>0.6603</v>
      </c>
    </row>
    <row r="19" spans="1:10" x14ac:dyDescent="0.25">
      <c r="A19" s="134">
        <v>1100</v>
      </c>
      <c r="B19" s="134" t="s">
        <v>386</v>
      </c>
      <c r="C19" s="131">
        <v>13820</v>
      </c>
      <c r="D19" s="132" t="s">
        <v>410</v>
      </c>
      <c r="E19" s="133" t="s">
        <v>411</v>
      </c>
      <c r="F19" s="133" t="s">
        <v>16</v>
      </c>
      <c r="G19" s="135">
        <f t="shared" si="0"/>
        <v>0.79160000000000008</v>
      </c>
      <c r="H19" s="134" t="s">
        <v>391</v>
      </c>
      <c r="I19" s="138">
        <f>IF(H19="Urban",VLOOKUP(C19,'Wage Index Urban (CMS.GOV)-PDPM'!$A$2:$D$1682,4,FALSE),0)</f>
        <v>0.79160000000000008</v>
      </c>
      <c r="J19" s="138">
        <f>IF(H19="Rural",VLOOKUP(B19,'Wage Index Rural (CMS.GOV)-PDPM'!$B$1:$C$54,2,FALSE),0)</f>
        <v>0</v>
      </c>
    </row>
    <row r="20" spans="1:10" x14ac:dyDescent="0.25">
      <c r="A20" s="134">
        <v>1110</v>
      </c>
      <c r="B20" s="134" t="s">
        <v>386</v>
      </c>
      <c r="C20" s="131">
        <v>99901</v>
      </c>
      <c r="D20" s="132" t="s">
        <v>412</v>
      </c>
      <c r="E20" s="133" t="s">
        <v>413</v>
      </c>
      <c r="F20" s="133" t="s">
        <v>7067</v>
      </c>
      <c r="G20" s="135">
        <f t="shared" si="0"/>
        <v>0.6603</v>
      </c>
      <c r="H20" s="134" t="s">
        <v>388</v>
      </c>
      <c r="I20" s="138">
        <f>IF(H20="Urban",VLOOKUP(C20,'Wage Index Urban (CMS.GOV)-PDPM'!$A$2:$D$1682,4,FALSE),0)</f>
        <v>0</v>
      </c>
      <c r="J20" s="138">
        <f>IF(H20="Rural",VLOOKUP(B20,'Wage Index Rural (CMS.GOV)-PDPM'!$B$1:$C$54,2,FALSE),0)</f>
        <v>0.6603</v>
      </c>
    </row>
    <row r="21" spans="1:10" x14ac:dyDescent="0.25">
      <c r="A21" s="134">
        <v>1120</v>
      </c>
      <c r="B21" s="134" t="s">
        <v>386</v>
      </c>
      <c r="C21" s="131">
        <v>99901</v>
      </c>
      <c r="D21" s="132" t="s">
        <v>414</v>
      </c>
      <c r="E21" s="133" t="s">
        <v>415</v>
      </c>
      <c r="F21" s="133" t="s">
        <v>7067</v>
      </c>
      <c r="G21" s="135">
        <f t="shared" si="0"/>
        <v>0.6603</v>
      </c>
      <c r="H21" s="134" t="s">
        <v>388</v>
      </c>
      <c r="I21" s="138">
        <f>IF(H21="Urban",VLOOKUP(C21,'Wage Index Urban (CMS.GOV)-PDPM'!$A$2:$D$1682,4,FALSE),0)</f>
        <v>0</v>
      </c>
      <c r="J21" s="138">
        <f>IF(H21="Rural",VLOOKUP(B21,'Wage Index Rural (CMS.GOV)-PDPM'!$B$1:$C$54,2,FALSE),0)</f>
        <v>0.6603</v>
      </c>
    </row>
    <row r="22" spans="1:10" x14ac:dyDescent="0.25">
      <c r="A22" s="134">
        <v>1130</v>
      </c>
      <c r="B22" s="134" t="s">
        <v>386</v>
      </c>
      <c r="C22" s="131">
        <v>99901</v>
      </c>
      <c r="D22" s="132" t="s">
        <v>416</v>
      </c>
      <c r="E22" s="133" t="s">
        <v>417</v>
      </c>
      <c r="F22" s="133" t="s">
        <v>7067</v>
      </c>
      <c r="G22" s="135">
        <f t="shared" si="0"/>
        <v>0.6603</v>
      </c>
      <c r="H22" s="134" t="s">
        <v>388</v>
      </c>
      <c r="I22" s="138">
        <f>IF(H22="Urban",VLOOKUP(C22,'Wage Index Urban (CMS.GOV)-PDPM'!$A$2:$D$1682,4,FALSE),0)</f>
        <v>0</v>
      </c>
      <c r="J22" s="138">
        <f>IF(H22="Rural",VLOOKUP(B22,'Wage Index Rural (CMS.GOV)-PDPM'!$B$1:$C$54,2,FALSE),0)</f>
        <v>0.6603</v>
      </c>
    </row>
    <row r="23" spans="1:10" x14ac:dyDescent="0.25">
      <c r="A23" s="134">
        <v>1140</v>
      </c>
      <c r="B23" s="134" t="s">
        <v>386</v>
      </c>
      <c r="C23" s="131">
        <v>99901</v>
      </c>
      <c r="D23" s="132" t="s">
        <v>418</v>
      </c>
      <c r="E23" s="133" t="s">
        <v>419</v>
      </c>
      <c r="F23" s="133" t="s">
        <v>7067</v>
      </c>
      <c r="G23" s="135">
        <f t="shared" si="0"/>
        <v>0.6603</v>
      </c>
      <c r="H23" s="134" t="s">
        <v>388</v>
      </c>
      <c r="I23" s="138">
        <f>IF(H23="Urban",VLOOKUP(C23,'Wage Index Urban (CMS.GOV)-PDPM'!$A$2:$D$1682,4,FALSE),0)</f>
        <v>0</v>
      </c>
      <c r="J23" s="138">
        <f>IF(H23="Rural",VLOOKUP(B23,'Wage Index Rural (CMS.GOV)-PDPM'!$B$1:$C$54,2,FALSE),0)</f>
        <v>0.6603</v>
      </c>
    </row>
    <row r="24" spans="1:10" x14ac:dyDescent="0.25">
      <c r="A24" s="134">
        <v>1150</v>
      </c>
      <c r="B24" s="134" t="s">
        <v>386</v>
      </c>
      <c r="C24" s="131">
        <v>99901</v>
      </c>
      <c r="D24" s="132" t="s">
        <v>420</v>
      </c>
      <c r="E24" s="133" t="s">
        <v>421</v>
      </c>
      <c r="F24" s="133" t="s">
        <v>7067</v>
      </c>
      <c r="G24" s="135">
        <f t="shared" si="0"/>
        <v>0.6603</v>
      </c>
      <c r="H24" s="134" t="s">
        <v>388</v>
      </c>
      <c r="I24" s="138">
        <f>IF(H24="Urban",VLOOKUP(C24,'Wage Index Urban (CMS.GOV)-PDPM'!$A$2:$D$1682,4,FALSE),0)</f>
        <v>0</v>
      </c>
      <c r="J24" s="138">
        <f>IF(H24="Rural",VLOOKUP(B24,'Wage Index Rural (CMS.GOV)-PDPM'!$B$1:$C$54,2,FALSE),0)</f>
        <v>0.6603</v>
      </c>
    </row>
    <row r="25" spans="1:10" x14ac:dyDescent="0.25">
      <c r="A25" s="134">
        <v>1160</v>
      </c>
      <c r="B25" s="134" t="s">
        <v>386</v>
      </c>
      <c r="C25" s="131">
        <v>22520</v>
      </c>
      <c r="D25" s="132" t="s">
        <v>422</v>
      </c>
      <c r="E25" s="133" t="s">
        <v>423</v>
      </c>
      <c r="F25" s="133" t="s">
        <v>17</v>
      </c>
      <c r="G25" s="135">
        <f t="shared" si="0"/>
        <v>0.66139999999999999</v>
      </c>
      <c r="H25" s="134" t="s">
        <v>391</v>
      </c>
      <c r="I25" s="138">
        <f>IF(H25="Urban",VLOOKUP(C25,'Wage Index Urban (CMS.GOV)-PDPM'!$A$2:$D$1682,4,FALSE),0)</f>
        <v>0.66139999999999999</v>
      </c>
      <c r="J25" s="138">
        <f>IF(H25="Rural",VLOOKUP(B25,'Wage Index Rural (CMS.GOV)-PDPM'!$B$1:$C$54,2,FALSE),0)</f>
        <v>0</v>
      </c>
    </row>
    <row r="26" spans="1:10" x14ac:dyDescent="0.25">
      <c r="A26" s="134">
        <v>1170</v>
      </c>
      <c r="B26" s="134" t="s">
        <v>386</v>
      </c>
      <c r="C26" s="131">
        <v>99901</v>
      </c>
      <c r="D26" s="132" t="s">
        <v>424</v>
      </c>
      <c r="E26" s="133" t="s">
        <v>425</v>
      </c>
      <c r="F26" s="133" t="s">
        <v>7067</v>
      </c>
      <c r="G26" s="135">
        <f t="shared" si="0"/>
        <v>0.6603</v>
      </c>
      <c r="H26" s="134" t="s">
        <v>388</v>
      </c>
      <c r="I26" s="138">
        <f>IF(H26="Urban",VLOOKUP(C26,'Wage Index Urban (CMS.GOV)-PDPM'!$A$2:$D$1682,4,FALSE),0)</f>
        <v>0</v>
      </c>
      <c r="J26" s="138">
        <f>IF(H26="Rural",VLOOKUP(B26,'Wage Index Rural (CMS.GOV)-PDPM'!$B$1:$C$54,2,FALSE),0)</f>
        <v>0.6603</v>
      </c>
    </row>
    <row r="27" spans="1:10" x14ac:dyDescent="0.25">
      <c r="A27" s="134">
        <v>1180</v>
      </c>
      <c r="B27" s="134" t="s">
        <v>386</v>
      </c>
      <c r="C27" s="131">
        <v>99901</v>
      </c>
      <c r="D27" s="132" t="s">
        <v>426</v>
      </c>
      <c r="E27" s="133" t="s">
        <v>427</v>
      </c>
      <c r="F27" s="133" t="s">
        <v>7067</v>
      </c>
      <c r="G27" s="135">
        <f t="shared" si="0"/>
        <v>0.6603</v>
      </c>
      <c r="H27" s="134" t="s">
        <v>388</v>
      </c>
      <c r="I27" s="138">
        <f>IF(H27="Urban",VLOOKUP(C27,'Wage Index Urban (CMS.GOV)-PDPM'!$A$2:$D$1682,4,FALSE),0)</f>
        <v>0</v>
      </c>
      <c r="J27" s="138">
        <f>IF(H27="Rural",VLOOKUP(B27,'Wage Index Rural (CMS.GOV)-PDPM'!$B$1:$C$54,2,FALSE),0)</f>
        <v>0.6603</v>
      </c>
    </row>
    <row r="28" spans="1:10" x14ac:dyDescent="0.25">
      <c r="A28" s="134">
        <v>1190</v>
      </c>
      <c r="B28" s="134" t="s">
        <v>386</v>
      </c>
      <c r="C28" s="131">
        <v>99901</v>
      </c>
      <c r="D28" s="132" t="s">
        <v>428</v>
      </c>
      <c r="E28" s="133" t="s">
        <v>429</v>
      </c>
      <c r="F28" s="133" t="s">
        <v>7067</v>
      </c>
      <c r="G28" s="135">
        <f t="shared" si="0"/>
        <v>0.6603</v>
      </c>
      <c r="H28" s="134" t="s">
        <v>388</v>
      </c>
      <c r="I28" s="138">
        <f>IF(H28="Urban",VLOOKUP(C28,'Wage Index Urban (CMS.GOV)-PDPM'!$A$2:$D$1682,4,FALSE),0)</f>
        <v>0</v>
      </c>
      <c r="J28" s="138">
        <f>IF(H28="Rural",VLOOKUP(B28,'Wage Index Rural (CMS.GOV)-PDPM'!$B$1:$C$54,2,FALSE),0)</f>
        <v>0.6603</v>
      </c>
    </row>
    <row r="29" spans="1:10" x14ac:dyDescent="0.25">
      <c r="A29" s="134">
        <v>1200</v>
      </c>
      <c r="B29" s="134" t="s">
        <v>386</v>
      </c>
      <c r="C29" s="131">
        <v>99901</v>
      </c>
      <c r="D29" s="132" t="s">
        <v>430</v>
      </c>
      <c r="E29" s="133" t="s">
        <v>431</v>
      </c>
      <c r="F29" s="133" t="s">
        <v>7067</v>
      </c>
      <c r="G29" s="135">
        <f t="shared" si="0"/>
        <v>0.6603</v>
      </c>
      <c r="H29" s="134" t="s">
        <v>388</v>
      </c>
      <c r="I29" s="138">
        <f>IF(H29="Urban",VLOOKUP(C29,'Wage Index Urban (CMS.GOV)-PDPM'!$A$2:$D$1682,4,FALSE),0)</f>
        <v>0</v>
      </c>
      <c r="J29" s="138">
        <f>IF(H29="Rural",VLOOKUP(B29,'Wage Index Rural (CMS.GOV)-PDPM'!$B$1:$C$54,2,FALSE),0)</f>
        <v>0.6603</v>
      </c>
    </row>
    <row r="30" spans="1:10" x14ac:dyDescent="0.25">
      <c r="A30" s="134">
        <v>1210</v>
      </c>
      <c r="B30" s="134" t="s">
        <v>386</v>
      </c>
      <c r="C30" s="131">
        <v>99901</v>
      </c>
      <c r="D30" s="132" t="s">
        <v>432</v>
      </c>
      <c r="E30" s="133" t="s">
        <v>433</v>
      </c>
      <c r="F30" s="133" t="s">
        <v>7067</v>
      </c>
      <c r="G30" s="135">
        <f t="shared" si="0"/>
        <v>0.6603</v>
      </c>
      <c r="H30" s="134" t="s">
        <v>388</v>
      </c>
      <c r="I30" s="138">
        <f>IF(H30="Urban",VLOOKUP(C30,'Wage Index Urban (CMS.GOV)-PDPM'!$A$2:$D$1682,4,FALSE),0)</f>
        <v>0</v>
      </c>
      <c r="J30" s="138">
        <f>IF(H30="Rural",VLOOKUP(B30,'Wage Index Rural (CMS.GOV)-PDPM'!$B$1:$C$54,2,FALSE),0)</f>
        <v>0.6603</v>
      </c>
    </row>
    <row r="31" spans="1:10" x14ac:dyDescent="0.25">
      <c r="A31" s="134">
        <v>1220</v>
      </c>
      <c r="B31" s="134" t="s">
        <v>386</v>
      </c>
      <c r="C31" s="131">
        <v>99901</v>
      </c>
      <c r="D31" s="132" t="s">
        <v>434</v>
      </c>
      <c r="E31" s="133" t="s">
        <v>435</v>
      </c>
      <c r="F31" s="133" t="s">
        <v>7067</v>
      </c>
      <c r="G31" s="135">
        <f t="shared" si="0"/>
        <v>0.6603</v>
      </c>
      <c r="H31" s="134" t="s">
        <v>388</v>
      </c>
      <c r="I31" s="138">
        <f>IF(H31="Urban",VLOOKUP(C31,'Wage Index Urban (CMS.GOV)-PDPM'!$A$2:$D$1682,4,FALSE),0)</f>
        <v>0</v>
      </c>
      <c r="J31" s="138">
        <f>IF(H31="Rural",VLOOKUP(B31,'Wage Index Rural (CMS.GOV)-PDPM'!$B$1:$C$54,2,FALSE),0)</f>
        <v>0.6603</v>
      </c>
    </row>
    <row r="32" spans="1:10" x14ac:dyDescent="0.25">
      <c r="A32" s="134">
        <v>1230</v>
      </c>
      <c r="B32" s="134" t="s">
        <v>386</v>
      </c>
      <c r="C32" s="131">
        <v>99901</v>
      </c>
      <c r="D32" s="132" t="s">
        <v>436</v>
      </c>
      <c r="E32" s="133" t="s">
        <v>437</v>
      </c>
      <c r="F32" s="133" t="s">
        <v>7067</v>
      </c>
      <c r="G32" s="135">
        <f t="shared" si="0"/>
        <v>0.6603</v>
      </c>
      <c r="H32" s="134" t="s">
        <v>388</v>
      </c>
      <c r="I32" s="138">
        <f>IF(H32="Urban",VLOOKUP(C32,'Wage Index Urban (CMS.GOV)-PDPM'!$A$2:$D$1682,4,FALSE),0)</f>
        <v>0</v>
      </c>
      <c r="J32" s="138">
        <f>IF(H32="Rural",VLOOKUP(B32,'Wage Index Rural (CMS.GOV)-PDPM'!$B$1:$C$54,2,FALSE),0)</f>
        <v>0.6603</v>
      </c>
    </row>
    <row r="33" spans="1:10" x14ac:dyDescent="0.25">
      <c r="A33" s="134">
        <v>1240</v>
      </c>
      <c r="B33" s="134" t="s">
        <v>386</v>
      </c>
      <c r="C33" s="131">
        <v>99901</v>
      </c>
      <c r="D33" s="132" t="s">
        <v>438</v>
      </c>
      <c r="E33" s="133" t="s">
        <v>439</v>
      </c>
      <c r="F33" s="133" t="s">
        <v>7067</v>
      </c>
      <c r="G33" s="135">
        <f t="shared" si="0"/>
        <v>0.6603</v>
      </c>
      <c r="H33" s="134" t="s">
        <v>388</v>
      </c>
      <c r="I33" s="138">
        <f>IF(H33="Urban",VLOOKUP(C33,'Wage Index Urban (CMS.GOV)-PDPM'!$A$2:$D$1682,4,FALSE),0)</f>
        <v>0</v>
      </c>
      <c r="J33" s="138">
        <f>IF(H33="Rural",VLOOKUP(B33,'Wage Index Rural (CMS.GOV)-PDPM'!$B$1:$C$54,2,FALSE),0)</f>
        <v>0.6603</v>
      </c>
    </row>
    <row r="34" spans="1:10" x14ac:dyDescent="0.25">
      <c r="A34" s="134">
        <v>1250</v>
      </c>
      <c r="B34" s="134" t="s">
        <v>386</v>
      </c>
      <c r="C34" s="131">
        <v>33860</v>
      </c>
      <c r="D34" s="132" t="s">
        <v>440</v>
      </c>
      <c r="E34" s="133" t="s">
        <v>441</v>
      </c>
      <c r="F34" s="133" t="s">
        <v>14</v>
      </c>
      <c r="G34" s="135">
        <f t="shared" si="0"/>
        <v>0.79260000000000008</v>
      </c>
      <c r="H34" s="134" t="s">
        <v>391</v>
      </c>
      <c r="I34" s="138">
        <f>IF(H34="Urban",VLOOKUP(C34,'Wage Index Urban (CMS.GOV)-PDPM'!$A$2:$D$1682,4,FALSE),0)</f>
        <v>0.79260000000000008</v>
      </c>
      <c r="J34" s="138">
        <f>IF(H34="Rural",VLOOKUP(B34,'Wage Index Rural (CMS.GOV)-PDPM'!$B$1:$C$54,2,FALSE),0)</f>
        <v>0</v>
      </c>
    </row>
    <row r="35" spans="1:10" x14ac:dyDescent="0.25">
      <c r="A35" s="134">
        <v>1260</v>
      </c>
      <c r="B35" s="134" t="s">
        <v>386</v>
      </c>
      <c r="C35" s="131">
        <v>99901</v>
      </c>
      <c r="D35" s="132" t="s">
        <v>442</v>
      </c>
      <c r="E35" s="133" t="s">
        <v>443</v>
      </c>
      <c r="F35" s="133" t="s">
        <v>7067</v>
      </c>
      <c r="G35" s="135">
        <f t="shared" si="0"/>
        <v>0.6603</v>
      </c>
      <c r="H35" s="134" t="s">
        <v>388</v>
      </c>
      <c r="I35" s="138">
        <f>IF(H35="Urban",VLOOKUP(C35,'Wage Index Urban (CMS.GOV)-PDPM'!$A$2:$D$1682,4,FALSE),0)</f>
        <v>0</v>
      </c>
      <c r="J35" s="138">
        <f>IF(H35="Rural",VLOOKUP(B35,'Wage Index Rural (CMS.GOV)-PDPM'!$B$1:$C$54,2,FALSE),0)</f>
        <v>0.6603</v>
      </c>
    </row>
    <row r="36" spans="1:10" x14ac:dyDescent="0.25">
      <c r="A36" s="134">
        <v>1270</v>
      </c>
      <c r="B36" s="134" t="s">
        <v>386</v>
      </c>
      <c r="C36" s="131">
        <v>23460</v>
      </c>
      <c r="D36" s="132" t="s">
        <v>444</v>
      </c>
      <c r="E36" s="133" t="s">
        <v>445</v>
      </c>
      <c r="F36" s="133" t="s">
        <v>18</v>
      </c>
      <c r="G36" s="135">
        <f t="shared" si="0"/>
        <v>0.70050000000000001</v>
      </c>
      <c r="H36" s="134" t="s">
        <v>391</v>
      </c>
      <c r="I36" s="138">
        <f>IF(H36="Urban",VLOOKUP(C36,'Wage Index Urban (CMS.GOV)-PDPM'!$A$2:$D$1682,4,FALSE),0)</f>
        <v>0.70050000000000001</v>
      </c>
      <c r="J36" s="138">
        <f>IF(H36="Rural",VLOOKUP(B36,'Wage Index Rural (CMS.GOV)-PDPM'!$B$1:$C$54,2,FALSE),0)</f>
        <v>0</v>
      </c>
    </row>
    <row r="37" spans="1:10" x14ac:dyDescent="0.25">
      <c r="A37" s="134">
        <v>1280</v>
      </c>
      <c r="B37" s="134" t="s">
        <v>386</v>
      </c>
      <c r="C37" s="131">
        <v>99901</v>
      </c>
      <c r="D37" s="132" t="s">
        <v>446</v>
      </c>
      <c r="E37" s="133" t="s">
        <v>447</v>
      </c>
      <c r="F37" s="133" t="s">
        <v>7067</v>
      </c>
      <c r="G37" s="135">
        <f t="shared" si="0"/>
        <v>0.6603</v>
      </c>
      <c r="H37" s="134" t="s">
        <v>388</v>
      </c>
      <c r="I37" s="138">
        <f>IF(H37="Urban",VLOOKUP(C37,'Wage Index Urban (CMS.GOV)-PDPM'!$A$2:$D$1682,4,FALSE),0)</f>
        <v>0</v>
      </c>
      <c r="J37" s="138">
        <f>IF(H37="Rural",VLOOKUP(B37,'Wage Index Rural (CMS.GOV)-PDPM'!$B$1:$C$54,2,FALSE),0)</f>
        <v>0.6603</v>
      </c>
    </row>
    <row r="38" spans="1:10" x14ac:dyDescent="0.25">
      <c r="A38" s="134">
        <v>1290</v>
      </c>
      <c r="B38" s="134" t="s">
        <v>386</v>
      </c>
      <c r="C38" s="131">
        <v>99901</v>
      </c>
      <c r="D38" s="132" t="s">
        <v>448</v>
      </c>
      <c r="E38" s="133" t="s">
        <v>449</v>
      </c>
      <c r="F38" s="133" t="s">
        <v>7067</v>
      </c>
      <c r="G38" s="135">
        <f t="shared" si="0"/>
        <v>0.6603</v>
      </c>
      <c r="H38" s="134" t="s">
        <v>388</v>
      </c>
      <c r="I38" s="138">
        <f>IF(H38="Urban",VLOOKUP(C38,'Wage Index Urban (CMS.GOV)-PDPM'!$A$2:$D$1682,4,FALSE),0)</f>
        <v>0</v>
      </c>
      <c r="J38" s="138">
        <f>IF(H38="Rural",VLOOKUP(B38,'Wage Index Rural (CMS.GOV)-PDPM'!$B$1:$C$54,2,FALSE),0)</f>
        <v>0.6603</v>
      </c>
    </row>
    <row r="39" spans="1:10" x14ac:dyDescent="0.25">
      <c r="A39" s="134">
        <v>1300</v>
      </c>
      <c r="B39" s="134" t="s">
        <v>386</v>
      </c>
      <c r="C39" s="131">
        <v>20020</v>
      </c>
      <c r="D39" s="132" t="s">
        <v>450</v>
      </c>
      <c r="E39" s="133" t="s">
        <v>451</v>
      </c>
      <c r="F39" s="133" t="s">
        <v>19</v>
      </c>
      <c r="G39" s="135">
        <f t="shared" si="0"/>
        <v>0.64950000000000008</v>
      </c>
      <c r="H39" s="134" t="s">
        <v>391</v>
      </c>
      <c r="I39" s="138">
        <f>IF(H39="Urban",VLOOKUP(C39,'Wage Index Urban (CMS.GOV)-PDPM'!$A$2:$D$1682,4,FALSE),0)</f>
        <v>0.64950000000000008</v>
      </c>
      <c r="J39" s="138">
        <f>IF(H39="Rural",VLOOKUP(B39,'Wage Index Rural (CMS.GOV)-PDPM'!$B$1:$C$54,2,FALSE),0)</f>
        <v>0</v>
      </c>
    </row>
    <row r="40" spans="1:10" x14ac:dyDescent="0.25">
      <c r="A40" s="134">
        <v>1310</v>
      </c>
      <c r="B40" s="134" t="s">
        <v>386</v>
      </c>
      <c r="C40" s="131">
        <v>46220</v>
      </c>
      <c r="D40" s="132" t="s">
        <v>452</v>
      </c>
      <c r="E40" s="133" t="s">
        <v>453</v>
      </c>
      <c r="F40" s="133" t="s">
        <v>20</v>
      </c>
      <c r="G40" s="135">
        <f t="shared" si="0"/>
        <v>0.79780000000000006</v>
      </c>
      <c r="H40" s="134" t="s">
        <v>391</v>
      </c>
      <c r="I40" s="138">
        <f>IF(H40="Urban",VLOOKUP(C40,'Wage Index Urban (CMS.GOV)-PDPM'!$A$2:$D$1682,4,FALSE),0)</f>
        <v>0.79780000000000006</v>
      </c>
      <c r="J40" s="138">
        <f>IF(H40="Rural",VLOOKUP(B40,'Wage Index Rural (CMS.GOV)-PDPM'!$B$1:$C$54,2,FALSE),0)</f>
        <v>0</v>
      </c>
    </row>
    <row r="41" spans="1:10" x14ac:dyDescent="0.25">
      <c r="A41" s="134">
        <v>1320</v>
      </c>
      <c r="B41" s="134" t="s">
        <v>386</v>
      </c>
      <c r="C41" s="131">
        <v>46220</v>
      </c>
      <c r="D41" s="132" t="s">
        <v>454</v>
      </c>
      <c r="E41" s="133" t="s">
        <v>455</v>
      </c>
      <c r="F41" s="133" t="s">
        <v>20</v>
      </c>
      <c r="G41" s="135">
        <f t="shared" si="0"/>
        <v>0.79780000000000006</v>
      </c>
      <c r="H41" s="134" t="s">
        <v>391</v>
      </c>
      <c r="I41" s="138">
        <f>IF(H41="Urban",VLOOKUP(C41,'Wage Index Urban (CMS.GOV)-PDPM'!$A$2:$D$1682,4,FALSE),0)</f>
        <v>0.79780000000000006</v>
      </c>
      <c r="J41" s="138">
        <f>IF(H41="Rural",VLOOKUP(B41,'Wage Index Rural (CMS.GOV)-PDPM'!$B$1:$C$54,2,FALSE),0)</f>
        <v>0</v>
      </c>
    </row>
    <row r="42" spans="1:10" x14ac:dyDescent="0.25">
      <c r="A42" s="134">
        <v>1330</v>
      </c>
      <c r="B42" s="134" t="s">
        <v>386</v>
      </c>
      <c r="C42" s="131">
        <v>20020</v>
      </c>
      <c r="D42" s="132" t="s">
        <v>456</v>
      </c>
      <c r="E42" s="133" t="s">
        <v>457</v>
      </c>
      <c r="F42" s="133" t="s">
        <v>19</v>
      </c>
      <c r="G42" s="135">
        <f t="shared" si="0"/>
        <v>0.64950000000000008</v>
      </c>
      <c r="H42" s="134" t="s">
        <v>391</v>
      </c>
      <c r="I42" s="138">
        <f>IF(H42="Urban",VLOOKUP(C42,'Wage Index Urban (CMS.GOV)-PDPM'!$A$2:$D$1682,4,FALSE),0)</f>
        <v>0.64950000000000008</v>
      </c>
      <c r="J42" s="138">
        <f>IF(H42="Rural",VLOOKUP(B42,'Wage Index Rural (CMS.GOV)-PDPM'!$B$1:$C$54,2,FALSE),0)</f>
        <v>0</v>
      </c>
    </row>
    <row r="43" spans="1:10" x14ac:dyDescent="0.25">
      <c r="A43" s="134">
        <v>1340</v>
      </c>
      <c r="B43" s="134" t="s">
        <v>386</v>
      </c>
      <c r="C43" s="131">
        <v>20020</v>
      </c>
      <c r="D43" s="132" t="s">
        <v>458</v>
      </c>
      <c r="E43" s="133" t="s">
        <v>459</v>
      </c>
      <c r="F43" s="133" t="s">
        <v>19</v>
      </c>
      <c r="G43" s="135">
        <f t="shared" si="0"/>
        <v>0.64950000000000008</v>
      </c>
      <c r="H43" s="134" t="s">
        <v>391</v>
      </c>
      <c r="I43" s="138">
        <f>IF(H43="Urban",VLOOKUP(C43,'Wage Index Urban (CMS.GOV)-PDPM'!$A$2:$D$1682,4,FALSE),0)</f>
        <v>0.64950000000000008</v>
      </c>
      <c r="J43" s="138">
        <f>IF(H43="Rural",VLOOKUP(B43,'Wage Index Rural (CMS.GOV)-PDPM'!$B$1:$C$54,2,FALSE),0)</f>
        <v>0</v>
      </c>
    </row>
    <row r="44" spans="1:10" x14ac:dyDescent="0.25">
      <c r="A44" s="134">
        <v>1350</v>
      </c>
      <c r="B44" s="134" t="s">
        <v>386</v>
      </c>
      <c r="C44" s="131">
        <v>99901</v>
      </c>
      <c r="D44" s="132" t="s">
        <v>460</v>
      </c>
      <c r="E44" s="133" t="s">
        <v>461</v>
      </c>
      <c r="F44" s="133" t="s">
        <v>7067</v>
      </c>
      <c r="G44" s="135">
        <f t="shared" si="0"/>
        <v>0.6603</v>
      </c>
      <c r="H44" s="134" t="s">
        <v>388</v>
      </c>
      <c r="I44" s="138">
        <f>IF(H44="Urban",VLOOKUP(C44,'Wage Index Urban (CMS.GOV)-PDPM'!$A$2:$D$1682,4,FALSE),0)</f>
        <v>0</v>
      </c>
      <c r="J44" s="138">
        <f>IF(H44="Rural",VLOOKUP(B44,'Wage Index Rural (CMS.GOV)-PDPM'!$B$1:$C$54,2,FALSE),0)</f>
        <v>0.6603</v>
      </c>
    </row>
    <row r="45" spans="1:10" x14ac:dyDescent="0.25">
      <c r="A45" s="134">
        <v>1360</v>
      </c>
      <c r="B45" s="134" t="s">
        <v>386</v>
      </c>
      <c r="C45" s="131">
        <v>13820</v>
      </c>
      <c r="D45" s="132" t="s">
        <v>462</v>
      </c>
      <c r="E45" s="133" t="s">
        <v>463</v>
      </c>
      <c r="F45" s="133" t="s">
        <v>16</v>
      </c>
      <c r="G45" s="135">
        <f t="shared" si="0"/>
        <v>0.79160000000000008</v>
      </c>
      <c r="H45" s="134" t="s">
        <v>391</v>
      </c>
      <c r="I45" s="138">
        <f>IF(H45="Urban",VLOOKUP(C45,'Wage Index Urban (CMS.GOV)-PDPM'!$A$2:$D$1682,4,FALSE),0)</f>
        <v>0.79160000000000008</v>
      </c>
      <c r="J45" s="138">
        <f>IF(H45="Rural",VLOOKUP(B45,'Wage Index Rural (CMS.GOV)-PDPM'!$B$1:$C$54,2,FALSE),0)</f>
        <v>0</v>
      </c>
    </row>
    <row r="46" spans="1:10" x14ac:dyDescent="0.25">
      <c r="A46" s="134">
        <v>1370</v>
      </c>
      <c r="B46" s="134" t="s">
        <v>386</v>
      </c>
      <c r="C46" s="131">
        <v>99901</v>
      </c>
      <c r="D46" s="132" t="s">
        <v>464</v>
      </c>
      <c r="E46" s="133" t="s">
        <v>465</v>
      </c>
      <c r="F46" s="133" t="s">
        <v>7067</v>
      </c>
      <c r="G46" s="135">
        <f t="shared" si="0"/>
        <v>0.6603</v>
      </c>
      <c r="H46" s="134" t="s">
        <v>388</v>
      </c>
      <c r="I46" s="138">
        <f>IF(H46="Urban",VLOOKUP(C46,'Wage Index Urban (CMS.GOV)-PDPM'!$A$2:$D$1682,4,FALSE),0)</f>
        <v>0</v>
      </c>
      <c r="J46" s="138">
        <f>IF(H46="Rural",VLOOKUP(B46,'Wage Index Rural (CMS.GOV)-PDPM'!$B$1:$C$54,2,FALSE),0)</f>
        <v>0.6603</v>
      </c>
    </row>
    <row r="47" spans="1:10" x14ac:dyDescent="0.25">
      <c r="A47" s="134">
        <v>1380</v>
      </c>
      <c r="B47" s="134" t="s">
        <v>386</v>
      </c>
      <c r="C47" s="131">
        <v>22520</v>
      </c>
      <c r="D47" s="132" t="s">
        <v>466</v>
      </c>
      <c r="E47" s="133" t="s">
        <v>467</v>
      </c>
      <c r="F47" s="133" t="s">
        <v>17</v>
      </c>
      <c r="G47" s="135">
        <f t="shared" si="0"/>
        <v>0.66139999999999999</v>
      </c>
      <c r="H47" s="134" t="s">
        <v>391</v>
      </c>
      <c r="I47" s="138">
        <f>IF(H47="Urban",VLOOKUP(C47,'Wage Index Urban (CMS.GOV)-PDPM'!$A$2:$D$1682,4,FALSE),0)</f>
        <v>0.66139999999999999</v>
      </c>
      <c r="J47" s="138">
        <f>IF(H47="Rural",VLOOKUP(B47,'Wage Index Rural (CMS.GOV)-PDPM'!$B$1:$C$54,2,FALSE),0)</f>
        <v>0</v>
      </c>
    </row>
    <row r="48" spans="1:10" x14ac:dyDescent="0.25">
      <c r="A48" s="134">
        <v>1390</v>
      </c>
      <c r="B48" s="134" t="s">
        <v>386</v>
      </c>
      <c r="C48" s="131">
        <v>19460</v>
      </c>
      <c r="D48" s="132" t="s">
        <v>468</v>
      </c>
      <c r="E48" s="133" t="s">
        <v>469</v>
      </c>
      <c r="F48" s="133" t="s">
        <v>21</v>
      </c>
      <c r="G48" s="135">
        <f t="shared" si="0"/>
        <v>0.67220000000000002</v>
      </c>
      <c r="H48" s="134" t="s">
        <v>391</v>
      </c>
      <c r="I48" s="138">
        <f>IF(H48="Urban",VLOOKUP(C48,'Wage Index Urban (CMS.GOV)-PDPM'!$A$2:$D$1682,4,FALSE),0)</f>
        <v>0.67220000000000002</v>
      </c>
      <c r="J48" s="138">
        <f>IF(H48="Rural",VLOOKUP(B48,'Wage Index Rural (CMS.GOV)-PDPM'!$B$1:$C$54,2,FALSE),0)</f>
        <v>0</v>
      </c>
    </row>
    <row r="49" spans="1:10" x14ac:dyDescent="0.25">
      <c r="A49" s="134">
        <v>1400</v>
      </c>
      <c r="B49" s="134" t="s">
        <v>386</v>
      </c>
      <c r="C49" s="131">
        <v>12220</v>
      </c>
      <c r="D49" s="132" t="s">
        <v>470</v>
      </c>
      <c r="E49" s="133" t="s">
        <v>471</v>
      </c>
      <c r="F49" s="133" t="s">
        <v>22</v>
      </c>
      <c r="G49" s="135">
        <f t="shared" si="0"/>
        <v>0.67970000000000008</v>
      </c>
      <c r="H49" s="134" t="s">
        <v>391</v>
      </c>
      <c r="I49" s="138">
        <f>IF(H49="Urban",VLOOKUP(C49,'Wage Index Urban (CMS.GOV)-PDPM'!$A$2:$D$1682,4,FALSE),0)</f>
        <v>0.67970000000000008</v>
      </c>
      <c r="J49" s="138">
        <f>IF(H49="Rural",VLOOKUP(B49,'Wage Index Rural (CMS.GOV)-PDPM'!$B$1:$C$54,2,FALSE),0)</f>
        <v>0</v>
      </c>
    </row>
    <row r="50" spans="1:10" x14ac:dyDescent="0.25">
      <c r="A50" s="134">
        <v>1410</v>
      </c>
      <c r="B50" s="134" t="s">
        <v>386</v>
      </c>
      <c r="C50" s="131">
        <v>26620</v>
      </c>
      <c r="D50" s="132" t="s">
        <v>472</v>
      </c>
      <c r="E50" s="133" t="s">
        <v>473</v>
      </c>
      <c r="F50" s="133" t="s">
        <v>23</v>
      </c>
      <c r="G50" s="135">
        <f t="shared" si="0"/>
        <v>0.7984</v>
      </c>
      <c r="H50" s="134" t="s">
        <v>391</v>
      </c>
      <c r="I50" s="138">
        <f>IF(H50="Urban",VLOOKUP(C50,'Wage Index Urban (CMS.GOV)-PDPM'!$A$2:$D$1682,4,FALSE),0)</f>
        <v>0.7984</v>
      </c>
      <c r="J50" s="138">
        <f>IF(H50="Rural",VLOOKUP(B50,'Wage Index Rural (CMS.GOV)-PDPM'!$B$1:$C$54,2,FALSE),0)</f>
        <v>0</v>
      </c>
    </row>
    <row r="51" spans="1:10" x14ac:dyDescent="0.25">
      <c r="A51" s="134">
        <v>1420</v>
      </c>
      <c r="B51" s="134" t="s">
        <v>386</v>
      </c>
      <c r="C51" s="131">
        <v>33860</v>
      </c>
      <c r="D51" s="132" t="s">
        <v>474</v>
      </c>
      <c r="E51" s="133" t="s">
        <v>475</v>
      </c>
      <c r="F51" s="133" t="s">
        <v>14</v>
      </c>
      <c r="G51" s="135">
        <f t="shared" si="0"/>
        <v>0.79260000000000008</v>
      </c>
      <c r="H51" s="134" t="s">
        <v>391</v>
      </c>
      <c r="I51" s="138">
        <f>IF(H51="Urban",VLOOKUP(C51,'Wage Index Urban (CMS.GOV)-PDPM'!$A$2:$D$1682,4,FALSE),0)</f>
        <v>0.79260000000000008</v>
      </c>
      <c r="J51" s="138">
        <f>IF(H51="Rural",VLOOKUP(B51,'Wage Index Rural (CMS.GOV)-PDPM'!$B$1:$C$54,2,FALSE),0)</f>
        <v>0</v>
      </c>
    </row>
    <row r="52" spans="1:10" x14ac:dyDescent="0.25">
      <c r="A52" s="134">
        <v>1430</v>
      </c>
      <c r="B52" s="134" t="s">
        <v>386</v>
      </c>
      <c r="C52" s="131">
        <v>99901</v>
      </c>
      <c r="D52" s="132" t="s">
        <v>476</v>
      </c>
      <c r="E52" s="133" t="s">
        <v>477</v>
      </c>
      <c r="F52" s="133" t="s">
        <v>7067</v>
      </c>
      <c r="G52" s="135">
        <f t="shared" si="0"/>
        <v>0.6603</v>
      </c>
      <c r="H52" s="134" t="s">
        <v>388</v>
      </c>
      <c r="I52" s="138">
        <f>IF(H52="Urban",VLOOKUP(C52,'Wage Index Urban (CMS.GOV)-PDPM'!$A$2:$D$1682,4,FALSE),0)</f>
        <v>0</v>
      </c>
      <c r="J52" s="138">
        <f>IF(H52="Rural",VLOOKUP(B52,'Wage Index Rural (CMS.GOV)-PDPM'!$B$1:$C$54,2,FALSE),0)</f>
        <v>0.6603</v>
      </c>
    </row>
    <row r="53" spans="1:10" x14ac:dyDescent="0.25">
      <c r="A53" s="134">
        <v>1440</v>
      </c>
      <c r="B53" s="134" t="s">
        <v>386</v>
      </c>
      <c r="C53" s="131">
        <v>26620</v>
      </c>
      <c r="D53" s="132" t="s">
        <v>478</v>
      </c>
      <c r="E53" s="133" t="s">
        <v>479</v>
      </c>
      <c r="F53" s="133" t="s">
        <v>23</v>
      </c>
      <c r="G53" s="135">
        <f t="shared" si="0"/>
        <v>0.7984</v>
      </c>
      <c r="H53" s="134" t="s">
        <v>391</v>
      </c>
      <c r="I53" s="138">
        <f>IF(H53="Urban",VLOOKUP(C53,'Wage Index Urban (CMS.GOV)-PDPM'!$A$2:$D$1682,4,FALSE),0)</f>
        <v>0.7984</v>
      </c>
      <c r="J53" s="138">
        <f>IF(H53="Rural",VLOOKUP(B53,'Wage Index Rural (CMS.GOV)-PDPM'!$B$1:$C$54,2,FALSE),0)</f>
        <v>0</v>
      </c>
    </row>
    <row r="54" spans="1:10" x14ac:dyDescent="0.25">
      <c r="A54" s="134">
        <v>1450</v>
      </c>
      <c r="B54" s="134" t="s">
        <v>386</v>
      </c>
      <c r="C54" s="131">
        <v>99901</v>
      </c>
      <c r="D54" s="132" t="s">
        <v>480</v>
      </c>
      <c r="E54" s="133" t="s">
        <v>481</v>
      </c>
      <c r="F54" s="133" t="s">
        <v>7067</v>
      </c>
      <c r="G54" s="135">
        <f t="shared" si="0"/>
        <v>0.6603</v>
      </c>
      <c r="H54" s="134" t="s">
        <v>388</v>
      </c>
      <c r="I54" s="138">
        <f>IF(H54="Urban",VLOOKUP(C54,'Wage Index Urban (CMS.GOV)-PDPM'!$A$2:$D$1682,4,FALSE),0)</f>
        <v>0</v>
      </c>
      <c r="J54" s="138">
        <f>IF(H54="Rural",VLOOKUP(B54,'Wage Index Rural (CMS.GOV)-PDPM'!$B$1:$C$54,2,FALSE),0)</f>
        <v>0.6603</v>
      </c>
    </row>
    <row r="55" spans="1:10" x14ac:dyDescent="0.25">
      <c r="A55" s="134">
        <v>1460</v>
      </c>
      <c r="B55" s="134" t="s">
        <v>386</v>
      </c>
      <c r="C55" s="131">
        <v>99901</v>
      </c>
      <c r="D55" s="132" t="s">
        <v>482</v>
      </c>
      <c r="E55" s="133" t="s">
        <v>483</v>
      </c>
      <c r="F55" s="133" t="s">
        <v>7067</v>
      </c>
      <c r="G55" s="135">
        <f t="shared" si="0"/>
        <v>0.6603</v>
      </c>
      <c r="H55" s="134" t="s">
        <v>388</v>
      </c>
      <c r="I55" s="138">
        <f>IF(H55="Urban",VLOOKUP(C55,'Wage Index Urban (CMS.GOV)-PDPM'!$A$2:$D$1682,4,FALSE),0)</f>
        <v>0</v>
      </c>
      <c r="J55" s="138">
        <f>IF(H55="Rural",VLOOKUP(B55,'Wage Index Rural (CMS.GOV)-PDPM'!$B$1:$C$54,2,FALSE),0)</f>
        <v>0.6603</v>
      </c>
    </row>
    <row r="56" spans="1:10" x14ac:dyDescent="0.25">
      <c r="A56" s="134">
        <v>1470</v>
      </c>
      <c r="B56" s="134" t="s">
        <v>386</v>
      </c>
      <c r="C56" s="131">
        <v>99901</v>
      </c>
      <c r="D56" s="132" t="s">
        <v>484</v>
      </c>
      <c r="E56" s="133" t="s">
        <v>485</v>
      </c>
      <c r="F56" s="133" t="s">
        <v>7067</v>
      </c>
      <c r="G56" s="135">
        <f t="shared" si="0"/>
        <v>0.6603</v>
      </c>
      <c r="H56" s="134" t="s">
        <v>388</v>
      </c>
      <c r="I56" s="138">
        <f>IF(H56="Urban",VLOOKUP(C56,'Wage Index Urban (CMS.GOV)-PDPM'!$A$2:$D$1682,4,FALSE),0)</f>
        <v>0</v>
      </c>
      <c r="J56" s="138">
        <f>IF(H56="Rural",VLOOKUP(B56,'Wage Index Rural (CMS.GOV)-PDPM'!$B$1:$C$54,2,FALSE),0)</f>
        <v>0.6603</v>
      </c>
    </row>
    <row r="57" spans="1:10" x14ac:dyDescent="0.25">
      <c r="A57" s="134">
        <v>1480</v>
      </c>
      <c r="B57" s="134" t="s">
        <v>386</v>
      </c>
      <c r="C57" s="131">
        <v>33660</v>
      </c>
      <c r="D57" s="132" t="s">
        <v>486</v>
      </c>
      <c r="E57" s="133" t="s">
        <v>487</v>
      </c>
      <c r="F57" s="133" t="s">
        <v>24</v>
      </c>
      <c r="G57" s="135">
        <f t="shared" si="0"/>
        <v>0.75350000000000006</v>
      </c>
      <c r="H57" s="134" t="s">
        <v>391</v>
      </c>
      <c r="I57" s="138">
        <f>IF(H57="Urban",VLOOKUP(C57,'Wage Index Urban (CMS.GOV)-PDPM'!$A$2:$D$1682,4,FALSE),0)</f>
        <v>0.75350000000000006</v>
      </c>
      <c r="J57" s="138">
        <f>IF(H57="Rural",VLOOKUP(B57,'Wage Index Rural (CMS.GOV)-PDPM'!$B$1:$C$54,2,FALSE),0)</f>
        <v>0</v>
      </c>
    </row>
    <row r="58" spans="1:10" x14ac:dyDescent="0.25">
      <c r="A58" s="134">
        <v>1490</v>
      </c>
      <c r="B58" s="134" t="s">
        <v>386</v>
      </c>
      <c r="C58" s="131">
        <v>99901</v>
      </c>
      <c r="D58" s="132" t="s">
        <v>488</v>
      </c>
      <c r="E58" s="133" t="s">
        <v>489</v>
      </c>
      <c r="F58" s="133" t="s">
        <v>7067</v>
      </c>
      <c r="G58" s="135">
        <f t="shared" si="0"/>
        <v>0.6603</v>
      </c>
      <c r="H58" s="134" t="s">
        <v>388</v>
      </c>
      <c r="I58" s="138">
        <f>IF(H58="Urban",VLOOKUP(C58,'Wage Index Urban (CMS.GOV)-PDPM'!$A$2:$D$1682,4,FALSE),0)</f>
        <v>0</v>
      </c>
      <c r="J58" s="138">
        <f>IF(H58="Rural",VLOOKUP(B58,'Wage Index Rural (CMS.GOV)-PDPM'!$B$1:$C$54,2,FALSE),0)</f>
        <v>0.6603</v>
      </c>
    </row>
    <row r="59" spans="1:10" x14ac:dyDescent="0.25">
      <c r="A59" s="134">
        <v>1500</v>
      </c>
      <c r="B59" s="134" t="s">
        <v>386</v>
      </c>
      <c r="C59" s="131">
        <v>33860</v>
      </c>
      <c r="D59" s="132" t="s">
        <v>490</v>
      </c>
      <c r="E59" s="133" t="s">
        <v>491</v>
      </c>
      <c r="F59" s="133" t="s">
        <v>14</v>
      </c>
      <c r="G59" s="135">
        <f t="shared" si="0"/>
        <v>0.79260000000000008</v>
      </c>
      <c r="H59" s="134" t="s">
        <v>391</v>
      </c>
      <c r="I59" s="138">
        <f>IF(H59="Urban",VLOOKUP(C59,'Wage Index Urban (CMS.GOV)-PDPM'!$A$2:$D$1682,4,FALSE),0)</f>
        <v>0.79260000000000008</v>
      </c>
      <c r="J59" s="138">
        <f>IF(H59="Rural",VLOOKUP(B59,'Wage Index Rural (CMS.GOV)-PDPM'!$B$1:$C$54,2,FALSE),0)</f>
        <v>0</v>
      </c>
    </row>
    <row r="60" spans="1:10" x14ac:dyDescent="0.25">
      <c r="A60" s="134">
        <v>1510</v>
      </c>
      <c r="B60" s="134" t="s">
        <v>386</v>
      </c>
      <c r="C60" s="131">
        <v>19460</v>
      </c>
      <c r="D60" s="132" t="s">
        <v>492</v>
      </c>
      <c r="E60" s="133" t="s">
        <v>493</v>
      </c>
      <c r="F60" s="133" t="s">
        <v>21</v>
      </c>
      <c r="G60" s="135">
        <f t="shared" si="0"/>
        <v>0.67220000000000002</v>
      </c>
      <c r="H60" s="134" t="s">
        <v>391</v>
      </c>
      <c r="I60" s="138">
        <f>IF(H60="Urban",VLOOKUP(C60,'Wage Index Urban (CMS.GOV)-PDPM'!$A$2:$D$1682,4,FALSE),0)</f>
        <v>0.67220000000000002</v>
      </c>
      <c r="J60" s="138">
        <f>IF(H60="Rural",VLOOKUP(B60,'Wage Index Rural (CMS.GOV)-PDPM'!$B$1:$C$54,2,FALSE),0)</f>
        <v>0</v>
      </c>
    </row>
    <row r="61" spans="1:10" x14ac:dyDescent="0.25">
      <c r="A61" s="134">
        <v>1520</v>
      </c>
      <c r="B61" s="134" t="s">
        <v>386</v>
      </c>
      <c r="C61" s="131">
        <v>99901</v>
      </c>
      <c r="D61" s="132" t="s">
        <v>494</v>
      </c>
      <c r="E61" s="133" t="s">
        <v>495</v>
      </c>
      <c r="F61" s="133" t="s">
        <v>7067</v>
      </c>
      <c r="G61" s="135">
        <f t="shared" si="0"/>
        <v>0.6603</v>
      </c>
      <c r="H61" s="134" t="s">
        <v>388</v>
      </c>
      <c r="I61" s="138">
        <f>IF(H61="Urban",VLOOKUP(C61,'Wage Index Urban (CMS.GOV)-PDPM'!$A$2:$D$1682,4,FALSE),0)</f>
        <v>0</v>
      </c>
      <c r="J61" s="138">
        <f>IF(H61="Rural",VLOOKUP(B61,'Wage Index Rural (CMS.GOV)-PDPM'!$B$1:$C$54,2,FALSE),0)</f>
        <v>0.6603</v>
      </c>
    </row>
    <row r="62" spans="1:10" x14ac:dyDescent="0.25">
      <c r="A62" s="134">
        <v>1530</v>
      </c>
      <c r="B62" s="134" t="s">
        <v>386</v>
      </c>
      <c r="C62" s="131">
        <v>46220</v>
      </c>
      <c r="D62" s="132" t="s">
        <v>496</v>
      </c>
      <c r="E62" s="133" t="s">
        <v>497</v>
      </c>
      <c r="F62" s="133" t="s">
        <v>20</v>
      </c>
      <c r="G62" s="135">
        <f t="shared" si="0"/>
        <v>0.79780000000000006</v>
      </c>
      <c r="H62" s="134" t="s">
        <v>391</v>
      </c>
      <c r="I62" s="138">
        <f>IF(H62="Urban",VLOOKUP(C62,'Wage Index Urban (CMS.GOV)-PDPM'!$A$2:$D$1682,4,FALSE),0)</f>
        <v>0.79780000000000006</v>
      </c>
      <c r="J62" s="138">
        <f>IF(H62="Rural",VLOOKUP(B62,'Wage Index Rural (CMS.GOV)-PDPM'!$B$1:$C$54,2,FALSE),0)</f>
        <v>0</v>
      </c>
    </row>
    <row r="63" spans="1:10" x14ac:dyDescent="0.25">
      <c r="A63" s="134">
        <v>1540</v>
      </c>
      <c r="B63" s="134" t="s">
        <v>386</v>
      </c>
      <c r="C63" s="131">
        <v>99901</v>
      </c>
      <c r="D63" s="132" t="s">
        <v>498</v>
      </c>
      <c r="E63" s="133" t="s">
        <v>499</v>
      </c>
      <c r="F63" s="133" t="s">
        <v>7067</v>
      </c>
      <c r="G63" s="135">
        <f t="shared" si="0"/>
        <v>0.6603</v>
      </c>
      <c r="H63" s="134" t="s">
        <v>388</v>
      </c>
      <c r="I63" s="138">
        <f>IF(H63="Urban",VLOOKUP(C63,'Wage Index Urban (CMS.GOV)-PDPM'!$A$2:$D$1682,4,FALSE),0)</f>
        <v>0</v>
      </c>
      <c r="J63" s="138">
        <f>IF(H63="Rural",VLOOKUP(B63,'Wage Index Rural (CMS.GOV)-PDPM'!$B$1:$C$54,2,FALSE),0)</f>
        <v>0.6603</v>
      </c>
    </row>
    <row r="64" spans="1:10" x14ac:dyDescent="0.25">
      <c r="A64" s="134">
        <v>1550</v>
      </c>
      <c r="B64" s="134" t="s">
        <v>386</v>
      </c>
      <c r="C64" s="131">
        <v>99901</v>
      </c>
      <c r="D64" s="132" t="s">
        <v>500</v>
      </c>
      <c r="E64" s="133" t="s">
        <v>501</v>
      </c>
      <c r="F64" s="133" t="s">
        <v>7067</v>
      </c>
      <c r="G64" s="135">
        <f t="shared" si="0"/>
        <v>0.6603</v>
      </c>
      <c r="H64" s="134" t="s">
        <v>388</v>
      </c>
      <c r="I64" s="138">
        <f>IF(H64="Urban",VLOOKUP(C64,'Wage Index Urban (CMS.GOV)-PDPM'!$A$2:$D$1682,4,FALSE),0)</f>
        <v>0</v>
      </c>
      <c r="J64" s="138">
        <f>IF(H64="Rural",VLOOKUP(B64,'Wage Index Rural (CMS.GOV)-PDPM'!$B$1:$C$54,2,FALSE),0)</f>
        <v>0.6603</v>
      </c>
    </row>
    <row r="65" spans="1:10" x14ac:dyDescent="0.25">
      <c r="A65" s="134">
        <v>1560</v>
      </c>
      <c r="B65" s="134" t="s">
        <v>386</v>
      </c>
      <c r="C65" s="131">
        <v>17980</v>
      </c>
      <c r="D65" s="132" t="s">
        <v>502</v>
      </c>
      <c r="E65" s="133" t="s">
        <v>503</v>
      </c>
      <c r="F65" s="133" t="s">
        <v>25</v>
      </c>
      <c r="G65" s="135">
        <f t="shared" si="0"/>
        <v>0.78490000000000004</v>
      </c>
      <c r="H65" s="134" t="s">
        <v>391</v>
      </c>
      <c r="I65" s="138">
        <f>IF(H65="Urban",VLOOKUP(C65,'Wage Index Urban (CMS.GOV)-PDPM'!$A$2:$D$1682,4,FALSE),0)</f>
        <v>0.78490000000000004</v>
      </c>
      <c r="J65" s="138">
        <f>IF(H65="Rural",VLOOKUP(B65,'Wage Index Rural (CMS.GOV)-PDPM'!$B$1:$C$54,2,FALSE),0)</f>
        <v>0</v>
      </c>
    </row>
    <row r="66" spans="1:10" x14ac:dyDescent="0.25">
      <c r="A66" s="134">
        <v>1580</v>
      </c>
      <c r="B66" s="134" t="s">
        <v>386</v>
      </c>
      <c r="C66" s="131">
        <v>13820</v>
      </c>
      <c r="D66" s="132" t="s">
        <v>504</v>
      </c>
      <c r="E66" s="133" t="s">
        <v>505</v>
      </c>
      <c r="F66" s="133" t="s">
        <v>16</v>
      </c>
      <c r="G66" s="135">
        <f t="shared" si="0"/>
        <v>0.79160000000000008</v>
      </c>
      <c r="H66" s="134" t="s">
        <v>391</v>
      </c>
      <c r="I66" s="138">
        <f>IF(H66="Urban",VLOOKUP(C66,'Wage Index Urban (CMS.GOV)-PDPM'!$A$2:$D$1682,4,FALSE),0)</f>
        <v>0.79160000000000008</v>
      </c>
      <c r="J66" s="138">
        <f>IF(H66="Rural",VLOOKUP(B66,'Wage Index Rural (CMS.GOV)-PDPM'!$B$1:$C$54,2,FALSE),0)</f>
        <v>0</v>
      </c>
    </row>
    <row r="67" spans="1:10" x14ac:dyDescent="0.25">
      <c r="A67" s="134">
        <v>1570</v>
      </c>
      <c r="B67" s="134" t="s">
        <v>386</v>
      </c>
      <c r="C67" s="131">
        <v>13820</v>
      </c>
      <c r="D67" s="132" t="s">
        <v>506</v>
      </c>
      <c r="E67" s="133" t="s">
        <v>507</v>
      </c>
      <c r="F67" s="133" t="s">
        <v>16</v>
      </c>
      <c r="G67" s="135">
        <f t="shared" si="0"/>
        <v>0.79160000000000008</v>
      </c>
      <c r="H67" s="134" t="s">
        <v>391</v>
      </c>
      <c r="I67" s="138">
        <f>IF(H67="Urban",VLOOKUP(C67,'Wage Index Urban (CMS.GOV)-PDPM'!$A$2:$D$1682,4,FALSE),0)</f>
        <v>0.79160000000000008</v>
      </c>
      <c r="J67" s="138">
        <f>IF(H67="Rural",VLOOKUP(B67,'Wage Index Rural (CMS.GOV)-PDPM'!$B$1:$C$54,2,FALSE),0)</f>
        <v>0</v>
      </c>
    </row>
    <row r="68" spans="1:10" x14ac:dyDescent="0.25">
      <c r="A68" s="134">
        <v>1999</v>
      </c>
      <c r="B68" s="134" t="s">
        <v>386</v>
      </c>
      <c r="C68" s="131">
        <v>99901</v>
      </c>
      <c r="D68" s="132" t="s">
        <v>387</v>
      </c>
      <c r="E68" s="133" t="s">
        <v>6752</v>
      </c>
      <c r="F68" s="133" t="s">
        <v>7067</v>
      </c>
      <c r="G68" s="135">
        <f t="shared" si="0"/>
        <v>0.6603</v>
      </c>
      <c r="H68" s="134" t="s">
        <v>388</v>
      </c>
      <c r="I68" s="138">
        <f>IF(H68="Urban",VLOOKUP(C68,'Wage Index Urban (CMS.GOV)-PDPM'!$A$2:$D$1682,4,FALSE),0)</f>
        <v>0</v>
      </c>
      <c r="J68" s="138">
        <f>IF(H68="Rural",VLOOKUP(B68,'Wage Index Rural (CMS.GOV)-PDPM'!$B$1:$C$54,2,FALSE),0)</f>
        <v>0.6603</v>
      </c>
    </row>
    <row r="69" spans="1:10" x14ac:dyDescent="0.25">
      <c r="A69" s="134">
        <v>1590</v>
      </c>
      <c r="B69" s="134" t="s">
        <v>386</v>
      </c>
      <c r="C69" s="131">
        <v>99901</v>
      </c>
      <c r="D69" s="132" t="s">
        <v>508</v>
      </c>
      <c r="E69" s="133" t="s">
        <v>509</v>
      </c>
      <c r="F69" s="133" t="s">
        <v>7067</v>
      </c>
      <c r="G69" s="135">
        <f t="shared" si="0"/>
        <v>0.6603</v>
      </c>
      <c r="H69" s="134" t="s">
        <v>388</v>
      </c>
      <c r="I69" s="138">
        <f>IF(H69="Urban",VLOOKUP(C69,'Wage Index Urban (CMS.GOV)-PDPM'!$A$2:$D$1682,4,FALSE),0)</f>
        <v>0</v>
      </c>
      <c r="J69" s="138">
        <f>IF(H69="Rural",VLOOKUP(B69,'Wage Index Rural (CMS.GOV)-PDPM'!$B$1:$C$54,2,FALSE),0)</f>
        <v>0.6603</v>
      </c>
    </row>
    <row r="70" spans="1:10" x14ac:dyDescent="0.25">
      <c r="A70" s="134">
        <v>1600</v>
      </c>
      <c r="B70" s="134" t="s">
        <v>386</v>
      </c>
      <c r="C70" s="131">
        <v>99901</v>
      </c>
      <c r="D70" s="132" t="s">
        <v>510</v>
      </c>
      <c r="E70" s="133" t="s">
        <v>511</v>
      </c>
      <c r="F70" s="133" t="s">
        <v>7067</v>
      </c>
      <c r="G70" s="135">
        <f t="shared" si="0"/>
        <v>0.6603</v>
      </c>
      <c r="H70" s="134" t="s">
        <v>388</v>
      </c>
      <c r="I70" s="138">
        <f>IF(H70="Urban",VLOOKUP(C70,'Wage Index Urban (CMS.GOV)-PDPM'!$A$2:$D$1682,4,FALSE),0)</f>
        <v>0</v>
      </c>
      <c r="J70" s="138">
        <f>IF(H70="Rural",VLOOKUP(B70,'Wage Index Rural (CMS.GOV)-PDPM'!$B$1:$C$54,2,FALSE),0)</f>
        <v>0.6603</v>
      </c>
    </row>
    <row r="71" spans="1:10" x14ac:dyDescent="0.25">
      <c r="A71" s="134">
        <v>1610</v>
      </c>
      <c r="B71" s="134" t="s">
        <v>386</v>
      </c>
      <c r="C71" s="131">
        <v>99901</v>
      </c>
      <c r="D71" s="132" t="s">
        <v>512</v>
      </c>
      <c r="E71" s="133" t="s">
        <v>513</v>
      </c>
      <c r="F71" s="133" t="s">
        <v>7067</v>
      </c>
      <c r="G71" s="135">
        <f t="shared" si="0"/>
        <v>0.6603</v>
      </c>
      <c r="H71" s="134" t="s">
        <v>388</v>
      </c>
      <c r="I71" s="138">
        <f>IF(H71="Urban",VLOOKUP(C71,'Wage Index Urban (CMS.GOV)-PDPM'!$A$2:$D$1682,4,FALSE),0)</f>
        <v>0</v>
      </c>
      <c r="J71" s="138">
        <f>IF(H71="Rural",VLOOKUP(B71,'Wage Index Rural (CMS.GOV)-PDPM'!$B$1:$C$54,2,FALSE),0)</f>
        <v>0.6603</v>
      </c>
    </row>
    <row r="72" spans="1:10" x14ac:dyDescent="0.25">
      <c r="A72" s="134">
        <v>1620</v>
      </c>
      <c r="B72" s="134" t="s">
        <v>386</v>
      </c>
      <c r="C72" s="131">
        <v>46220</v>
      </c>
      <c r="D72" s="132" t="s">
        <v>514</v>
      </c>
      <c r="E72" s="133" t="s">
        <v>515</v>
      </c>
      <c r="F72" s="133" t="s">
        <v>20</v>
      </c>
      <c r="G72" s="135">
        <f t="shared" si="0"/>
        <v>0.79780000000000006</v>
      </c>
      <c r="H72" s="134" t="s">
        <v>391</v>
      </c>
      <c r="I72" s="138">
        <f>IF(H72="Urban",VLOOKUP(C72,'Wage Index Urban (CMS.GOV)-PDPM'!$A$2:$D$1682,4,FALSE),0)</f>
        <v>0.79780000000000006</v>
      </c>
      <c r="J72" s="138">
        <f>IF(H72="Rural",VLOOKUP(B72,'Wage Index Rural (CMS.GOV)-PDPM'!$B$1:$C$54,2,FALSE),0)</f>
        <v>0</v>
      </c>
    </row>
    <row r="73" spans="1:10" x14ac:dyDescent="0.25">
      <c r="A73" s="134">
        <v>1630</v>
      </c>
      <c r="B73" s="134" t="s">
        <v>386</v>
      </c>
      <c r="C73" s="131">
        <v>99901</v>
      </c>
      <c r="D73" s="132" t="s">
        <v>516</v>
      </c>
      <c r="E73" s="133" t="s">
        <v>517</v>
      </c>
      <c r="F73" s="133" t="s">
        <v>7067</v>
      </c>
      <c r="G73" s="135">
        <f t="shared" ref="G73:G136" si="1">IF(H73="Rural",J73,I73)</f>
        <v>0.6603</v>
      </c>
      <c r="H73" s="134" t="s">
        <v>388</v>
      </c>
      <c r="I73" s="138">
        <f>IF(H73="Urban",VLOOKUP(C73,'Wage Index Urban (CMS.GOV)-PDPM'!$A$2:$D$1682,4,FALSE),0)</f>
        <v>0</v>
      </c>
      <c r="J73" s="138">
        <f>IF(H73="Rural",VLOOKUP(B73,'Wage Index Rural (CMS.GOV)-PDPM'!$B$1:$C$54,2,FALSE),0)</f>
        <v>0.6603</v>
      </c>
    </row>
    <row r="74" spans="1:10" x14ac:dyDescent="0.25">
      <c r="A74" s="134">
        <v>1640</v>
      </c>
      <c r="B74" s="134" t="s">
        <v>386</v>
      </c>
      <c r="C74" s="131">
        <v>33660</v>
      </c>
      <c r="D74" s="132" t="s">
        <v>518</v>
      </c>
      <c r="E74" s="133" t="s">
        <v>519</v>
      </c>
      <c r="F74" s="133" t="s">
        <v>24</v>
      </c>
      <c r="G74" s="135">
        <f t="shared" si="1"/>
        <v>0.75350000000000006</v>
      </c>
      <c r="H74" s="134" t="s">
        <v>391</v>
      </c>
      <c r="I74" s="138">
        <f>IF(H74="Urban",VLOOKUP(C74,'Wage Index Urban (CMS.GOV)-PDPM'!$A$2:$D$1682,4,FALSE),0)</f>
        <v>0.75350000000000006</v>
      </c>
      <c r="J74" s="138">
        <f>IF(H74="Rural",VLOOKUP(B74,'Wage Index Rural (CMS.GOV)-PDPM'!$B$1:$C$54,2,FALSE),0)</f>
        <v>0</v>
      </c>
    </row>
    <row r="75" spans="1:10" x14ac:dyDescent="0.25">
      <c r="A75" s="134">
        <v>1650</v>
      </c>
      <c r="B75" s="134" t="s">
        <v>386</v>
      </c>
      <c r="C75" s="131">
        <v>99901</v>
      </c>
      <c r="D75" s="132" t="s">
        <v>520</v>
      </c>
      <c r="E75" s="133" t="s">
        <v>521</v>
      </c>
      <c r="F75" s="133" t="s">
        <v>7067</v>
      </c>
      <c r="G75" s="135">
        <f t="shared" si="1"/>
        <v>0.6603</v>
      </c>
      <c r="H75" s="134" t="s">
        <v>388</v>
      </c>
      <c r="I75" s="138">
        <f>IF(H75="Urban",VLOOKUP(C75,'Wage Index Urban (CMS.GOV)-PDPM'!$A$2:$D$1682,4,FALSE),0)</f>
        <v>0</v>
      </c>
      <c r="J75" s="138">
        <f>IF(H75="Rural",VLOOKUP(B75,'Wage Index Rural (CMS.GOV)-PDPM'!$B$1:$C$54,2,FALSE),0)</f>
        <v>0.6603</v>
      </c>
    </row>
    <row r="76" spans="1:10" x14ac:dyDescent="0.25">
      <c r="A76" s="134">
        <v>1660</v>
      </c>
      <c r="B76" s="134" t="s">
        <v>386</v>
      </c>
      <c r="C76" s="131">
        <v>99901</v>
      </c>
      <c r="D76" s="132" t="s">
        <v>522</v>
      </c>
      <c r="E76" s="133" t="s">
        <v>523</v>
      </c>
      <c r="F76" s="133" t="s">
        <v>7067</v>
      </c>
      <c r="G76" s="135">
        <f t="shared" si="1"/>
        <v>0.6603</v>
      </c>
      <c r="H76" s="134" t="s">
        <v>388</v>
      </c>
      <c r="I76" s="138">
        <f>IF(H76="Urban",VLOOKUP(C76,'Wage Index Urban (CMS.GOV)-PDPM'!$A$2:$D$1682,4,FALSE),0)</f>
        <v>0</v>
      </c>
      <c r="J76" s="138">
        <f>IF(H76="Rural",VLOOKUP(B76,'Wage Index Rural (CMS.GOV)-PDPM'!$B$1:$C$54,2,FALSE),0)</f>
        <v>0.6603</v>
      </c>
    </row>
    <row r="77" spans="1:10" x14ac:dyDescent="0.25">
      <c r="A77" s="134">
        <v>2013</v>
      </c>
      <c r="B77" s="134" t="s">
        <v>524</v>
      </c>
      <c r="C77" s="131">
        <v>99902</v>
      </c>
      <c r="D77" s="132" t="s">
        <v>525</v>
      </c>
      <c r="E77" s="133" t="s">
        <v>526</v>
      </c>
      <c r="F77" s="133" t="s">
        <v>7068</v>
      </c>
      <c r="G77" s="135">
        <f t="shared" si="1"/>
        <v>1.1875</v>
      </c>
      <c r="H77" s="134" t="s">
        <v>388</v>
      </c>
      <c r="I77" s="138">
        <f>IF(H77="Urban",VLOOKUP(C77,'Wage Index Urban (CMS.GOV)-PDPM'!$A$2:$D$1682,4,FALSE),0)</f>
        <v>0</v>
      </c>
      <c r="J77" s="138">
        <f>IF(H77="Rural",VLOOKUP(B77,'Wage Index Rural (CMS.GOV)-PDPM'!$B$1:$C$54,2,FALSE),0)</f>
        <v>1.1875</v>
      </c>
    </row>
    <row r="78" spans="1:10" x14ac:dyDescent="0.25">
      <c r="A78" s="134">
        <v>2016</v>
      </c>
      <c r="B78" s="134" t="s">
        <v>524</v>
      </c>
      <c r="C78" s="131">
        <v>99902</v>
      </c>
      <c r="D78" s="132" t="s">
        <v>527</v>
      </c>
      <c r="E78" s="133" t="s">
        <v>528</v>
      </c>
      <c r="F78" s="133" t="s">
        <v>7068</v>
      </c>
      <c r="G78" s="135">
        <f t="shared" si="1"/>
        <v>1.1875</v>
      </c>
      <c r="H78" s="134" t="s">
        <v>388</v>
      </c>
      <c r="I78" s="138">
        <f>IF(H78="Urban",VLOOKUP(C78,'Wage Index Urban (CMS.GOV)-PDPM'!$A$2:$D$1682,4,FALSE),0)</f>
        <v>0</v>
      </c>
      <c r="J78" s="138">
        <f>IF(H78="Rural",VLOOKUP(B78,'Wage Index Rural (CMS.GOV)-PDPM'!$B$1:$C$54,2,FALSE),0)</f>
        <v>1.1875</v>
      </c>
    </row>
    <row r="79" spans="1:10" x14ac:dyDescent="0.25">
      <c r="A79" s="134">
        <v>2020</v>
      </c>
      <c r="B79" s="134" t="s">
        <v>524</v>
      </c>
      <c r="C79" s="131">
        <v>11260</v>
      </c>
      <c r="D79" s="132" t="s">
        <v>529</v>
      </c>
      <c r="E79" s="133" t="s">
        <v>530</v>
      </c>
      <c r="F79" s="133" t="s">
        <v>26</v>
      </c>
      <c r="G79" s="135">
        <f t="shared" si="1"/>
        <v>1.159</v>
      </c>
      <c r="H79" s="134" t="s">
        <v>391</v>
      </c>
      <c r="I79" s="138">
        <f>IF(H79="Urban",VLOOKUP(C79,'Wage Index Urban (CMS.GOV)-PDPM'!$A$2:$D$1682,4,FALSE),0)</f>
        <v>1.159</v>
      </c>
      <c r="J79" s="138">
        <f>IF(H79="Rural",VLOOKUP(B79,'Wage Index Rural (CMS.GOV)-PDPM'!$B$1:$C$54,2,FALSE),0)</f>
        <v>0</v>
      </c>
    </row>
    <row r="80" spans="1:10" x14ac:dyDescent="0.25">
      <c r="A80" s="134">
        <v>2050</v>
      </c>
      <c r="B80" s="134" t="s">
        <v>524</v>
      </c>
      <c r="C80" s="131">
        <v>99902</v>
      </c>
      <c r="D80" s="132" t="s">
        <v>531</v>
      </c>
      <c r="E80" s="133" t="s">
        <v>532</v>
      </c>
      <c r="F80" s="133" t="s">
        <v>7068</v>
      </c>
      <c r="G80" s="135">
        <f t="shared" si="1"/>
        <v>1.1875</v>
      </c>
      <c r="H80" s="134" t="s">
        <v>388</v>
      </c>
      <c r="I80" s="138">
        <f>IF(H80="Urban",VLOOKUP(C80,'Wage Index Urban (CMS.GOV)-PDPM'!$A$2:$D$1682,4,FALSE),0)</f>
        <v>0</v>
      </c>
      <c r="J80" s="138">
        <f>IF(H80="Rural",VLOOKUP(B80,'Wage Index Rural (CMS.GOV)-PDPM'!$B$1:$C$54,2,FALSE),0)</f>
        <v>1.1875</v>
      </c>
    </row>
    <row r="81" spans="1:10" x14ac:dyDescent="0.25">
      <c r="A81" s="134">
        <v>2060</v>
      </c>
      <c r="B81" s="134" t="s">
        <v>524</v>
      </c>
      <c r="C81" s="131">
        <v>99902</v>
      </c>
      <c r="D81" s="132" t="s">
        <v>533</v>
      </c>
      <c r="E81" s="133" t="s">
        <v>534</v>
      </c>
      <c r="F81" s="133" t="s">
        <v>7068</v>
      </c>
      <c r="G81" s="135">
        <f t="shared" si="1"/>
        <v>1.1875</v>
      </c>
      <c r="H81" s="134" t="s">
        <v>388</v>
      </c>
      <c r="I81" s="138">
        <f>IF(H81="Urban",VLOOKUP(C81,'Wage Index Urban (CMS.GOV)-PDPM'!$A$2:$D$1682,4,FALSE),0)</f>
        <v>0</v>
      </c>
      <c r="J81" s="138">
        <f>IF(H81="Rural",VLOOKUP(B81,'Wage Index Rural (CMS.GOV)-PDPM'!$B$1:$C$54,2,FALSE),0)</f>
        <v>1.1875</v>
      </c>
    </row>
    <row r="82" spans="1:10" x14ac:dyDescent="0.25">
      <c r="A82" s="134">
        <v>2068</v>
      </c>
      <c r="B82" s="134" t="s">
        <v>524</v>
      </c>
      <c r="C82" s="131">
        <v>99902</v>
      </c>
      <c r="D82" s="132" t="s">
        <v>535</v>
      </c>
      <c r="E82" s="133" t="s">
        <v>536</v>
      </c>
      <c r="F82" s="133" t="s">
        <v>7068</v>
      </c>
      <c r="G82" s="135">
        <f t="shared" si="1"/>
        <v>1.1875</v>
      </c>
      <c r="H82" s="134" t="s">
        <v>388</v>
      </c>
      <c r="I82" s="138">
        <f>IF(H82="Urban",VLOOKUP(C82,'Wage Index Urban (CMS.GOV)-PDPM'!$A$2:$D$1682,4,FALSE),0)</f>
        <v>0</v>
      </c>
      <c r="J82" s="138">
        <f>IF(H82="Rural",VLOOKUP(B82,'Wage Index Rural (CMS.GOV)-PDPM'!$B$1:$C$54,2,FALSE),0)</f>
        <v>1.1875</v>
      </c>
    </row>
    <row r="83" spans="1:10" x14ac:dyDescent="0.25">
      <c r="A83" s="134">
        <v>2070</v>
      </c>
      <c r="B83" s="134" t="s">
        <v>524</v>
      </c>
      <c r="C83" s="131">
        <v>99902</v>
      </c>
      <c r="D83" s="132" t="s">
        <v>537</v>
      </c>
      <c r="E83" s="133" t="s">
        <v>538</v>
      </c>
      <c r="F83" s="133" t="s">
        <v>7068</v>
      </c>
      <c r="G83" s="135">
        <f t="shared" si="1"/>
        <v>1.1875</v>
      </c>
      <c r="H83" s="134" t="s">
        <v>388</v>
      </c>
      <c r="I83" s="138">
        <f>IF(H83="Urban",VLOOKUP(C83,'Wage Index Urban (CMS.GOV)-PDPM'!$A$2:$D$1682,4,FALSE),0)</f>
        <v>0</v>
      </c>
      <c r="J83" s="138">
        <f>IF(H83="Rural",VLOOKUP(B83,'Wage Index Rural (CMS.GOV)-PDPM'!$B$1:$C$54,2,FALSE),0)</f>
        <v>1.1875</v>
      </c>
    </row>
    <row r="84" spans="1:10" x14ac:dyDescent="0.25">
      <c r="A84" s="134">
        <v>2090</v>
      </c>
      <c r="B84" s="134" t="s">
        <v>524</v>
      </c>
      <c r="C84" s="131">
        <v>21820</v>
      </c>
      <c r="D84" s="132" t="s">
        <v>539</v>
      </c>
      <c r="E84" s="133" t="s">
        <v>540</v>
      </c>
      <c r="F84" s="133" t="s">
        <v>27</v>
      </c>
      <c r="G84" s="135">
        <f t="shared" si="1"/>
        <v>0.92320000000000002</v>
      </c>
      <c r="H84" s="134" t="s">
        <v>391</v>
      </c>
      <c r="I84" s="138">
        <f>IF(H84="Urban",VLOOKUP(C84,'Wage Index Urban (CMS.GOV)-PDPM'!$A$2:$D$1682,4,FALSE),0)</f>
        <v>0.92320000000000002</v>
      </c>
      <c r="J84" s="138">
        <f>IF(H84="Rural",VLOOKUP(B84,'Wage Index Rural (CMS.GOV)-PDPM'!$B$1:$C$54,2,FALSE),0)</f>
        <v>0</v>
      </c>
    </row>
    <row r="85" spans="1:10" x14ac:dyDescent="0.25">
      <c r="A85" s="134">
        <v>2100</v>
      </c>
      <c r="B85" s="134" t="s">
        <v>524</v>
      </c>
      <c r="C85" s="131">
        <v>99902</v>
      </c>
      <c r="D85" s="132" t="s">
        <v>541</v>
      </c>
      <c r="E85" s="133" t="s">
        <v>542</v>
      </c>
      <c r="F85" s="133" t="s">
        <v>7068</v>
      </c>
      <c r="G85" s="135">
        <f t="shared" si="1"/>
        <v>1.1875</v>
      </c>
      <c r="H85" s="134" t="s">
        <v>388</v>
      </c>
      <c r="I85" s="138">
        <f>IF(H85="Urban",VLOOKUP(C85,'Wage Index Urban (CMS.GOV)-PDPM'!$A$2:$D$1682,4,FALSE),0)</f>
        <v>0</v>
      </c>
      <c r="J85" s="138">
        <f>IF(H85="Rural",VLOOKUP(B85,'Wage Index Rural (CMS.GOV)-PDPM'!$B$1:$C$54,2,FALSE),0)</f>
        <v>1.1875</v>
      </c>
    </row>
    <row r="86" spans="1:10" x14ac:dyDescent="0.25">
      <c r="A86" s="134">
        <v>2105</v>
      </c>
      <c r="B86" s="134" t="s">
        <v>524</v>
      </c>
      <c r="C86" s="131">
        <v>99902</v>
      </c>
      <c r="D86" s="132" t="s">
        <v>543</v>
      </c>
      <c r="E86" s="133" t="s">
        <v>544</v>
      </c>
      <c r="F86" s="133" t="s">
        <v>7068</v>
      </c>
      <c r="G86" s="135">
        <f t="shared" si="1"/>
        <v>1.1875</v>
      </c>
      <c r="H86" s="134" t="s">
        <v>388</v>
      </c>
      <c r="I86" s="138">
        <f>IF(H86="Urban",VLOOKUP(C86,'Wage Index Urban (CMS.GOV)-PDPM'!$A$2:$D$1682,4,FALSE),0)</f>
        <v>0</v>
      </c>
      <c r="J86" s="138">
        <f>IF(H86="Rural",VLOOKUP(B86,'Wage Index Rural (CMS.GOV)-PDPM'!$B$1:$C$54,2,FALSE),0)</f>
        <v>1.1875</v>
      </c>
    </row>
    <row r="87" spans="1:10" x14ac:dyDescent="0.25">
      <c r="A87" s="134">
        <v>2110</v>
      </c>
      <c r="B87" s="134" t="s">
        <v>524</v>
      </c>
      <c r="C87" s="131">
        <v>99902</v>
      </c>
      <c r="D87" s="132" t="s">
        <v>545</v>
      </c>
      <c r="E87" s="133" t="s">
        <v>546</v>
      </c>
      <c r="F87" s="133" t="s">
        <v>7068</v>
      </c>
      <c r="G87" s="135">
        <f t="shared" si="1"/>
        <v>1.1875</v>
      </c>
      <c r="H87" s="134" t="s">
        <v>388</v>
      </c>
      <c r="I87" s="138">
        <f>IF(H87="Urban",VLOOKUP(C87,'Wage Index Urban (CMS.GOV)-PDPM'!$A$2:$D$1682,4,FALSE),0)</f>
        <v>0</v>
      </c>
      <c r="J87" s="138">
        <f>IF(H87="Rural",VLOOKUP(B87,'Wage Index Rural (CMS.GOV)-PDPM'!$B$1:$C$54,2,FALSE),0)</f>
        <v>1.1875</v>
      </c>
    </row>
    <row r="88" spans="1:10" x14ac:dyDescent="0.25">
      <c r="A88" s="134">
        <v>2122</v>
      </c>
      <c r="B88" s="134" t="s">
        <v>524</v>
      </c>
      <c r="C88" s="131">
        <v>99902</v>
      </c>
      <c r="D88" s="132" t="s">
        <v>547</v>
      </c>
      <c r="E88" s="133" t="s">
        <v>548</v>
      </c>
      <c r="F88" s="133" t="s">
        <v>7068</v>
      </c>
      <c r="G88" s="135">
        <f t="shared" si="1"/>
        <v>1.1875</v>
      </c>
      <c r="H88" s="134" t="s">
        <v>388</v>
      </c>
      <c r="I88" s="138">
        <f>IF(H88="Urban",VLOOKUP(C88,'Wage Index Urban (CMS.GOV)-PDPM'!$A$2:$D$1682,4,FALSE),0)</f>
        <v>0</v>
      </c>
      <c r="J88" s="138">
        <f>IF(H88="Rural",VLOOKUP(B88,'Wage Index Rural (CMS.GOV)-PDPM'!$B$1:$C$54,2,FALSE),0)</f>
        <v>1.1875</v>
      </c>
    </row>
    <row r="89" spans="1:10" x14ac:dyDescent="0.25">
      <c r="A89" s="134">
        <v>2130</v>
      </c>
      <c r="B89" s="134" t="s">
        <v>524</v>
      </c>
      <c r="C89" s="131">
        <v>99902</v>
      </c>
      <c r="D89" s="132" t="s">
        <v>549</v>
      </c>
      <c r="E89" s="133" t="s">
        <v>550</v>
      </c>
      <c r="F89" s="133" t="s">
        <v>7068</v>
      </c>
      <c r="G89" s="135">
        <f t="shared" si="1"/>
        <v>1.1875</v>
      </c>
      <c r="H89" s="134" t="s">
        <v>388</v>
      </c>
      <c r="I89" s="138">
        <f>IF(H89="Urban",VLOOKUP(C89,'Wage Index Urban (CMS.GOV)-PDPM'!$A$2:$D$1682,4,FALSE),0)</f>
        <v>0</v>
      </c>
      <c r="J89" s="138">
        <f>IF(H89="Rural",VLOOKUP(B89,'Wage Index Rural (CMS.GOV)-PDPM'!$B$1:$C$54,2,FALSE),0)</f>
        <v>1.1875</v>
      </c>
    </row>
    <row r="90" spans="1:10" x14ac:dyDescent="0.25">
      <c r="A90" s="134">
        <v>2150</v>
      </c>
      <c r="B90" s="134" t="s">
        <v>524</v>
      </c>
      <c r="C90" s="131">
        <v>99902</v>
      </c>
      <c r="D90" s="132" t="s">
        <v>551</v>
      </c>
      <c r="E90" s="133" t="s">
        <v>552</v>
      </c>
      <c r="F90" s="133" t="s">
        <v>7068</v>
      </c>
      <c r="G90" s="135">
        <f t="shared" si="1"/>
        <v>1.1875</v>
      </c>
      <c r="H90" s="134" t="s">
        <v>388</v>
      </c>
      <c r="I90" s="138">
        <f>IF(H90="Urban",VLOOKUP(C90,'Wage Index Urban (CMS.GOV)-PDPM'!$A$2:$D$1682,4,FALSE),0)</f>
        <v>0</v>
      </c>
      <c r="J90" s="138">
        <f>IF(H90="Rural",VLOOKUP(B90,'Wage Index Rural (CMS.GOV)-PDPM'!$B$1:$C$54,2,FALSE),0)</f>
        <v>1.1875</v>
      </c>
    </row>
    <row r="91" spans="1:10" x14ac:dyDescent="0.25">
      <c r="A91" s="134">
        <v>2164</v>
      </c>
      <c r="B91" s="134" t="s">
        <v>524</v>
      </c>
      <c r="C91" s="131">
        <v>99902</v>
      </c>
      <c r="D91" s="132" t="s">
        <v>553</v>
      </c>
      <c r="E91" s="133" t="s">
        <v>554</v>
      </c>
      <c r="F91" s="133" t="s">
        <v>7068</v>
      </c>
      <c r="G91" s="135">
        <f t="shared" si="1"/>
        <v>1.1875</v>
      </c>
      <c r="H91" s="134" t="s">
        <v>388</v>
      </c>
      <c r="I91" s="138">
        <f>IF(H91="Urban",VLOOKUP(C91,'Wage Index Urban (CMS.GOV)-PDPM'!$A$2:$D$1682,4,FALSE),0)</f>
        <v>0</v>
      </c>
      <c r="J91" s="138">
        <f>IF(H91="Rural",VLOOKUP(B91,'Wage Index Rural (CMS.GOV)-PDPM'!$B$1:$C$54,2,FALSE),0)</f>
        <v>1.1875</v>
      </c>
    </row>
    <row r="92" spans="1:10" x14ac:dyDescent="0.25">
      <c r="A92" s="134">
        <v>2170</v>
      </c>
      <c r="B92" s="134" t="s">
        <v>524</v>
      </c>
      <c r="C92" s="131">
        <v>11260</v>
      </c>
      <c r="D92" s="132" t="s">
        <v>555</v>
      </c>
      <c r="E92" s="133" t="s">
        <v>556</v>
      </c>
      <c r="F92" s="133" t="s">
        <v>26</v>
      </c>
      <c r="G92" s="135">
        <f t="shared" si="1"/>
        <v>1.159</v>
      </c>
      <c r="H92" s="134" t="s">
        <v>391</v>
      </c>
      <c r="I92" s="138">
        <f>IF(H92="Urban",VLOOKUP(C92,'Wage Index Urban (CMS.GOV)-PDPM'!$A$2:$D$1682,4,FALSE),0)</f>
        <v>1.159</v>
      </c>
      <c r="J92" s="138">
        <f>IF(H92="Rural",VLOOKUP(B92,'Wage Index Rural (CMS.GOV)-PDPM'!$B$1:$C$54,2,FALSE),0)</f>
        <v>0</v>
      </c>
    </row>
    <row r="93" spans="1:10" x14ac:dyDescent="0.25">
      <c r="A93" s="134">
        <v>2180</v>
      </c>
      <c r="B93" s="134" t="s">
        <v>524</v>
      </c>
      <c r="C93" s="131">
        <v>99902</v>
      </c>
      <c r="D93" s="132" t="s">
        <v>557</v>
      </c>
      <c r="E93" s="133" t="s">
        <v>558</v>
      </c>
      <c r="F93" s="133" t="s">
        <v>7068</v>
      </c>
      <c r="G93" s="135">
        <f t="shared" si="1"/>
        <v>1.1875</v>
      </c>
      <c r="H93" s="134" t="s">
        <v>388</v>
      </c>
      <c r="I93" s="138">
        <f>IF(H93="Urban",VLOOKUP(C93,'Wage Index Urban (CMS.GOV)-PDPM'!$A$2:$D$1682,4,FALSE),0)</f>
        <v>0</v>
      </c>
      <c r="J93" s="138">
        <f>IF(H93="Rural",VLOOKUP(B93,'Wage Index Rural (CMS.GOV)-PDPM'!$B$1:$C$54,2,FALSE),0)</f>
        <v>1.1875</v>
      </c>
    </row>
    <row r="94" spans="1:10" x14ac:dyDescent="0.25">
      <c r="A94" s="134">
        <v>2185</v>
      </c>
      <c r="B94" s="134" t="s">
        <v>524</v>
      </c>
      <c r="C94" s="131">
        <v>99902</v>
      </c>
      <c r="D94" s="132" t="s">
        <v>559</v>
      </c>
      <c r="E94" s="133" t="s">
        <v>560</v>
      </c>
      <c r="F94" s="133" t="s">
        <v>7068</v>
      </c>
      <c r="G94" s="135">
        <f t="shared" si="1"/>
        <v>1.1875</v>
      </c>
      <c r="H94" s="134" t="s">
        <v>388</v>
      </c>
      <c r="I94" s="138">
        <f>IF(H94="Urban",VLOOKUP(C94,'Wage Index Urban (CMS.GOV)-PDPM'!$A$2:$D$1682,4,FALSE),0)</f>
        <v>0</v>
      </c>
      <c r="J94" s="138">
        <f>IF(H94="Rural",VLOOKUP(B94,'Wage Index Rural (CMS.GOV)-PDPM'!$B$1:$C$54,2,FALSE),0)</f>
        <v>1.1875</v>
      </c>
    </row>
    <row r="95" spans="1:10" x14ac:dyDescent="0.25">
      <c r="A95" s="134">
        <v>2188</v>
      </c>
      <c r="B95" s="134" t="s">
        <v>524</v>
      </c>
      <c r="C95" s="131">
        <v>99902</v>
      </c>
      <c r="D95" s="132" t="s">
        <v>561</v>
      </c>
      <c r="E95" s="133" t="s">
        <v>562</v>
      </c>
      <c r="F95" s="133" t="s">
        <v>7068</v>
      </c>
      <c r="G95" s="135">
        <f t="shared" si="1"/>
        <v>1.1875</v>
      </c>
      <c r="H95" s="134" t="s">
        <v>388</v>
      </c>
      <c r="I95" s="138">
        <f>IF(H95="Urban",VLOOKUP(C95,'Wage Index Urban (CMS.GOV)-PDPM'!$A$2:$D$1682,4,FALSE),0)</f>
        <v>0</v>
      </c>
      <c r="J95" s="138">
        <f>IF(H95="Rural",VLOOKUP(B95,'Wage Index Rural (CMS.GOV)-PDPM'!$B$1:$C$54,2,FALSE),0)</f>
        <v>1.1875</v>
      </c>
    </row>
    <row r="96" spans="1:10" x14ac:dyDescent="0.25">
      <c r="A96" s="134">
        <v>2195</v>
      </c>
      <c r="B96" s="134" t="s">
        <v>524</v>
      </c>
      <c r="C96" s="131">
        <v>99902</v>
      </c>
      <c r="D96" s="132" t="s">
        <v>563</v>
      </c>
      <c r="E96" s="133" t="s">
        <v>564</v>
      </c>
      <c r="F96" s="133" t="s">
        <v>7068</v>
      </c>
      <c r="G96" s="135">
        <f t="shared" si="1"/>
        <v>1.1875</v>
      </c>
      <c r="H96" s="134" t="s">
        <v>388</v>
      </c>
      <c r="I96" s="138">
        <f>IF(H96="Urban",VLOOKUP(C96,'Wage Index Urban (CMS.GOV)-PDPM'!$A$2:$D$1682,4,FALSE),0)</f>
        <v>0</v>
      </c>
      <c r="J96" s="138">
        <f>IF(H96="Rural",VLOOKUP(B96,'Wage Index Rural (CMS.GOV)-PDPM'!$B$1:$C$54,2,FALSE),0)</f>
        <v>1.1875</v>
      </c>
    </row>
    <row r="97" spans="1:10" x14ac:dyDescent="0.25">
      <c r="A97" s="134">
        <v>2198</v>
      </c>
      <c r="B97" s="134" t="s">
        <v>524</v>
      </c>
      <c r="C97" s="131">
        <v>99902</v>
      </c>
      <c r="D97" s="132" t="s">
        <v>565</v>
      </c>
      <c r="E97" s="133" t="s">
        <v>566</v>
      </c>
      <c r="F97" s="133" t="s">
        <v>7068</v>
      </c>
      <c r="G97" s="135">
        <f t="shared" si="1"/>
        <v>1.1875</v>
      </c>
      <c r="H97" s="134" t="s">
        <v>388</v>
      </c>
      <c r="I97" s="138">
        <f>IF(H97="Urban",VLOOKUP(C97,'Wage Index Urban (CMS.GOV)-PDPM'!$A$2:$D$1682,4,FALSE),0)</f>
        <v>0</v>
      </c>
      <c r="J97" s="138">
        <f>IF(H97="Rural",VLOOKUP(B97,'Wage Index Rural (CMS.GOV)-PDPM'!$B$1:$C$54,2,FALSE),0)</f>
        <v>1.1875</v>
      </c>
    </row>
    <row r="98" spans="1:10" x14ac:dyDescent="0.25">
      <c r="A98" s="134">
        <v>2220</v>
      </c>
      <c r="B98" s="134" t="s">
        <v>524</v>
      </c>
      <c r="C98" s="131">
        <v>99902</v>
      </c>
      <c r="D98" s="132" t="s">
        <v>567</v>
      </c>
      <c r="E98" s="133" t="s">
        <v>568</v>
      </c>
      <c r="F98" s="133" t="s">
        <v>7068</v>
      </c>
      <c r="G98" s="135">
        <f t="shared" si="1"/>
        <v>1.1875</v>
      </c>
      <c r="H98" s="134" t="s">
        <v>388</v>
      </c>
      <c r="I98" s="138">
        <f>IF(H98="Urban",VLOOKUP(C98,'Wage Index Urban (CMS.GOV)-PDPM'!$A$2:$D$1682,4,FALSE),0)</f>
        <v>0</v>
      </c>
      <c r="J98" s="138">
        <f>IF(H98="Rural",VLOOKUP(B98,'Wage Index Rural (CMS.GOV)-PDPM'!$B$1:$C$54,2,FALSE),0)</f>
        <v>1.1875</v>
      </c>
    </row>
    <row r="99" spans="1:10" x14ac:dyDescent="0.25">
      <c r="A99" s="134">
        <v>2230</v>
      </c>
      <c r="B99" s="134" t="s">
        <v>524</v>
      </c>
      <c r="C99" s="131">
        <v>99902</v>
      </c>
      <c r="D99" s="132" t="s">
        <v>569</v>
      </c>
      <c r="E99" s="133" t="s">
        <v>570</v>
      </c>
      <c r="F99" s="133" t="s">
        <v>7068</v>
      </c>
      <c r="G99" s="135">
        <f t="shared" si="1"/>
        <v>1.1875</v>
      </c>
      <c r="H99" s="134" t="s">
        <v>388</v>
      </c>
      <c r="I99" s="138">
        <f>IF(H99="Urban",VLOOKUP(C99,'Wage Index Urban (CMS.GOV)-PDPM'!$A$2:$D$1682,4,FALSE),0)</f>
        <v>0</v>
      </c>
      <c r="J99" s="138">
        <f>IF(H99="Rural",VLOOKUP(B99,'Wage Index Rural (CMS.GOV)-PDPM'!$B$1:$C$54,2,FALSE),0)</f>
        <v>1.1875</v>
      </c>
    </row>
    <row r="100" spans="1:10" x14ac:dyDescent="0.25">
      <c r="A100" s="134">
        <v>2240</v>
      </c>
      <c r="B100" s="134" t="s">
        <v>524</v>
      </c>
      <c r="C100" s="131">
        <v>99902</v>
      </c>
      <c r="D100" s="132" t="s">
        <v>571</v>
      </c>
      <c r="E100" s="133" t="s">
        <v>572</v>
      </c>
      <c r="F100" s="133" t="s">
        <v>7068</v>
      </c>
      <c r="G100" s="135">
        <f t="shared" si="1"/>
        <v>1.1875</v>
      </c>
      <c r="H100" s="134" t="s">
        <v>388</v>
      </c>
      <c r="I100" s="138">
        <f>IF(H100="Urban",VLOOKUP(C100,'Wage Index Urban (CMS.GOV)-PDPM'!$A$2:$D$1682,4,FALSE),0)</f>
        <v>0</v>
      </c>
      <c r="J100" s="138">
        <f>IF(H100="Rural",VLOOKUP(B100,'Wage Index Rural (CMS.GOV)-PDPM'!$B$1:$C$54,2,FALSE),0)</f>
        <v>1.1875</v>
      </c>
    </row>
    <row r="101" spans="1:10" x14ac:dyDescent="0.25">
      <c r="A101" s="134">
        <v>2999</v>
      </c>
      <c r="B101" s="134" t="s">
        <v>524</v>
      </c>
      <c r="C101" s="131">
        <v>99902</v>
      </c>
      <c r="D101" s="132" t="s">
        <v>387</v>
      </c>
      <c r="E101" s="133" t="s">
        <v>6753</v>
      </c>
      <c r="F101" s="133" t="s">
        <v>7068</v>
      </c>
      <c r="G101" s="135">
        <f t="shared" si="1"/>
        <v>1.1875</v>
      </c>
      <c r="H101" s="134" t="s">
        <v>388</v>
      </c>
      <c r="I101" s="138">
        <f>IF(H101="Urban",VLOOKUP(C101,'Wage Index Urban (CMS.GOV)-PDPM'!$A$2:$D$1682,4,FALSE),0)</f>
        <v>0</v>
      </c>
      <c r="J101" s="138">
        <f>IF(H101="Rural",VLOOKUP(B101,'Wage Index Rural (CMS.GOV)-PDPM'!$B$1:$C$54,2,FALSE),0)</f>
        <v>1.1875</v>
      </c>
    </row>
    <row r="102" spans="1:10" x14ac:dyDescent="0.25">
      <c r="A102" s="134">
        <v>2261</v>
      </c>
      <c r="B102" s="134" t="s">
        <v>524</v>
      </c>
      <c r="C102" s="131">
        <v>99902</v>
      </c>
      <c r="D102" s="132" t="s">
        <v>573</v>
      </c>
      <c r="E102" s="133" t="s">
        <v>574</v>
      </c>
      <c r="F102" s="133" t="s">
        <v>7068</v>
      </c>
      <c r="G102" s="135">
        <f t="shared" si="1"/>
        <v>1.1875</v>
      </c>
      <c r="H102" s="134" t="s">
        <v>388</v>
      </c>
      <c r="I102" s="138">
        <f>IF(H102="Urban",VLOOKUP(C102,'Wage Index Urban (CMS.GOV)-PDPM'!$A$2:$D$1682,4,FALSE),0)</f>
        <v>0</v>
      </c>
      <c r="J102" s="138">
        <f>IF(H102="Rural",VLOOKUP(B102,'Wage Index Rural (CMS.GOV)-PDPM'!$B$1:$C$54,2,FALSE),0)</f>
        <v>1.1875</v>
      </c>
    </row>
    <row r="103" spans="1:10" x14ac:dyDescent="0.25">
      <c r="A103" s="134">
        <v>2270</v>
      </c>
      <c r="B103" s="134" t="s">
        <v>524</v>
      </c>
      <c r="C103" s="131">
        <v>99902</v>
      </c>
      <c r="D103" s="132" t="s">
        <v>575</v>
      </c>
      <c r="E103" s="133" t="s">
        <v>576</v>
      </c>
      <c r="F103" s="133" t="s">
        <v>7068</v>
      </c>
      <c r="G103" s="135">
        <f t="shared" si="1"/>
        <v>1.1875</v>
      </c>
      <c r="H103" s="134" t="s">
        <v>388</v>
      </c>
      <c r="I103" s="138">
        <f>IF(H103="Urban",VLOOKUP(C103,'Wage Index Urban (CMS.GOV)-PDPM'!$A$2:$D$1682,4,FALSE),0)</f>
        <v>0</v>
      </c>
      <c r="J103" s="138">
        <f>IF(H103="Rural",VLOOKUP(B103,'Wage Index Rural (CMS.GOV)-PDPM'!$B$1:$C$54,2,FALSE),0)</f>
        <v>1.1875</v>
      </c>
    </row>
    <row r="104" spans="1:10" x14ac:dyDescent="0.25">
      <c r="A104" s="134">
        <v>2275</v>
      </c>
      <c r="B104" s="134" t="s">
        <v>524</v>
      </c>
      <c r="C104" s="131">
        <v>99902</v>
      </c>
      <c r="D104" s="132" t="s">
        <v>577</v>
      </c>
      <c r="E104" s="133" t="s">
        <v>578</v>
      </c>
      <c r="F104" s="133" t="s">
        <v>7068</v>
      </c>
      <c r="G104" s="135">
        <f t="shared" si="1"/>
        <v>1.1875</v>
      </c>
      <c r="H104" s="134" t="s">
        <v>388</v>
      </c>
      <c r="I104" s="138">
        <f>IF(H104="Urban",VLOOKUP(C104,'Wage Index Urban (CMS.GOV)-PDPM'!$A$2:$D$1682,4,FALSE),0)</f>
        <v>0</v>
      </c>
      <c r="J104" s="138">
        <f>IF(H104="Rural",VLOOKUP(B104,'Wage Index Rural (CMS.GOV)-PDPM'!$B$1:$C$54,2,FALSE),0)</f>
        <v>1.1875</v>
      </c>
    </row>
    <row r="105" spans="1:10" x14ac:dyDescent="0.25">
      <c r="A105" s="134">
        <v>2282</v>
      </c>
      <c r="B105" s="134" t="s">
        <v>524</v>
      </c>
      <c r="C105" s="131">
        <v>99902</v>
      </c>
      <c r="D105" s="132" t="s">
        <v>579</v>
      </c>
      <c r="E105" s="133" t="s">
        <v>580</v>
      </c>
      <c r="F105" s="133" t="s">
        <v>7068</v>
      </c>
      <c r="G105" s="135">
        <f t="shared" si="1"/>
        <v>1.1875</v>
      </c>
      <c r="H105" s="134" t="s">
        <v>388</v>
      </c>
      <c r="I105" s="138">
        <f>IF(H105="Urban",VLOOKUP(C105,'Wage Index Urban (CMS.GOV)-PDPM'!$A$2:$D$1682,4,FALSE),0)</f>
        <v>0</v>
      </c>
      <c r="J105" s="138">
        <f>IF(H105="Rural",VLOOKUP(B105,'Wage Index Rural (CMS.GOV)-PDPM'!$B$1:$C$54,2,FALSE),0)</f>
        <v>1.1875</v>
      </c>
    </row>
    <row r="106" spans="1:10" x14ac:dyDescent="0.25">
      <c r="A106" s="134">
        <v>2290</v>
      </c>
      <c r="B106" s="134" t="s">
        <v>524</v>
      </c>
      <c r="C106" s="131">
        <v>99902</v>
      </c>
      <c r="D106" s="132" t="s">
        <v>581</v>
      </c>
      <c r="E106" s="133" t="s">
        <v>582</v>
      </c>
      <c r="F106" s="133" t="s">
        <v>7068</v>
      </c>
      <c r="G106" s="135">
        <f t="shared" si="1"/>
        <v>1.1875</v>
      </c>
      <c r="H106" s="134" t="s">
        <v>388</v>
      </c>
      <c r="I106" s="138">
        <f>IF(H106="Urban",VLOOKUP(C106,'Wage Index Urban (CMS.GOV)-PDPM'!$A$2:$D$1682,4,FALSE),0)</f>
        <v>0</v>
      </c>
      <c r="J106" s="138">
        <f>IF(H106="Rural",VLOOKUP(B106,'Wage Index Rural (CMS.GOV)-PDPM'!$B$1:$C$54,2,FALSE),0)</f>
        <v>1.1875</v>
      </c>
    </row>
    <row r="107" spans="1:10" x14ac:dyDescent="0.25">
      <c r="A107" s="134">
        <v>3000</v>
      </c>
      <c r="B107" s="134" t="s">
        <v>583</v>
      </c>
      <c r="C107" s="131">
        <v>99903</v>
      </c>
      <c r="D107" s="132" t="s">
        <v>584</v>
      </c>
      <c r="E107" s="133" t="s">
        <v>585</v>
      </c>
      <c r="F107" s="133" t="s">
        <v>7069</v>
      </c>
      <c r="G107" s="135">
        <f t="shared" si="1"/>
        <v>0.80690000000000006</v>
      </c>
      <c r="H107" s="134" t="s">
        <v>388</v>
      </c>
      <c r="I107" s="138">
        <f>IF(H107="Urban",VLOOKUP(C107,'Wage Index Urban (CMS.GOV)-PDPM'!$A$2:$D$1682,4,FALSE),0)</f>
        <v>0</v>
      </c>
      <c r="J107" s="138">
        <f>IF(H107="Rural",VLOOKUP(B107,'Wage Index Rural (CMS.GOV)-PDPM'!$B$1:$C$54,2,FALSE),0)</f>
        <v>0.80690000000000006</v>
      </c>
    </row>
    <row r="108" spans="1:10" x14ac:dyDescent="0.25">
      <c r="A108" s="134">
        <v>3010</v>
      </c>
      <c r="B108" s="134" t="s">
        <v>583</v>
      </c>
      <c r="C108" s="131">
        <v>43420</v>
      </c>
      <c r="D108" s="132" t="s">
        <v>586</v>
      </c>
      <c r="E108" s="133" t="s">
        <v>587</v>
      </c>
      <c r="F108" s="133" t="s">
        <v>28</v>
      </c>
      <c r="G108" s="135">
        <f t="shared" si="1"/>
        <v>0.82020000000000004</v>
      </c>
      <c r="H108" s="134" t="s">
        <v>391</v>
      </c>
      <c r="I108" s="138">
        <f>IF(H108="Urban",VLOOKUP(C108,'Wage Index Urban (CMS.GOV)-PDPM'!$A$2:$D$1682,4,FALSE),0)</f>
        <v>0.82020000000000004</v>
      </c>
      <c r="J108" s="138">
        <f>IF(H108="Rural",VLOOKUP(B108,'Wage Index Rural (CMS.GOV)-PDPM'!$B$1:$C$54,2,FALSE),0)</f>
        <v>0</v>
      </c>
    </row>
    <row r="109" spans="1:10" x14ac:dyDescent="0.25">
      <c r="A109" s="134">
        <v>3020</v>
      </c>
      <c r="B109" s="134" t="s">
        <v>583</v>
      </c>
      <c r="C109" s="131">
        <v>22380</v>
      </c>
      <c r="D109" s="132" t="s">
        <v>588</v>
      </c>
      <c r="E109" s="133" t="s">
        <v>589</v>
      </c>
      <c r="F109" s="133" t="s">
        <v>29</v>
      </c>
      <c r="G109" s="135">
        <f t="shared" si="1"/>
        <v>1.0470000000000002</v>
      </c>
      <c r="H109" s="134" t="s">
        <v>391</v>
      </c>
      <c r="I109" s="138">
        <f>IF(H109="Urban",VLOOKUP(C109,'Wage Index Urban (CMS.GOV)-PDPM'!$A$2:$D$1682,4,FALSE),0)</f>
        <v>1.0470000000000002</v>
      </c>
      <c r="J109" s="138">
        <f>IF(H109="Rural",VLOOKUP(B109,'Wage Index Rural (CMS.GOV)-PDPM'!$B$1:$C$54,2,FALSE),0)</f>
        <v>0</v>
      </c>
    </row>
    <row r="110" spans="1:10" x14ac:dyDescent="0.25">
      <c r="A110" s="134">
        <v>3030</v>
      </c>
      <c r="B110" s="134" t="s">
        <v>583</v>
      </c>
      <c r="C110" s="131">
        <v>99903</v>
      </c>
      <c r="D110" s="132" t="s">
        <v>590</v>
      </c>
      <c r="E110" s="133" t="s">
        <v>591</v>
      </c>
      <c r="F110" s="133" t="s">
        <v>7069</v>
      </c>
      <c r="G110" s="135">
        <f t="shared" si="1"/>
        <v>0.80690000000000006</v>
      </c>
      <c r="H110" s="134" t="s">
        <v>388</v>
      </c>
      <c r="I110" s="138">
        <f>IF(H110="Urban",VLOOKUP(C110,'Wage Index Urban (CMS.GOV)-PDPM'!$A$2:$D$1682,4,FALSE),0)</f>
        <v>0</v>
      </c>
      <c r="J110" s="138">
        <f>IF(H110="Rural",VLOOKUP(B110,'Wage Index Rural (CMS.GOV)-PDPM'!$B$1:$C$54,2,FALSE),0)</f>
        <v>0.80690000000000006</v>
      </c>
    </row>
    <row r="111" spans="1:10" x14ac:dyDescent="0.25">
      <c r="A111" s="134">
        <v>3040</v>
      </c>
      <c r="B111" s="134" t="s">
        <v>583</v>
      </c>
      <c r="C111" s="131">
        <v>99903</v>
      </c>
      <c r="D111" s="132" t="s">
        <v>592</v>
      </c>
      <c r="E111" s="133" t="s">
        <v>593</v>
      </c>
      <c r="F111" s="133" t="s">
        <v>7069</v>
      </c>
      <c r="G111" s="135">
        <f t="shared" si="1"/>
        <v>0.80690000000000006</v>
      </c>
      <c r="H111" s="134" t="s">
        <v>388</v>
      </c>
      <c r="I111" s="138">
        <f>IF(H111="Urban",VLOOKUP(C111,'Wage Index Urban (CMS.GOV)-PDPM'!$A$2:$D$1682,4,FALSE),0)</f>
        <v>0</v>
      </c>
      <c r="J111" s="138">
        <f>IF(H111="Rural",VLOOKUP(B111,'Wage Index Rural (CMS.GOV)-PDPM'!$B$1:$C$54,2,FALSE),0)</f>
        <v>0.80690000000000006</v>
      </c>
    </row>
    <row r="112" spans="1:10" x14ac:dyDescent="0.25">
      <c r="A112" s="134">
        <v>3050</v>
      </c>
      <c r="B112" s="134" t="s">
        <v>583</v>
      </c>
      <c r="C112" s="131">
        <v>99903</v>
      </c>
      <c r="D112" s="132" t="s">
        <v>594</v>
      </c>
      <c r="E112" s="133" t="s">
        <v>595</v>
      </c>
      <c r="F112" s="133" t="s">
        <v>7069</v>
      </c>
      <c r="G112" s="135">
        <f t="shared" si="1"/>
        <v>0.80690000000000006</v>
      </c>
      <c r="H112" s="134" t="s">
        <v>388</v>
      </c>
      <c r="I112" s="138">
        <f>IF(H112="Urban",VLOOKUP(C112,'Wage Index Urban (CMS.GOV)-PDPM'!$A$2:$D$1682,4,FALSE),0)</f>
        <v>0</v>
      </c>
      <c r="J112" s="138">
        <f>IF(H112="Rural",VLOOKUP(B112,'Wage Index Rural (CMS.GOV)-PDPM'!$B$1:$C$54,2,FALSE),0)</f>
        <v>0.80690000000000006</v>
      </c>
    </row>
    <row r="113" spans="1:10" x14ac:dyDescent="0.25">
      <c r="A113" s="134">
        <v>3055</v>
      </c>
      <c r="B113" s="134" t="s">
        <v>583</v>
      </c>
      <c r="C113" s="131">
        <v>99903</v>
      </c>
      <c r="D113" s="132" t="s">
        <v>596</v>
      </c>
      <c r="E113" s="133" t="s">
        <v>597</v>
      </c>
      <c r="F113" s="133" t="s">
        <v>7069</v>
      </c>
      <c r="G113" s="135">
        <f t="shared" si="1"/>
        <v>0.80690000000000006</v>
      </c>
      <c r="H113" s="134" t="s">
        <v>388</v>
      </c>
      <c r="I113" s="138">
        <f>IF(H113="Urban",VLOOKUP(C113,'Wage Index Urban (CMS.GOV)-PDPM'!$A$2:$D$1682,4,FALSE),0)</f>
        <v>0</v>
      </c>
      <c r="J113" s="138">
        <f>IF(H113="Rural",VLOOKUP(B113,'Wage Index Rural (CMS.GOV)-PDPM'!$B$1:$C$54,2,FALSE),0)</f>
        <v>0.80690000000000006</v>
      </c>
    </row>
    <row r="114" spans="1:10" x14ac:dyDescent="0.25">
      <c r="A114" s="134">
        <v>3060</v>
      </c>
      <c r="B114" s="134" t="s">
        <v>583</v>
      </c>
      <c r="C114" s="131">
        <v>38060</v>
      </c>
      <c r="D114" s="132" t="s">
        <v>598</v>
      </c>
      <c r="E114" s="133" t="s">
        <v>599</v>
      </c>
      <c r="F114" s="133" t="s">
        <v>7120</v>
      </c>
      <c r="G114" s="135">
        <f t="shared" si="1"/>
        <v>0.98310000000000008</v>
      </c>
      <c r="H114" s="134" t="s">
        <v>391</v>
      </c>
      <c r="I114" s="138">
        <f>IF(H114="Urban",VLOOKUP(C114,'Wage Index Urban (CMS.GOV)-PDPM'!$A$2:$D$1682,4,FALSE),0)</f>
        <v>0.98310000000000008</v>
      </c>
      <c r="J114" s="138">
        <f>IF(H114="Rural",VLOOKUP(B114,'Wage Index Rural (CMS.GOV)-PDPM'!$B$1:$C$54,2,FALSE),0)</f>
        <v>0</v>
      </c>
    </row>
    <row r="115" spans="1:10" x14ac:dyDescent="0.25">
      <c r="A115" s="134">
        <v>3070</v>
      </c>
      <c r="B115" s="134" t="s">
        <v>583</v>
      </c>
      <c r="C115" s="131">
        <v>29420</v>
      </c>
      <c r="D115" s="132" t="s">
        <v>600</v>
      </c>
      <c r="E115" s="133" t="s">
        <v>601</v>
      </c>
      <c r="F115" s="133" t="s">
        <v>30</v>
      </c>
      <c r="G115" s="135">
        <f t="shared" si="1"/>
        <v>0.87560000000000004</v>
      </c>
      <c r="H115" s="134" t="s">
        <v>391</v>
      </c>
      <c r="I115" s="138">
        <f>IF(H115="Urban",VLOOKUP(C115,'Wage Index Urban (CMS.GOV)-PDPM'!$A$2:$D$1682,4,FALSE),0)</f>
        <v>0.87560000000000004</v>
      </c>
      <c r="J115" s="138">
        <f>IF(H115="Rural",VLOOKUP(B115,'Wage Index Rural (CMS.GOV)-PDPM'!$B$1:$C$54,2,FALSE),0)</f>
        <v>0</v>
      </c>
    </row>
    <row r="116" spans="1:10" x14ac:dyDescent="0.25">
      <c r="A116" s="134">
        <v>3080</v>
      </c>
      <c r="B116" s="134" t="s">
        <v>583</v>
      </c>
      <c r="C116" s="131">
        <v>99903</v>
      </c>
      <c r="D116" s="132" t="s">
        <v>602</v>
      </c>
      <c r="E116" s="133" t="s">
        <v>603</v>
      </c>
      <c r="F116" s="133" t="s">
        <v>7069</v>
      </c>
      <c r="G116" s="135">
        <f t="shared" si="1"/>
        <v>0.80690000000000006</v>
      </c>
      <c r="H116" s="134" t="s">
        <v>388</v>
      </c>
      <c r="I116" s="138">
        <f>IF(H116="Urban",VLOOKUP(C116,'Wage Index Urban (CMS.GOV)-PDPM'!$A$2:$D$1682,4,FALSE),0)</f>
        <v>0</v>
      </c>
      <c r="J116" s="138">
        <f>IF(H116="Rural",VLOOKUP(B116,'Wage Index Rural (CMS.GOV)-PDPM'!$B$1:$C$54,2,FALSE),0)</f>
        <v>0.80690000000000006</v>
      </c>
    </row>
    <row r="117" spans="1:10" x14ac:dyDescent="0.25">
      <c r="A117" s="134">
        <v>3090</v>
      </c>
      <c r="B117" s="134" t="s">
        <v>583</v>
      </c>
      <c r="C117" s="131">
        <v>46060</v>
      </c>
      <c r="D117" s="132" t="s">
        <v>604</v>
      </c>
      <c r="E117" s="133" t="s">
        <v>605</v>
      </c>
      <c r="F117" s="133" t="s">
        <v>31</v>
      </c>
      <c r="G117" s="135">
        <f t="shared" si="1"/>
        <v>0.85510000000000008</v>
      </c>
      <c r="H117" s="134" t="s">
        <v>391</v>
      </c>
      <c r="I117" s="138">
        <f>IF(H117="Urban",VLOOKUP(C117,'Wage Index Urban (CMS.GOV)-PDPM'!$A$2:$D$1682,4,FALSE),0)</f>
        <v>0.85510000000000008</v>
      </c>
      <c r="J117" s="138">
        <f>IF(H117="Rural",VLOOKUP(B117,'Wage Index Rural (CMS.GOV)-PDPM'!$B$1:$C$54,2,FALSE),0)</f>
        <v>0</v>
      </c>
    </row>
    <row r="118" spans="1:10" x14ac:dyDescent="0.25">
      <c r="A118" s="134">
        <v>3100</v>
      </c>
      <c r="B118" s="134" t="s">
        <v>583</v>
      </c>
      <c r="C118" s="131">
        <v>38060</v>
      </c>
      <c r="D118" s="132" t="s">
        <v>606</v>
      </c>
      <c r="E118" s="133" t="s">
        <v>607</v>
      </c>
      <c r="F118" s="133" t="s">
        <v>7120</v>
      </c>
      <c r="G118" s="135">
        <f t="shared" si="1"/>
        <v>0.98310000000000008</v>
      </c>
      <c r="H118" s="134" t="s">
        <v>391</v>
      </c>
      <c r="I118" s="138">
        <f>IF(H118="Urban",VLOOKUP(C118,'Wage Index Urban (CMS.GOV)-PDPM'!$A$2:$D$1682,4,FALSE),0)</f>
        <v>0.98310000000000008</v>
      </c>
      <c r="J118" s="138">
        <f>IF(H118="Rural",VLOOKUP(B118,'Wage Index Rural (CMS.GOV)-PDPM'!$B$1:$C$54,2,FALSE),0)</f>
        <v>0</v>
      </c>
    </row>
    <row r="119" spans="1:10" x14ac:dyDescent="0.25">
      <c r="A119" s="134">
        <v>3110</v>
      </c>
      <c r="B119" s="134" t="s">
        <v>583</v>
      </c>
      <c r="C119" s="131">
        <v>99903</v>
      </c>
      <c r="D119" s="132" t="s">
        <v>608</v>
      </c>
      <c r="E119" s="133" t="s">
        <v>609</v>
      </c>
      <c r="F119" s="133" t="s">
        <v>7069</v>
      </c>
      <c r="G119" s="135">
        <f t="shared" si="1"/>
        <v>0.80690000000000006</v>
      </c>
      <c r="H119" s="134" t="s">
        <v>388</v>
      </c>
      <c r="I119" s="138">
        <f>IF(H119="Urban",VLOOKUP(C119,'Wage Index Urban (CMS.GOV)-PDPM'!$A$2:$D$1682,4,FALSE),0)</f>
        <v>0</v>
      </c>
      <c r="J119" s="138">
        <f>IF(H119="Rural",VLOOKUP(B119,'Wage Index Rural (CMS.GOV)-PDPM'!$B$1:$C$54,2,FALSE),0)</f>
        <v>0.80690000000000006</v>
      </c>
    </row>
    <row r="120" spans="1:10" x14ac:dyDescent="0.25">
      <c r="A120" s="134">
        <v>3999</v>
      </c>
      <c r="B120" s="134" t="s">
        <v>583</v>
      </c>
      <c r="C120" s="131">
        <v>99903</v>
      </c>
      <c r="D120" s="132" t="s">
        <v>387</v>
      </c>
      <c r="E120" s="133" t="s">
        <v>6754</v>
      </c>
      <c r="F120" s="133" t="s">
        <v>7069</v>
      </c>
      <c r="G120" s="135">
        <f t="shared" si="1"/>
        <v>0.80690000000000006</v>
      </c>
      <c r="H120" s="134" t="s">
        <v>388</v>
      </c>
      <c r="I120" s="138">
        <f>IF(H120="Urban",VLOOKUP(C120,'Wage Index Urban (CMS.GOV)-PDPM'!$A$2:$D$1682,4,FALSE),0)</f>
        <v>0</v>
      </c>
      <c r="J120" s="138">
        <f>IF(H120="Rural",VLOOKUP(B120,'Wage Index Rural (CMS.GOV)-PDPM'!$B$1:$C$54,2,FALSE),0)</f>
        <v>0.80690000000000006</v>
      </c>
    </row>
    <row r="121" spans="1:10" x14ac:dyDescent="0.25">
      <c r="A121" s="134">
        <v>3120</v>
      </c>
      <c r="B121" s="134" t="s">
        <v>583</v>
      </c>
      <c r="C121" s="131">
        <v>39150</v>
      </c>
      <c r="D121" s="132" t="s">
        <v>610</v>
      </c>
      <c r="E121" s="133" t="s">
        <v>611</v>
      </c>
      <c r="F121" s="133" t="s">
        <v>6487</v>
      </c>
      <c r="G121" s="135">
        <f t="shared" si="1"/>
        <v>0.9788</v>
      </c>
      <c r="H121" s="134" t="s">
        <v>391</v>
      </c>
      <c r="I121" s="138">
        <f>IF(H121="Urban",VLOOKUP(C121,'Wage Index Urban (CMS.GOV)-PDPM'!$A$2:$D$1682,4,FALSE),0)</f>
        <v>0.9788</v>
      </c>
      <c r="J121" s="138">
        <f>IF(H121="Rural",VLOOKUP(B121,'Wage Index Rural (CMS.GOV)-PDPM'!$B$1:$C$54,2,FALSE),0)</f>
        <v>0</v>
      </c>
    </row>
    <row r="122" spans="1:10" x14ac:dyDescent="0.25">
      <c r="A122" s="134">
        <v>3130</v>
      </c>
      <c r="B122" s="134" t="s">
        <v>583</v>
      </c>
      <c r="C122" s="131">
        <v>49740</v>
      </c>
      <c r="D122" s="132" t="s">
        <v>612</v>
      </c>
      <c r="E122" s="133" t="s">
        <v>613</v>
      </c>
      <c r="F122" s="133" t="s">
        <v>32</v>
      </c>
      <c r="G122" s="135">
        <f t="shared" si="1"/>
        <v>0.99030000000000007</v>
      </c>
      <c r="H122" s="134" t="s">
        <v>391</v>
      </c>
      <c r="I122" s="138">
        <f>IF(H122="Urban",VLOOKUP(C122,'Wage Index Urban (CMS.GOV)-PDPM'!$A$2:$D$1682,4,FALSE),0)</f>
        <v>0.99030000000000007</v>
      </c>
      <c r="J122" s="138">
        <f>IF(H122="Rural",VLOOKUP(B122,'Wage Index Rural (CMS.GOV)-PDPM'!$B$1:$C$54,2,FALSE),0)</f>
        <v>0</v>
      </c>
    </row>
    <row r="123" spans="1:10" x14ac:dyDescent="0.25">
      <c r="A123" s="134">
        <v>4000</v>
      </c>
      <c r="B123" s="134" t="s">
        <v>614</v>
      </c>
      <c r="C123" s="131">
        <v>99904</v>
      </c>
      <c r="D123" s="132" t="s">
        <v>614</v>
      </c>
      <c r="E123" s="133" t="s">
        <v>615</v>
      </c>
      <c r="F123" s="133" t="s">
        <v>7070</v>
      </c>
      <c r="G123" s="135">
        <f t="shared" si="1"/>
        <v>0.72730000000000006</v>
      </c>
      <c r="H123" s="134" t="s">
        <v>388</v>
      </c>
      <c r="I123" s="138">
        <f>IF(H123="Urban",VLOOKUP(C123,'Wage Index Urban (CMS.GOV)-PDPM'!$A$2:$D$1682,4,FALSE),0)</f>
        <v>0</v>
      </c>
      <c r="J123" s="138">
        <f>IF(H123="Rural",VLOOKUP(B123,'Wage Index Rural (CMS.GOV)-PDPM'!$B$1:$C$54,2,FALSE),0)</f>
        <v>0.72730000000000006</v>
      </c>
    </row>
    <row r="124" spans="1:10" x14ac:dyDescent="0.25">
      <c r="A124" s="134">
        <v>4010</v>
      </c>
      <c r="B124" s="134" t="s">
        <v>614</v>
      </c>
      <c r="C124" s="131">
        <v>99904</v>
      </c>
      <c r="D124" s="132" t="s">
        <v>616</v>
      </c>
      <c r="E124" s="133" t="s">
        <v>617</v>
      </c>
      <c r="F124" s="133" t="s">
        <v>7070</v>
      </c>
      <c r="G124" s="135">
        <f t="shared" si="1"/>
        <v>0.72730000000000006</v>
      </c>
      <c r="H124" s="134" t="s">
        <v>388</v>
      </c>
      <c r="I124" s="138">
        <f>IF(H124="Urban",VLOOKUP(C124,'Wage Index Urban (CMS.GOV)-PDPM'!$A$2:$D$1682,4,FALSE),0)</f>
        <v>0</v>
      </c>
      <c r="J124" s="138">
        <f>IF(H124="Rural",VLOOKUP(B124,'Wage Index Rural (CMS.GOV)-PDPM'!$B$1:$C$54,2,FALSE),0)</f>
        <v>0.72730000000000006</v>
      </c>
    </row>
    <row r="125" spans="1:10" x14ac:dyDescent="0.25">
      <c r="A125" s="134">
        <v>4020</v>
      </c>
      <c r="B125" s="134" t="s">
        <v>614</v>
      </c>
      <c r="C125" s="131">
        <v>99904</v>
      </c>
      <c r="D125" s="132" t="s">
        <v>618</v>
      </c>
      <c r="E125" s="133" t="s">
        <v>619</v>
      </c>
      <c r="F125" s="133" t="s">
        <v>7070</v>
      </c>
      <c r="G125" s="135">
        <f t="shared" si="1"/>
        <v>0.72730000000000006</v>
      </c>
      <c r="H125" s="134" t="s">
        <v>388</v>
      </c>
      <c r="I125" s="138">
        <f>IF(H125="Urban",VLOOKUP(C125,'Wage Index Urban (CMS.GOV)-PDPM'!$A$2:$D$1682,4,FALSE),0)</f>
        <v>0</v>
      </c>
      <c r="J125" s="138">
        <f>IF(H125="Rural",VLOOKUP(B125,'Wage Index Rural (CMS.GOV)-PDPM'!$B$1:$C$54,2,FALSE),0)</f>
        <v>0.72730000000000006</v>
      </c>
    </row>
    <row r="126" spans="1:10" x14ac:dyDescent="0.25">
      <c r="A126" s="134">
        <v>4030</v>
      </c>
      <c r="B126" s="134" t="s">
        <v>614</v>
      </c>
      <c r="C126" s="131">
        <v>22220</v>
      </c>
      <c r="D126" s="132" t="s">
        <v>620</v>
      </c>
      <c r="E126" s="133" t="s">
        <v>621</v>
      </c>
      <c r="F126" s="133" t="s">
        <v>33</v>
      </c>
      <c r="G126" s="135">
        <f t="shared" si="1"/>
        <v>0.81680000000000008</v>
      </c>
      <c r="H126" s="134" t="s">
        <v>391</v>
      </c>
      <c r="I126" s="138">
        <f>IF(H126="Urban",VLOOKUP(C126,'Wage Index Urban (CMS.GOV)-PDPM'!$A$2:$D$1682,4,FALSE),0)</f>
        <v>0.81680000000000008</v>
      </c>
      <c r="J126" s="138">
        <f>IF(H126="Rural",VLOOKUP(B126,'Wage Index Rural (CMS.GOV)-PDPM'!$B$1:$C$54,2,FALSE),0)</f>
        <v>0</v>
      </c>
    </row>
    <row r="127" spans="1:10" x14ac:dyDescent="0.25">
      <c r="A127" s="134">
        <v>4040</v>
      </c>
      <c r="B127" s="134" t="s">
        <v>614</v>
      </c>
      <c r="C127" s="131">
        <v>99904</v>
      </c>
      <c r="D127" s="132" t="s">
        <v>622</v>
      </c>
      <c r="E127" s="133" t="s">
        <v>623</v>
      </c>
      <c r="F127" s="133" t="s">
        <v>7070</v>
      </c>
      <c r="G127" s="135">
        <f t="shared" si="1"/>
        <v>0.72730000000000006</v>
      </c>
      <c r="H127" s="134" t="s">
        <v>388</v>
      </c>
      <c r="I127" s="138">
        <f>IF(H127="Urban",VLOOKUP(C127,'Wage Index Urban (CMS.GOV)-PDPM'!$A$2:$D$1682,4,FALSE),0)</f>
        <v>0</v>
      </c>
      <c r="J127" s="138">
        <f>IF(H127="Rural",VLOOKUP(B127,'Wage Index Rural (CMS.GOV)-PDPM'!$B$1:$C$54,2,FALSE),0)</f>
        <v>0.72730000000000006</v>
      </c>
    </row>
    <row r="128" spans="1:10" x14ac:dyDescent="0.25">
      <c r="A128" s="134">
        <v>4050</v>
      </c>
      <c r="B128" s="134" t="s">
        <v>614</v>
      </c>
      <c r="C128" s="131">
        <v>99904</v>
      </c>
      <c r="D128" s="132" t="s">
        <v>624</v>
      </c>
      <c r="E128" s="133" t="s">
        <v>625</v>
      </c>
      <c r="F128" s="133" t="s">
        <v>7070</v>
      </c>
      <c r="G128" s="135">
        <f t="shared" si="1"/>
        <v>0.72730000000000006</v>
      </c>
      <c r="H128" s="134" t="s">
        <v>388</v>
      </c>
      <c r="I128" s="138">
        <f>IF(H128="Urban",VLOOKUP(C128,'Wage Index Urban (CMS.GOV)-PDPM'!$A$2:$D$1682,4,FALSE),0)</f>
        <v>0</v>
      </c>
      <c r="J128" s="138">
        <f>IF(H128="Rural",VLOOKUP(B128,'Wage Index Rural (CMS.GOV)-PDPM'!$B$1:$C$54,2,FALSE),0)</f>
        <v>0.72730000000000006</v>
      </c>
    </row>
    <row r="129" spans="1:10" x14ac:dyDescent="0.25">
      <c r="A129" s="134">
        <v>4060</v>
      </c>
      <c r="B129" s="134" t="s">
        <v>614</v>
      </c>
      <c r="C129" s="131">
        <v>99904</v>
      </c>
      <c r="D129" s="132" t="s">
        <v>404</v>
      </c>
      <c r="E129" s="133" t="s">
        <v>626</v>
      </c>
      <c r="F129" s="133" t="s">
        <v>7070</v>
      </c>
      <c r="G129" s="135">
        <f t="shared" si="1"/>
        <v>0.72730000000000006</v>
      </c>
      <c r="H129" s="134" t="s">
        <v>388</v>
      </c>
      <c r="I129" s="138">
        <f>IF(H129="Urban",VLOOKUP(C129,'Wage Index Urban (CMS.GOV)-PDPM'!$A$2:$D$1682,4,FALSE),0)</f>
        <v>0</v>
      </c>
      <c r="J129" s="138">
        <f>IF(H129="Rural",VLOOKUP(B129,'Wage Index Rural (CMS.GOV)-PDPM'!$B$1:$C$54,2,FALSE),0)</f>
        <v>0.72730000000000006</v>
      </c>
    </row>
    <row r="130" spans="1:10" x14ac:dyDescent="0.25">
      <c r="A130" s="134">
        <v>4070</v>
      </c>
      <c r="B130" s="134" t="s">
        <v>614</v>
      </c>
      <c r="C130" s="131">
        <v>99904</v>
      </c>
      <c r="D130" s="132" t="s">
        <v>627</v>
      </c>
      <c r="E130" s="133" t="s">
        <v>628</v>
      </c>
      <c r="F130" s="133" t="s">
        <v>7070</v>
      </c>
      <c r="G130" s="135">
        <f t="shared" si="1"/>
        <v>0.72730000000000006</v>
      </c>
      <c r="H130" s="134" t="s">
        <v>388</v>
      </c>
      <c r="I130" s="138">
        <f>IF(H130="Urban",VLOOKUP(C130,'Wage Index Urban (CMS.GOV)-PDPM'!$A$2:$D$1682,4,FALSE),0)</f>
        <v>0</v>
      </c>
      <c r="J130" s="138">
        <f>IF(H130="Rural",VLOOKUP(B130,'Wage Index Rural (CMS.GOV)-PDPM'!$B$1:$C$54,2,FALSE),0)</f>
        <v>0.72730000000000006</v>
      </c>
    </row>
    <row r="131" spans="1:10" x14ac:dyDescent="0.25">
      <c r="A131" s="134">
        <v>4080</v>
      </c>
      <c r="B131" s="134" t="s">
        <v>614</v>
      </c>
      <c r="C131" s="131">
        <v>99904</v>
      </c>
      <c r="D131" s="132" t="s">
        <v>629</v>
      </c>
      <c r="E131" s="133" t="s">
        <v>630</v>
      </c>
      <c r="F131" s="133" t="s">
        <v>7070</v>
      </c>
      <c r="G131" s="135">
        <f t="shared" si="1"/>
        <v>0.72730000000000006</v>
      </c>
      <c r="H131" s="134" t="s">
        <v>388</v>
      </c>
      <c r="I131" s="138">
        <f>IF(H131="Urban",VLOOKUP(C131,'Wage Index Urban (CMS.GOV)-PDPM'!$A$2:$D$1682,4,FALSE),0)</f>
        <v>0</v>
      </c>
      <c r="J131" s="138">
        <f>IF(H131="Rural",VLOOKUP(B131,'Wage Index Rural (CMS.GOV)-PDPM'!$B$1:$C$54,2,FALSE),0)</f>
        <v>0.72730000000000006</v>
      </c>
    </row>
    <row r="132" spans="1:10" x14ac:dyDescent="0.25">
      <c r="A132" s="134">
        <v>4090</v>
      </c>
      <c r="B132" s="134" t="s">
        <v>614</v>
      </c>
      <c r="C132" s="131">
        <v>99904</v>
      </c>
      <c r="D132" s="132" t="s">
        <v>631</v>
      </c>
      <c r="E132" s="133" t="s">
        <v>632</v>
      </c>
      <c r="F132" s="133" t="s">
        <v>7070</v>
      </c>
      <c r="G132" s="135">
        <f t="shared" si="1"/>
        <v>0.72730000000000006</v>
      </c>
      <c r="H132" s="134" t="s">
        <v>388</v>
      </c>
      <c r="I132" s="138">
        <f>IF(H132="Urban",VLOOKUP(C132,'Wage Index Urban (CMS.GOV)-PDPM'!$A$2:$D$1682,4,FALSE),0)</f>
        <v>0</v>
      </c>
      <c r="J132" s="138">
        <f>IF(H132="Rural",VLOOKUP(B132,'Wage Index Rural (CMS.GOV)-PDPM'!$B$1:$C$54,2,FALSE),0)</f>
        <v>0.72730000000000006</v>
      </c>
    </row>
    <row r="133" spans="1:10" x14ac:dyDescent="0.25">
      <c r="A133" s="134">
        <v>4100</v>
      </c>
      <c r="B133" s="134" t="s">
        <v>614</v>
      </c>
      <c r="C133" s="131">
        <v>99904</v>
      </c>
      <c r="D133" s="132" t="s">
        <v>416</v>
      </c>
      <c r="E133" s="133" t="s">
        <v>633</v>
      </c>
      <c r="F133" s="133" t="s">
        <v>7070</v>
      </c>
      <c r="G133" s="135">
        <f t="shared" si="1"/>
        <v>0.72730000000000006</v>
      </c>
      <c r="H133" s="134" t="s">
        <v>388</v>
      </c>
      <c r="I133" s="138">
        <f>IF(H133="Urban",VLOOKUP(C133,'Wage Index Urban (CMS.GOV)-PDPM'!$A$2:$D$1682,4,FALSE),0)</f>
        <v>0</v>
      </c>
      <c r="J133" s="138">
        <f>IF(H133="Rural",VLOOKUP(B133,'Wage Index Rural (CMS.GOV)-PDPM'!$B$1:$C$54,2,FALSE),0)</f>
        <v>0.72730000000000006</v>
      </c>
    </row>
    <row r="134" spans="1:10" x14ac:dyDescent="0.25">
      <c r="A134" s="134">
        <v>4110</v>
      </c>
      <c r="B134" s="134" t="s">
        <v>614</v>
      </c>
      <c r="C134" s="131">
        <v>99904</v>
      </c>
      <c r="D134" s="132" t="s">
        <v>418</v>
      </c>
      <c r="E134" s="133" t="s">
        <v>634</v>
      </c>
      <c r="F134" s="133" t="s">
        <v>7070</v>
      </c>
      <c r="G134" s="135">
        <f t="shared" si="1"/>
        <v>0.72730000000000006</v>
      </c>
      <c r="H134" s="134" t="s">
        <v>388</v>
      </c>
      <c r="I134" s="138">
        <f>IF(H134="Urban",VLOOKUP(C134,'Wage Index Urban (CMS.GOV)-PDPM'!$A$2:$D$1682,4,FALSE),0)</f>
        <v>0</v>
      </c>
      <c r="J134" s="138">
        <f>IF(H134="Rural",VLOOKUP(B134,'Wage Index Rural (CMS.GOV)-PDPM'!$B$1:$C$54,2,FALSE),0)</f>
        <v>0.72730000000000006</v>
      </c>
    </row>
    <row r="135" spans="1:10" x14ac:dyDescent="0.25">
      <c r="A135" s="134">
        <v>4120</v>
      </c>
      <c r="B135" s="134" t="s">
        <v>614</v>
      </c>
      <c r="C135" s="131">
        <v>38220</v>
      </c>
      <c r="D135" s="132" t="s">
        <v>635</v>
      </c>
      <c r="E135" s="133" t="s">
        <v>636</v>
      </c>
      <c r="F135" s="133" t="s">
        <v>34</v>
      </c>
      <c r="G135" s="135">
        <f t="shared" si="1"/>
        <v>0.73430000000000006</v>
      </c>
      <c r="H135" s="134" t="s">
        <v>391</v>
      </c>
      <c r="I135" s="138">
        <f>IF(H135="Urban",VLOOKUP(C135,'Wage Index Urban (CMS.GOV)-PDPM'!$A$2:$D$1682,4,FALSE),0)</f>
        <v>0.73430000000000006</v>
      </c>
      <c r="J135" s="138">
        <f>IF(H135="Rural",VLOOKUP(B135,'Wage Index Rural (CMS.GOV)-PDPM'!$B$1:$C$54,2,FALSE),0)</f>
        <v>0</v>
      </c>
    </row>
    <row r="136" spans="1:10" x14ac:dyDescent="0.25">
      <c r="A136" s="134">
        <v>4130</v>
      </c>
      <c r="B136" s="134" t="s">
        <v>614</v>
      </c>
      <c r="C136" s="131">
        <v>99904</v>
      </c>
      <c r="D136" s="132" t="s">
        <v>637</v>
      </c>
      <c r="E136" s="133" t="s">
        <v>638</v>
      </c>
      <c r="F136" s="133" t="s">
        <v>7070</v>
      </c>
      <c r="G136" s="135">
        <f t="shared" si="1"/>
        <v>0.72730000000000006</v>
      </c>
      <c r="H136" s="134" t="s">
        <v>388</v>
      </c>
      <c r="I136" s="138">
        <f>IF(H136="Urban",VLOOKUP(C136,'Wage Index Urban (CMS.GOV)-PDPM'!$A$2:$D$1682,4,FALSE),0)</f>
        <v>0</v>
      </c>
      <c r="J136" s="138">
        <f>IF(H136="Rural",VLOOKUP(B136,'Wage Index Rural (CMS.GOV)-PDPM'!$B$1:$C$54,2,FALSE),0)</f>
        <v>0.72730000000000006</v>
      </c>
    </row>
    <row r="137" spans="1:10" x14ac:dyDescent="0.25">
      <c r="A137" s="134">
        <v>4140</v>
      </c>
      <c r="B137" s="134" t="s">
        <v>614</v>
      </c>
      <c r="C137" s="131">
        <v>99904</v>
      </c>
      <c r="D137" s="132" t="s">
        <v>639</v>
      </c>
      <c r="E137" s="133" t="s">
        <v>640</v>
      </c>
      <c r="F137" s="133" t="s">
        <v>7070</v>
      </c>
      <c r="G137" s="135">
        <f t="shared" ref="G137:G200" si="2">IF(H137="Rural",J137,I137)</f>
        <v>0.72730000000000006</v>
      </c>
      <c r="H137" s="134" t="s">
        <v>388</v>
      </c>
      <c r="I137" s="138">
        <f>IF(H137="Urban",VLOOKUP(C137,'Wage Index Urban (CMS.GOV)-PDPM'!$A$2:$D$1682,4,FALSE),0)</f>
        <v>0</v>
      </c>
      <c r="J137" s="138">
        <f>IF(H137="Rural",VLOOKUP(B137,'Wage Index Rural (CMS.GOV)-PDPM'!$B$1:$C$54,2,FALSE),0)</f>
        <v>0.72730000000000006</v>
      </c>
    </row>
    <row r="138" spans="1:10" x14ac:dyDescent="0.25">
      <c r="A138" s="134">
        <v>4150</v>
      </c>
      <c r="B138" s="134" t="s">
        <v>614</v>
      </c>
      <c r="C138" s="131">
        <v>27860</v>
      </c>
      <c r="D138" s="132" t="s">
        <v>641</v>
      </c>
      <c r="E138" s="133" t="s">
        <v>642</v>
      </c>
      <c r="F138" s="133" t="s">
        <v>35</v>
      </c>
      <c r="G138" s="135">
        <f t="shared" si="2"/>
        <v>0.77610000000000001</v>
      </c>
      <c r="H138" s="134" t="s">
        <v>391</v>
      </c>
      <c r="I138" s="138">
        <f>IF(H138="Urban",VLOOKUP(C138,'Wage Index Urban (CMS.GOV)-PDPM'!$A$2:$D$1682,4,FALSE),0)</f>
        <v>0.77610000000000001</v>
      </c>
      <c r="J138" s="138">
        <f>IF(H138="Rural",VLOOKUP(B138,'Wage Index Rural (CMS.GOV)-PDPM'!$B$1:$C$54,2,FALSE),0)</f>
        <v>0</v>
      </c>
    </row>
    <row r="139" spans="1:10" x14ac:dyDescent="0.25">
      <c r="A139" s="134">
        <v>4160</v>
      </c>
      <c r="B139" s="134" t="s">
        <v>614</v>
      </c>
      <c r="C139" s="131">
        <v>22900</v>
      </c>
      <c r="D139" s="132" t="s">
        <v>643</v>
      </c>
      <c r="E139" s="133" t="s">
        <v>644</v>
      </c>
      <c r="F139" s="133" t="s">
        <v>36</v>
      </c>
      <c r="G139" s="135">
        <f t="shared" si="2"/>
        <v>0.83050000000000002</v>
      </c>
      <c r="H139" s="134" t="s">
        <v>391</v>
      </c>
      <c r="I139" s="138">
        <f>IF(H139="Urban",VLOOKUP(C139,'Wage Index Urban (CMS.GOV)-PDPM'!$A$2:$D$1682,4,FALSE),0)</f>
        <v>0.83050000000000002</v>
      </c>
      <c r="J139" s="138">
        <f>IF(H139="Rural",VLOOKUP(B139,'Wage Index Rural (CMS.GOV)-PDPM'!$B$1:$C$54,2,FALSE),0)</f>
        <v>0</v>
      </c>
    </row>
    <row r="140" spans="1:10" x14ac:dyDescent="0.25">
      <c r="A140" s="134">
        <v>4170</v>
      </c>
      <c r="B140" s="134" t="s">
        <v>614</v>
      </c>
      <c r="C140" s="131">
        <v>32820</v>
      </c>
      <c r="D140" s="132" t="s">
        <v>645</v>
      </c>
      <c r="E140" s="133" t="s">
        <v>646</v>
      </c>
      <c r="F140" s="133" t="s">
        <v>37</v>
      </c>
      <c r="G140" s="135">
        <f t="shared" si="2"/>
        <v>0.82000000000000006</v>
      </c>
      <c r="H140" s="134" t="s">
        <v>391</v>
      </c>
      <c r="I140" s="138">
        <f>IF(H140="Urban",VLOOKUP(C140,'Wage Index Urban (CMS.GOV)-PDPM'!$A$2:$D$1682,4,FALSE),0)</f>
        <v>0.82000000000000006</v>
      </c>
      <c r="J140" s="138">
        <f>IF(H140="Rural",VLOOKUP(B140,'Wage Index Rural (CMS.GOV)-PDPM'!$B$1:$C$54,2,FALSE),0)</f>
        <v>0</v>
      </c>
    </row>
    <row r="141" spans="1:10" x14ac:dyDescent="0.25">
      <c r="A141" s="134">
        <v>4180</v>
      </c>
      <c r="B141" s="134" t="s">
        <v>614</v>
      </c>
      <c r="C141" s="131">
        <v>99904</v>
      </c>
      <c r="D141" s="132" t="s">
        <v>647</v>
      </c>
      <c r="E141" s="133" t="s">
        <v>648</v>
      </c>
      <c r="F141" s="133" t="s">
        <v>7070</v>
      </c>
      <c r="G141" s="135">
        <f t="shared" si="2"/>
        <v>0.72730000000000006</v>
      </c>
      <c r="H141" s="134" t="s">
        <v>388</v>
      </c>
      <c r="I141" s="138">
        <f>IF(H141="Urban",VLOOKUP(C141,'Wage Index Urban (CMS.GOV)-PDPM'!$A$2:$D$1682,4,FALSE),0)</f>
        <v>0</v>
      </c>
      <c r="J141" s="138">
        <f>IF(H141="Rural",VLOOKUP(B141,'Wage Index Rural (CMS.GOV)-PDPM'!$B$1:$C$54,2,FALSE),0)</f>
        <v>0.72730000000000006</v>
      </c>
    </row>
    <row r="142" spans="1:10" x14ac:dyDescent="0.25">
      <c r="A142" s="134">
        <v>4190</v>
      </c>
      <c r="B142" s="134" t="s">
        <v>614</v>
      </c>
      <c r="C142" s="131">
        <v>99904</v>
      </c>
      <c r="D142" s="132" t="s">
        <v>436</v>
      </c>
      <c r="E142" s="133" t="s">
        <v>649</v>
      </c>
      <c r="F142" s="133" t="s">
        <v>7070</v>
      </c>
      <c r="G142" s="135">
        <f t="shared" si="2"/>
        <v>0.72730000000000006</v>
      </c>
      <c r="H142" s="134" t="s">
        <v>388</v>
      </c>
      <c r="I142" s="138">
        <f>IF(H142="Urban",VLOOKUP(C142,'Wage Index Urban (CMS.GOV)-PDPM'!$A$2:$D$1682,4,FALSE),0)</f>
        <v>0</v>
      </c>
      <c r="J142" s="138">
        <f>IF(H142="Rural",VLOOKUP(B142,'Wage Index Rural (CMS.GOV)-PDPM'!$B$1:$C$54,2,FALSE),0)</f>
        <v>0.72730000000000006</v>
      </c>
    </row>
    <row r="143" spans="1:10" x14ac:dyDescent="0.25">
      <c r="A143" s="134">
        <v>4200</v>
      </c>
      <c r="B143" s="134" t="s">
        <v>614</v>
      </c>
      <c r="C143" s="131">
        <v>99904</v>
      </c>
      <c r="D143" s="132" t="s">
        <v>650</v>
      </c>
      <c r="E143" s="133" t="s">
        <v>651</v>
      </c>
      <c r="F143" s="133" t="s">
        <v>7070</v>
      </c>
      <c r="G143" s="135">
        <f t="shared" si="2"/>
        <v>0.72730000000000006</v>
      </c>
      <c r="H143" s="134" t="s">
        <v>388</v>
      </c>
      <c r="I143" s="138">
        <f>IF(H143="Urban",VLOOKUP(C143,'Wage Index Urban (CMS.GOV)-PDPM'!$A$2:$D$1682,4,FALSE),0)</f>
        <v>0</v>
      </c>
      <c r="J143" s="138">
        <f>IF(H143="Rural",VLOOKUP(B143,'Wage Index Rural (CMS.GOV)-PDPM'!$B$1:$C$54,2,FALSE),0)</f>
        <v>0.72730000000000006</v>
      </c>
    </row>
    <row r="144" spans="1:10" x14ac:dyDescent="0.25">
      <c r="A144" s="134">
        <v>4210</v>
      </c>
      <c r="B144" s="134" t="s">
        <v>614</v>
      </c>
      <c r="C144" s="131">
        <v>99904</v>
      </c>
      <c r="D144" s="132" t="s">
        <v>652</v>
      </c>
      <c r="E144" s="133" t="s">
        <v>653</v>
      </c>
      <c r="F144" s="133" t="s">
        <v>7070</v>
      </c>
      <c r="G144" s="135">
        <f t="shared" si="2"/>
        <v>0.72730000000000006</v>
      </c>
      <c r="H144" s="134" t="s">
        <v>388</v>
      </c>
      <c r="I144" s="138">
        <f>IF(H144="Urban",VLOOKUP(C144,'Wage Index Urban (CMS.GOV)-PDPM'!$A$2:$D$1682,4,FALSE),0)</f>
        <v>0</v>
      </c>
      <c r="J144" s="138">
        <f>IF(H144="Rural",VLOOKUP(B144,'Wage Index Rural (CMS.GOV)-PDPM'!$B$1:$C$54,2,FALSE),0)</f>
        <v>0.72730000000000006</v>
      </c>
    </row>
    <row r="145" spans="1:10" x14ac:dyDescent="0.25">
      <c r="A145" s="134">
        <v>4220</v>
      </c>
      <c r="B145" s="134" t="s">
        <v>614</v>
      </c>
      <c r="C145" s="131">
        <v>30780</v>
      </c>
      <c r="D145" s="132" t="s">
        <v>654</v>
      </c>
      <c r="E145" s="133" t="s">
        <v>655</v>
      </c>
      <c r="F145" s="133" t="s">
        <v>38</v>
      </c>
      <c r="G145" s="135">
        <f t="shared" si="2"/>
        <v>0.86110000000000009</v>
      </c>
      <c r="H145" s="134" t="s">
        <v>391</v>
      </c>
      <c r="I145" s="138">
        <f>IF(H145="Urban",VLOOKUP(C145,'Wage Index Urban (CMS.GOV)-PDPM'!$A$2:$D$1682,4,FALSE),0)</f>
        <v>0.86110000000000009</v>
      </c>
      <c r="J145" s="138">
        <f>IF(H145="Rural",VLOOKUP(B145,'Wage Index Rural (CMS.GOV)-PDPM'!$B$1:$C$54,2,FALSE),0)</f>
        <v>0</v>
      </c>
    </row>
    <row r="146" spans="1:10" x14ac:dyDescent="0.25">
      <c r="A146" s="134">
        <v>4230</v>
      </c>
      <c r="B146" s="134" t="s">
        <v>614</v>
      </c>
      <c r="C146" s="131">
        <v>22900</v>
      </c>
      <c r="D146" s="132" t="s">
        <v>448</v>
      </c>
      <c r="E146" s="133" t="s">
        <v>656</v>
      </c>
      <c r="F146" s="133" t="s">
        <v>36</v>
      </c>
      <c r="G146" s="135">
        <f t="shared" si="2"/>
        <v>0.83050000000000002</v>
      </c>
      <c r="H146" s="134" t="s">
        <v>391</v>
      </c>
      <c r="I146" s="138">
        <f>IF(H146="Urban",VLOOKUP(C146,'Wage Index Urban (CMS.GOV)-PDPM'!$A$2:$D$1682,4,FALSE),0)</f>
        <v>0.83050000000000002</v>
      </c>
      <c r="J146" s="138">
        <f>IF(H146="Rural",VLOOKUP(B146,'Wage Index Rural (CMS.GOV)-PDPM'!$B$1:$C$54,2,FALSE),0)</f>
        <v>0</v>
      </c>
    </row>
    <row r="147" spans="1:10" x14ac:dyDescent="0.25">
      <c r="A147" s="134">
        <v>4240</v>
      </c>
      <c r="B147" s="134" t="s">
        <v>614</v>
      </c>
      <c r="C147" s="131">
        <v>99904</v>
      </c>
      <c r="D147" s="132" t="s">
        <v>657</v>
      </c>
      <c r="E147" s="133" t="s">
        <v>658</v>
      </c>
      <c r="F147" s="133" t="s">
        <v>7070</v>
      </c>
      <c r="G147" s="135">
        <f t="shared" si="2"/>
        <v>0.72730000000000006</v>
      </c>
      <c r="H147" s="134" t="s">
        <v>388</v>
      </c>
      <c r="I147" s="138">
        <f>IF(H147="Urban",VLOOKUP(C147,'Wage Index Urban (CMS.GOV)-PDPM'!$A$2:$D$1682,4,FALSE),0)</f>
        <v>0</v>
      </c>
      <c r="J147" s="138">
        <f>IF(H147="Rural",VLOOKUP(B147,'Wage Index Rural (CMS.GOV)-PDPM'!$B$1:$C$54,2,FALSE),0)</f>
        <v>0.72730000000000006</v>
      </c>
    </row>
    <row r="148" spans="1:10" x14ac:dyDescent="0.25">
      <c r="A148" s="134">
        <v>4250</v>
      </c>
      <c r="B148" s="134" t="s">
        <v>614</v>
      </c>
      <c r="C148" s="131">
        <v>26300</v>
      </c>
      <c r="D148" s="132" t="s">
        <v>659</v>
      </c>
      <c r="E148" s="133" t="s">
        <v>660</v>
      </c>
      <c r="F148" s="133" t="s">
        <v>39</v>
      </c>
      <c r="G148" s="135">
        <f t="shared" si="2"/>
        <v>0.89440000000000008</v>
      </c>
      <c r="H148" s="134" t="s">
        <v>391</v>
      </c>
      <c r="I148" s="138">
        <f>IF(H148="Urban",VLOOKUP(C148,'Wage Index Urban (CMS.GOV)-PDPM'!$A$2:$D$1682,4,FALSE),0)</f>
        <v>0.89440000000000008</v>
      </c>
      <c r="J148" s="138">
        <f>IF(H148="Rural",VLOOKUP(B148,'Wage Index Rural (CMS.GOV)-PDPM'!$B$1:$C$54,2,FALSE),0)</f>
        <v>0</v>
      </c>
    </row>
    <row r="149" spans="1:10" x14ac:dyDescent="0.25">
      <c r="A149" s="134">
        <v>4260</v>
      </c>
      <c r="B149" s="134" t="s">
        <v>614</v>
      </c>
      <c r="C149" s="131">
        <v>30780</v>
      </c>
      <c r="D149" s="132" t="s">
        <v>661</v>
      </c>
      <c r="E149" s="133" t="s">
        <v>662</v>
      </c>
      <c r="F149" s="133" t="s">
        <v>38</v>
      </c>
      <c r="G149" s="135">
        <f t="shared" si="2"/>
        <v>0.86110000000000009</v>
      </c>
      <c r="H149" s="134" t="s">
        <v>391</v>
      </c>
      <c r="I149" s="138">
        <f>IF(H149="Urban",VLOOKUP(C149,'Wage Index Urban (CMS.GOV)-PDPM'!$A$2:$D$1682,4,FALSE),0)</f>
        <v>0.86110000000000009</v>
      </c>
      <c r="J149" s="138">
        <f>IF(H149="Rural",VLOOKUP(B149,'Wage Index Rural (CMS.GOV)-PDPM'!$B$1:$C$54,2,FALSE),0)</f>
        <v>0</v>
      </c>
    </row>
    <row r="150" spans="1:10" x14ac:dyDescent="0.25">
      <c r="A150" s="134">
        <v>4270</v>
      </c>
      <c r="B150" s="134" t="s">
        <v>614</v>
      </c>
      <c r="C150" s="131">
        <v>99904</v>
      </c>
      <c r="D150" s="132" t="s">
        <v>452</v>
      </c>
      <c r="E150" s="133" t="s">
        <v>663</v>
      </c>
      <c r="F150" s="133" t="s">
        <v>7070</v>
      </c>
      <c r="G150" s="135">
        <f t="shared" si="2"/>
        <v>0.72730000000000006</v>
      </c>
      <c r="H150" s="134" t="s">
        <v>388</v>
      </c>
      <c r="I150" s="138">
        <f>IF(H150="Urban",VLOOKUP(C150,'Wage Index Urban (CMS.GOV)-PDPM'!$A$2:$D$1682,4,FALSE),0)</f>
        <v>0</v>
      </c>
      <c r="J150" s="138">
        <f>IF(H150="Rural",VLOOKUP(B150,'Wage Index Rural (CMS.GOV)-PDPM'!$B$1:$C$54,2,FALSE),0)</f>
        <v>0.72730000000000006</v>
      </c>
    </row>
    <row r="151" spans="1:10" x14ac:dyDescent="0.25">
      <c r="A151" s="134">
        <v>4280</v>
      </c>
      <c r="B151" s="134" t="s">
        <v>614</v>
      </c>
      <c r="C151" s="131">
        <v>99904</v>
      </c>
      <c r="D151" s="132" t="s">
        <v>664</v>
      </c>
      <c r="E151" s="133" t="s">
        <v>665</v>
      </c>
      <c r="F151" s="133" t="s">
        <v>7070</v>
      </c>
      <c r="G151" s="135">
        <f t="shared" si="2"/>
        <v>0.72730000000000006</v>
      </c>
      <c r="H151" s="134" t="s">
        <v>388</v>
      </c>
      <c r="I151" s="138">
        <f>IF(H151="Urban",VLOOKUP(C151,'Wage Index Urban (CMS.GOV)-PDPM'!$A$2:$D$1682,4,FALSE),0)</f>
        <v>0</v>
      </c>
      <c r="J151" s="138">
        <f>IF(H151="Rural",VLOOKUP(B151,'Wage Index Rural (CMS.GOV)-PDPM'!$B$1:$C$54,2,FALSE),0)</f>
        <v>0.72730000000000006</v>
      </c>
    </row>
    <row r="152" spans="1:10" x14ac:dyDescent="0.25">
      <c r="A152" s="134">
        <v>4290</v>
      </c>
      <c r="B152" s="134" t="s">
        <v>614</v>
      </c>
      <c r="C152" s="131">
        <v>99904</v>
      </c>
      <c r="D152" s="132" t="s">
        <v>666</v>
      </c>
      <c r="E152" s="133" t="s">
        <v>667</v>
      </c>
      <c r="F152" s="133" t="s">
        <v>7070</v>
      </c>
      <c r="G152" s="135">
        <f t="shared" si="2"/>
        <v>0.72730000000000006</v>
      </c>
      <c r="H152" s="134" t="s">
        <v>388</v>
      </c>
      <c r="I152" s="138">
        <f>IF(H152="Urban",VLOOKUP(C152,'Wage Index Urban (CMS.GOV)-PDPM'!$A$2:$D$1682,4,FALSE),0)</f>
        <v>0</v>
      </c>
      <c r="J152" s="138">
        <f>IF(H152="Rural",VLOOKUP(B152,'Wage Index Rural (CMS.GOV)-PDPM'!$B$1:$C$54,2,FALSE),0)</f>
        <v>0.72730000000000006</v>
      </c>
    </row>
    <row r="153" spans="1:10" x14ac:dyDescent="0.25">
      <c r="A153" s="134">
        <v>4300</v>
      </c>
      <c r="B153" s="134" t="s">
        <v>614</v>
      </c>
      <c r="C153" s="131">
        <v>99904</v>
      </c>
      <c r="D153" s="132" t="s">
        <v>668</v>
      </c>
      <c r="E153" s="133" t="s">
        <v>669</v>
      </c>
      <c r="F153" s="133" t="s">
        <v>7070</v>
      </c>
      <c r="G153" s="135">
        <f t="shared" si="2"/>
        <v>0.72730000000000006</v>
      </c>
      <c r="H153" s="134" t="s">
        <v>388</v>
      </c>
      <c r="I153" s="138">
        <f>IF(H153="Urban",VLOOKUP(C153,'Wage Index Urban (CMS.GOV)-PDPM'!$A$2:$D$1682,4,FALSE),0)</f>
        <v>0</v>
      </c>
      <c r="J153" s="138">
        <f>IF(H153="Rural",VLOOKUP(B153,'Wage Index Rural (CMS.GOV)-PDPM'!$B$1:$C$54,2,FALSE),0)</f>
        <v>0.72730000000000006</v>
      </c>
    </row>
    <row r="154" spans="1:10" x14ac:dyDescent="0.25">
      <c r="A154" s="134">
        <v>4310</v>
      </c>
      <c r="B154" s="134" t="s">
        <v>614</v>
      </c>
      <c r="C154" s="131">
        <v>99904</v>
      </c>
      <c r="D154" s="132" t="s">
        <v>670</v>
      </c>
      <c r="E154" s="133" t="s">
        <v>671</v>
      </c>
      <c r="F154" s="133" t="s">
        <v>7070</v>
      </c>
      <c r="G154" s="135">
        <f t="shared" si="2"/>
        <v>0.72730000000000006</v>
      </c>
      <c r="H154" s="134" t="s">
        <v>388</v>
      </c>
      <c r="I154" s="138">
        <f>IF(H154="Urban",VLOOKUP(C154,'Wage Index Urban (CMS.GOV)-PDPM'!$A$2:$D$1682,4,FALSE),0)</f>
        <v>0</v>
      </c>
      <c r="J154" s="138">
        <f>IF(H154="Rural",VLOOKUP(B154,'Wage Index Rural (CMS.GOV)-PDPM'!$B$1:$C$54,2,FALSE),0)</f>
        <v>0.72730000000000006</v>
      </c>
    </row>
    <row r="155" spans="1:10" x14ac:dyDescent="0.25">
      <c r="A155" s="134">
        <v>4320</v>
      </c>
      <c r="B155" s="134" t="s">
        <v>614</v>
      </c>
      <c r="C155" s="131">
        <v>99904</v>
      </c>
      <c r="D155" s="132" t="s">
        <v>672</v>
      </c>
      <c r="E155" s="133" t="s">
        <v>673</v>
      </c>
      <c r="F155" s="133" t="s">
        <v>7070</v>
      </c>
      <c r="G155" s="135">
        <f t="shared" si="2"/>
        <v>0.72730000000000006</v>
      </c>
      <c r="H155" s="134" t="s">
        <v>388</v>
      </c>
      <c r="I155" s="138">
        <f>IF(H155="Urban",VLOOKUP(C155,'Wage Index Urban (CMS.GOV)-PDPM'!$A$2:$D$1682,4,FALSE),0)</f>
        <v>0</v>
      </c>
      <c r="J155" s="138">
        <f>IF(H155="Rural",VLOOKUP(B155,'Wage Index Rural (CMS.GOV)-PDPM'!$B$1:$C$54,2,FALSE),0)</f>
        <v>0.72730000000000006</v>
      </c>
    </row>
    <row r="156" spans="1:10" x14ac:dyDescent="0.25">
      <c r="A156" s="134">
        <v>4330</v>
      </c>
      <c r="B156" s="134" t="s">
        <v>614</v>
      </c>
      <c r="C156" s="131">
        <v>99904</v>
      </c>
      <c r="D156" s="132" t="s">
        <v>460</v>
      </c>
      <c r="E156" s="133" t="s">
        <v>674</v>
      </c>
      <c r="F156" s="133" t="s">
        <v>7070</v>
      </c>
      <c r="G156" s="135">
        <f t="shared" si="2"/>
        <v>0.72730000000000006</v>
      </c>
      <c r="H156" s="134" t="s">
        <v>388</v>
      </c>
      <c r="I156" s="138">
        <f>IF(H156="Urban",VLOOKUP(C156,'Wage Index Urban (CMS.GOV)-PDPM'!$A$2:$D$1682,4,FALSE),0)</f>
        <v>0</v>
      </c>
      <c r="J156" s="138">
        <f>IF(H156="Rural",VLOOKUP(B156,'Wage Index Rural (CMS.GOV)-PDPM'!$B$1:$C$54,2,FALSE),0)</f>
        <v>0.72730000000000006</v>
      </c>
    </row>
    <row r="157" spans="1:10" x14ac:dyDescent="0.25">
      <c r="A157" s="134">
        <v>4340</v>
      </c>
      <c r="B157" s="134" t="s">
        <v>614</v>
      </c>
      <c r="C157" s="131">
        <v>38220</v>
      </c>
      <c r="D157" s="132" t="s">
        <v>462</v>
      </c>
      <c r="E157" s="133" t="s">
        <v>675</v>
      </c>
      <c r="F157" s="133" t="s">
        <v>34</v>
      </c>
      <c r="G157" s="135">
        <f t="shared" si="2"/>
        <v>0.73430000000000006</v>
      </c>
      <c r="H157" s="134" t="s">
        <v>391</v>
      </c>
      <c r="I157" s="138">
        <f>IF(H157="Urban",VLOOKUP(C157,'Wage Index Urban (CMS.GOV)-PDPM'!$A$2:$D$1682,4,FALSE),0)</f>
        <v>0.73430000000000006</v>
      </c>
      <c r="J157" s="138">
        <f>IF(H157="Rural",VLOOKUP(B157,'Wage Index Rural (CMS.GOV)-PDPM'!$B$1:$C$54,2,FALSE),0)</f>
        <v>0</v>
      </c>
    </row>
    <row r="158" spans="1:10" x14ac:dyDescent="0.25">
      <c r="A158" s="134">
        <v>4350</v>
      </c>
      <c r="B158" s="134" t="s">
        <v>614</v>
      </c>
      <c r="C158" s="131">
        <v>99904</v>
      </c>
      <c r="D158" s="132" t="s">
        <v>676</v>
      </c>
      <c r="E158" s="133" t="s">
        <v>677</v>
      </c>
      <c r="F158" s="133" t="s">
        <v>7070</v>
      </c>
      <c r="G158" s="135">
        <f t="shared" si="2"/>
        <v>0.72730000000000006</v>
      </c>
      <c r="H158" s="134" t="s">
        <v>388</v>
      </c>
      <c r="I158" s="138">
        <f>IF(H158="Urban",VLOOKUP(C158,'Wage Index Urban (CMS.GOV)-PDPM'!$A$2:$D$1682,4,FALSE),0)</f>
        <v>0</v>
      </c>
      <c r="J158" s="138">
        <f>IF(H158="Rural",VLOOKUP(B158,'Wage Index Rural (CMS.GOV)-PDPM'!$B$1:$C$54,2,FALSE),0)</f>
        <v>0.72730000000000006</v>
      </c>
    </row>
    <row r="159" spans="1:10" x14ac:dyDescent="0.25">
      <c r="A159" s="134">
        <v>4360</v>
      </c>
      <c r="B159" s="134" t="s">
        <v>614</v>
      </c>
      <c r="C159" s="131">
        <v>99904</v>
      </c>
      <c r="D159" s="132" t="s">
        <v>678</v>
      </c>
      <c r="E159" s="133" t="s">
        <v>679</v>
      </c>
      <c r="F159" s="133" t="s">
        <v>7070</v>
      </c>
      <c r="G159" s="135">
        <f t="shared" si="2"/>
        <v>0.72730000000000006</v>
      </c>
      <c r="H159" s="134" t="s">
        <v>388</v>
      </c>
      <c r="I159" s="138">
        <f>IF(H159="Urban",VLOOKUP(C159,'Wage Index Urban (CMS.GOV)-PDPM'!$A$2:$D$1682,4,FALSE),0)</f>
        <v>0</v>
      </c>
      <c r="J159" s="138">
        <f>IF(H159="Rural",VLOOKUP(B159,'Wage Index Rural (CMS.GOV)-PDPM'!$B$1:$C$54,2,FALSE),0)</f>
        <v>0.72730000000000006</v>
      </c>
    </row>
    <row r="160" spans="1:10" x14ac:dyDescent="0.25">
      <c r="A160" s="134">
        <v>4370</v>
      </c>
      <c r="B160" s="134" t="s">
        <v>614</v>
      </c>
      <c r="C160" s="131">
        <v>99904</v>
      </c>
      <c r="D160" s="132" t="s">
        <v>468</v>
      </c>
      <c r="E160" s="133" t="s">
        <v>680</v>
      </c>
      <c r="F160" s="133" t="s">
        <v>7070</v>
      </c>
      <c r="G160" s="135">
        <f t="shared" si="2"/>
        <v>0.72730000000000006</v>
      </c>
      <c r="H160" s="134" t="s">
        <v>388</v>
      </c>
      <c r="I160" s="138">
        <f>IF(H160="Urban",VLOOKUP(C160,'Wage Index Urban (CMS.GOV)-PDPM'!$A$2:$D$1682,4,FALSE),0)</f>
        <v>0</v>
      </c>
      <c r="J160" s="138">
        <f>IF(H160="Rural",VLOOKUP(B160,'Wage Index Rural (CMS.GOV)-PDPM'!$B$1:$C$54,2,FALSE),0)</f>
        <v>0.72730000000000006</v>
      </c>
    </row>
    <row r="161" spans="1:10" x14ac:dyDescent="0.25">
      <c r="A161" s="134">
        <v>4380</v>
      </c>
      <c r="B161" s="134" t="s">
        <v>614</v>
      </c>
      <c r="C161" s="131">
        <v>99904</v>
      </c>
      <c r="D161" s="132" t="s">
        <v>470</v>
      </c>
      <c r="E161" s="133" t="s">
        <v>681</v>
      </c>
      <c r="F161" s="133" t="s">
        <v>7070</v>
      </c>
      <c r="G161" s="135">
        <f t="shared" si="2"/>
        <v>0.72730000000000006</v>
      </c>
      <c r="H161" s="134" t="s">
        <v>388</v>
      </c>
      <c r="I161" s="138">
        <f>IF(H161="Urban",VLOOKUP(C161,'Wage Index Urban (CMS.GOV)-PDPM'!$A$2:$D$1682,4,FALSE),0)</f>
        <v>0</v>
      </c>
      <c r="J161" s="138">
        <f>IF(H161="Rural",VLOOKUP(B161,'Wage Index Rural (CMS.GOV)-PDPM'!$B$1:$C$54,2,FALSE),0)</f>
        <v>0.72730000000000006</v>
      </c>
    </row>
    <row r="162" spans="1:10" x14ac:dyDescent="0.25">
      <c r="A162" s="134">
        <v>4390</v>
      </c>
      <c r="B162" s="134" t="s">
        <v>614</v>
      </c>
      <c r="C162" s="131">
        <v>38220</v>
      </c>
      <c r="D162" s="132" t="s">
        <v>682</v>
      </c>
      <c r="E162" s="133" t="s">
        <v>683</v>
      </c>
      <c r="F162" s="133" t="s">
        <v>34</v>
      </c>
      <c r="G162" s="135">
        <f t="shared" si="2"/>
        <v>0.73430000000000006</v>
      </c>
      <c r="H162" s="134" t="s">
        <v>391</v>
      </c>
      <c r="I162" s="138">
        <f>IF(H162="Urban",VLOOKUP(C162,'Wage Index Urban (CMS.GOV)-PDPM'!$A$2:$D$1682,4,FALSE),0)</f>
        <v>0.73430000000000006</v>
      </c>
      <c r="J162" s="138">
        <f>IF(H162="Rural",VLOOKUP(B162,'Wage Index Rural (CMS.GOV)-PDPM'!$B$1:$C$54,2,FALSE),0)</f>
        <v>0</v>
      </c>
    </row>
    <row r="163" spans="1:10" x14ac:dyDescent="0.25">
      <c r="A163" s="134">
        <v>4400</v>
      </c>
      <c r="B163" s="134" t="s">
        <v>614</v>
      </c>
      <c r="C163" s="131">
        <v>45500</v>
      </c>
      <c r="D163" s="132" t="s">
        <v>684</v>
      </c>
      <c r="E163" s="133" t="s">
        <v>685</v>
      </c>
      <c r="F163" s="133" t="s">
        <v>40</v>
      </c>
      <c r="G163" s="135">
        <f t="shared" si="2"/>
        <v>0.89760000000000006</v>
      </c>
      <c r="H163" s="134" t="s">
        <v>391</v>
      </c>
      <c r="I163" s="138">
        <f>IF(H163="Urban",VLOOKUP(C163,'Wage Index Urban (CMS.GOV)-PDPM'!$A$2:$D$1682,4,FALSE),0)</f>
        <v>0.89760000000000006</v>
      </c>
      <c r="J163" s="138">
        <f>IF(H163="Rural",VLOOKUP(B163,'Wage Index Rural (CMS.GOV)-PDPM'!$B$1:$C$54,2,FALSE),0)</f>
        <v>0</v>
      </c>
    </row>
    <row r="164" spans="1:10" x14ac:dyDescent="0.25">
      <c r="A164" s="134">
        <v>4410</v>
      </c>
      <c r="B164" s="134" t="s">
        <v>614</v>
      </c>
      <c r="C164" s="131">
        <v>99904</v>
      </c>
      <c r="D164" s="132" t="s">
        <v>686</v>
      </c>
      <c r="E164" s="133" t="s">
        <v>687</v>
      </c>
      <c r="F164" s="133" t="s">
        <v>7070</v>
      </c>
      <c r="G164" s="135">
        <f t="shared" si="2"/>
        <v>0.72730000000000006</v>
      </c>
      <c r="H164" s="134" t="s">
        <v>388</v>
      </c>
      <c r="I164" s="138">
        <f>IF(H164="Urban",VLOOKUP(C164,'Wage Index Urban (CMS.GOV)-PDPM'!$A$2:$D$1682,4,FALSE),0)</f>
        <v>0</v>
      </c>
      <c r="J164" s="138">
        <f>IF(H164="Rural",VLOOKUP(B164,'Wage Index Rural (CMS.GOV)-PDPM'!$B$1:$C$54,2,FALSE),0)</f>
        <v>0.72730000000000006</v>
      </c>
    </row>
    <row r="165" spans="1:10" x14ac:dyDescent="0.25">
      <c r="A165" s="134">
        <v>4420</v>
      </c>
      <c r="B165" s="134" t="s">
        <v>614</v>
      </c>
      <c r="C165" s="131">
        <v>30780</v>
      </c>
      <c r="D165" s="132" t="s">
        <v>688</v>
      </c>
      <c r="E165" s="133" t="s">
        <v>689</v>
      </c>
      <c r="F165" s="133" t="s">
        <v>38</v>
      </c>
      <c r="G165" s="135">
        <f t="shared" si="2"/>
        <v>0.86110000000000009</v>
      </c>
      <c r="H165" s="134" t="s">
        <v>391</v>
      </c>
      <c r="I165" s="138">
        <f>IF(H165="Urban",VLOOKUP(C165,'Wage Index Urban (CMS.GOV)-PDPM'!$A$2:$D$1682,4,FALSE),0)</f>
        <v>0.86110000000000009</v>
      </c>
      <c r="J165" s="138">
        <f>IF(H165="Rural",VLOOKUP(B165,'Wage Index Rural (CMS.GOV)-PDPM'!$B$1:$C$54,2,FALSE),0)</f>
        <v>0</v>
      </c>
    </row>
    <row r="166" spans="1:10" x14ac:dyDescent="0.25">
      <c r="A166" s="134">
        <v>4430</v>
      </c>
      <c r="B166" s="134" t="s">
        <v>614</v>
      </c>
      <c r="C166" s="131">
        <v>22220</v>
      </c>
      <c r="D166" s="132" t="s">
        <v>478</v>
      </c>
      <c r="E166" s="133" t="s">
        <v>690</v>
      </c>
      <c r="F166" s="133" t="s">
        <v>33</v>
      </c>
      <c r="G166" s="135">
        <f t="shared" si="2"/>
        <v>0.81680000000000008</v>
      </c>
      <c r="H166" s="134" t="s">
        <v>391</v>
      </c>
      <c r="I166" s="138">
        <f>IF(H166="Urban",VLOOKUP(C166,'Wage Index Urban (CMS.GOV)-PDPM'!$A$2:$D$1682,4,FALSE),0)</f>
        <v>0.81680000000000008</v>
      </c>
      <c r="J166" s="138">
        <f>IF(H166="Rural",VLOOKUP(B166,'Wage Index Rural (CMS.GOV)-PDPM'!$B$1:$C$54,2,FALSE),0)</f>
        <v>0</v>
      </c>
    </row>
    <row r="167" spans="1:10" x14ac:dyDescent="0.25">
      <c r="A167" s="134">
        <v>4440</v>
      </c>
      <c r="B167" s="134" t="s">
        <v>614</v>
      </c>
      <c r="C167" s="131">
        <v>99904</v>
      </c>
      <c r="D167" s="132" t="s">
        <v>482</v>
      </c>
      <c r="E167" s="133" t="s">
        <v>691</v>
      </c>
      <c r="F167" s="133" t="s">
        <v>7070</v>
      </c>
      <c r="G167" s="135">
        <f t="shared" si="2"/>
        <v>0.72730000000000006</v>
      </c>
      <c r="H167" s="134" t="s">
        <v>388</v>
      </c>
      <c r="I167" s="138">
        <f>IF(H167="Urban",VLOOKUP(C167,'Wage Index Urban (CMS.GOV)-PDPM'!$A$2:$D$1682,4,FALSE),0)</f>
        <v>0</v>
      </c>
      <c r="J167" s="138">
        <f>IF(H167="Rural",VLOOKUP(B167,'Wage Index Rural (CMS.GOV)-PDPM'!$B$1:$C$54,2,FALSE),0)</f>
        <v>0.72730000000000006</v>
      </c>
    </row>
    <row r="168" spans="1:10" x14ac:dyDescent="0.25">
      <c r="A168" s="134">
        <v>4450</v>
      </c>
      <c r="B168" s="134" t="s">
        <v>614</v>
      </c>
      <c r="C168" s="131">
        <v>45500</v>
      </c>
      <c r="D168" s="132" t="s">
        <v>692</v>
      </c>
      <c r="E168" s="133" t="s">
        <v>693</v>
      </c>
      <c r="F168" s="133" t="s">
        <v>40</v>
      </c>
      <c r="G168" s="135">
        <f t="shared" si="2"/>
        <v>0.89760000000000006</v>
      </c>
      <c r="H168" s="134" t="s">
        <v>391</v>
      </c>
      <c r="I168" s="138">
        <f>IF(H168="Urban",VLOOKUP(C168,'Wage Index Urban (CMS.GOV)-PDPM'!$A$2:$D$1682,4,FALSE),0)</f>
        <v>0.89760000000000006</v>
      </c>
      <c r="J168" s="138">
        <f>IF(H168="Rural",VLOOKUP(B168,'Wage Index Rural (CMS.GOV)-PDPM'!$B$1:$C$54,2,FALSE),0)</f>
        <v>0</v>
      </c>
    </row>
    <row r="169" spans="1:10" x14ac:dyDescent="0.25">
      <c r="A169" s="134">
        <v>4460</v>
      </c>
      <c r="B169" s="134" t="s">
        <v>614</v>
      </c>
      <c r="C169" s="131">
        <v>99904</v>
      </c>
      <c r="D169" s="132" t="s">
        <v>694</v>
      </c>
      <c r="E169" s="133" t="s">
        <v>695</v>
      </c>
      <c r="F169" s="133" t="s">
        <v>7070</v>
      </c>
      <c r="G169" s="135">
        <f t="shared" si="2"/>
        <v>0.72730000000000006</v>
      </c>
      <c r="H169" s="134" t="s">
        <v>388</v>
      </c>
      <c r="I169" s="138">
        <f>IF(H169="Urban",VLOOKUP(C169,'Wage Index Urban (CMS.GOV)-PDPM'!$A$2:$D$1682,4,FALSE),0)</f>
        <v>0</v>
      </c>
      <c r="J169" s="138">
        <f>IF(H169="Rural",VLOOKUP(B169,'Wage Index Rural (CMS.GOV)-PDPM'!$B$1:$C$54,2,FALSE),0)</f>
        <v>0.72730000000000006</v>
      </c>
    </row>
    <row r="170" spans="1:10" x14ac:dyDescent="0.25">
      <c r="A170" s="134">
        <v>4470</v>
      </c>
      <c r="B170" s="134" t="s">
        <v>614</v>
      </c>
      <c r="C170" s="131">
        <v>99904</v>
      </c>
      <c r="D170" s="132" t="s">
        <v>488</v>
      </c>
      <c r="E170" s="133" t="s">
        <v>696</v>
      </c>
      <c r="F170" s="133" t="s">
        <v>7070</v>
      </c>
      <c r="G170" s="135">
        <f t="shared" si="2"/>
        <v>0.72730000000000006</v>
      </c>
      <c r="H170" s="134" t="s">
        <v>388</v>
      </c>
      <c r="I170" s="138">
        <f>IF(H170="Urban",VLOOKUP(C170,'Wage Index Urban (CMS.GOV)-PDPM'!$A$2:$D$1682,4,FALSE),0)</f>
        <v>0</v>
      </c>
      <c r="J170" s="138">
        <f>IF(H170="Rural",VLOOKUP(B170,'Wage Index Rural (CMS.GOV)-PDPM'!$B$1:$C$54,2,FALSE),0)</f>
        <v>0.72730000000000006</v>
      </c>
    </row>
    <row r="171" spans="1:10" x14ac:dyDescent="0.25">
      <c r="A171" s="134">
        <v>4480</v>
      </c>
      <c r="B171" s="134" t="s">
        <v>614</v>
      </c>
      <c r="C171" s="131">
        <v>99904</v>
      </c>
      <c r="D171" s="132" t="s">
        <v>490</v>
      </c>
      <c r="E171" s="133" t="s">
        <v>697</v>
      </c>
      <c r="F171" s="133" t="s">
        <v>7070</v>
      </c>
      <c r="G171" s="135">
        <f t="shared" si="2"/>
        <v>0.72730000000000006</v>
      </c>
      <c r="H171" s="134" t="s">
        <v>388</v>
      </c>
      <c r="I171" s="138">
        <f>IF(H171="Urban",VLOOKUP(C171,'Wage Index Urban (CMS.GOV)-PDPM'!$A$2:$D$1682,4,FALSE),0)</f>
        <v>0</v>
      </c>
      <c r="J171" s="138">
        <f>IF(H171="Rural",VLOOKUP(B171,'Wage Index Rural (CMS.GOV)-PDPM'!$B$1:$C$54,2,FALSE),0)</f>
        <v>0.72730000000000006</v>
      </c>
    </row>
    <row r="172" spans="1:10" x14ac:dyDescent="0.25">
      <c r="A172" s="134">
        <v>4490</v>
      </c>
      <c r="B172" s="134" t="s">
        <v>614</v>
      </c>
      <c r="C172" s="131">
        <v>99904</v>
      </c>
      <c r="D172" s="132" t="s">
        <v>698</v>
      </c>
      <c r="E172" s="133" t="s">
        <v>699</v>
      </c>
      <c r="F172" s="133" t="s">
        <v>7070</v>
      </c>
      <c r="G172" s="135">
        <f t="shared" si="2"/>
        <v>0.72730000000000006</v>
      </c>
      <c r="H172" s="134" t="s">
        <v>388</v>
      </c>
      <c r="I172" s="138">
        <f>IF(H172="Urban",VLOOKUP(C172,'Wage Index Urban (CMS.GOV)-PDPM'!$A$2:$D$1682,4,FALSE),0)</f>
        <v>0</v>
      </c>
      <c r="J172" s="138">
        <f>IF(H172="Rural",VLOOKUP(B172,'Wage Index Rural (CMS.GOV)-PDPM'!$B$1:$C$54,2,FALSE),0)</f>
        <v>0.72730000000000006</v>
      </c>
    </row>
    <row r="173" spans="1:10" x14ac:dyDescent="0.25">
      <c r="A173" s="134">
        <v>4500</v>
      </c>
      <c r="B173" s="134" t="s">
        <v>614</v>
      </c>
      <c r="C173" s="131">
        <v>99904</v>
      </c>
      <c r="D173" s="132" t="s">
        <v>700</v>
      </c>
      <c r="E173" s="133" t="s">
        <v>701</v>
      </c>
      <c r="F173" s="133" t="s">
        <v>7070</v>
      </c>
      <c r="G173" s="135">
        <f t="shared" si="2"/>
        <v>0.72730000000000006</v>
      </c>
      <c r="H173" s="134" t="s">
        <v>388</v>
      </c>
      <c r="I173" s="138">
        <f>IF(H173="Urban",VLOOKUP(C173,'Wage Index Urban (CMS.GOV)-PDPM'!$A$2:$D$1682,4,FALSE),0)</f>
        <v>0</v>
      </c>
      <c r="J173" s="138">
        <f>IF(H173="Rural",VLOOKUP(B173,'Wage Index Rural (CMS.GOV)-PDPM'!$B$1:$C$54,2,FALSE),0)</f>
        <v>0.72730000000000006</v>
      </c>
    </row>
    <row r="174" spans="1:10" x14ac:dyDescent="0.25">
      <c r="A174" s="134">
        <v>4510</v>
      </c>
      <c r="B174" s="134" t="s">
        <v>614</v>
      </c>
      <c r="C174" s="131">
        <v>99904</v>
      </c>
      <c r="D174" s="132" t="s">
        <v>702</v>
      </c>
      <c r="E174" s="133" t="s">
        <v>703</v>
      </c>
      <c r="F174" s="133" t="s">
        <v>7070</v>
      </c>
      <c r="G174" s="135">
        <f t="shared" si="2"/>
        <v>0.72730000000000006</v>
      </c>
      <c r="H174" s="134" t="s">
        <v>388</v>
      </c>
      <c r="I174" s="138">
        <f>IF(H174="Urban",VLOOKUP(C174,'Wage Index Urban (CMS.GOV)-PDPM'!$A$2:$D$1682,4,FALSE),0)</f>
        <v>0</v>
      </c>
      <c r="J174" s="138">
        <f>IF(H174="Rural",VLOOKUP(B174,'Wage Index Rural (CMS.GOV)-PDPM'!$B$1:$C$54,2,FALSE),0)</f>
        <v>0.72730000000000006</v>
      </c>
    </row>
    <row r="175" spans="1:10" x14ac:dyDescent="0.25">
      <c r="A175" s="134">
        <v>4520</v>
      </c>
      <c r="B175" s="134" t="s">
        <v>614</v>
      </c>
      <c r="C175" s="131">
        <v>30780</v>
      </c>
      <c r="D175" s="132" t="s">
        <v>494</v>
      </c>
      <c r="E175" s="133" t="s">
        <v>704</v>
      </c>
      <c r="F175" s="133" t="s">
        <v>38</v>
      </c>
      <c r="G175" s="135">
        <f t="shared" si="2"/>
        <v>0.86110000000000009</v>
      </c>
      <c r="H175" s="134" t="s">
        <v>391</v>
      </c>
      <c r="I175" s="138">
        <f>IF(H175="Urban",VLOOKUP(C175,'Wage Index Urban (CMS.GOV)-PDPM'!$A$2:$D$1682,4,FALSE),0)</f>
        <v>0.86110000000000009</v>
      </c>
      <c r="J175" s="138">
        <f>IF(H175="Rural",VLOOKUP(B175,'Wage Index Rural (CMS.GOV)-PDPM'!$B$1:$C$54,2,FALSE),0)</f>
        <v>0</v>
      </c>
    </row>
    <row r="176" spans="1:10" x14ac:dyDescent="0.25">
      <c r="A176" s="134">
        <v>4530</v>
      </c>
      <c r="B176" s="134" t="s">
        <v>614</v>
      </c>
      <c r="C176" s="131">
        <v>99904</v>
      </c>
      <c r="D176" s="132" t="s">
        <v>705</v>
      </c>
      <c r="E176" s="133" t="s">
        <v>706</v>
      </c>
      <c r="F176" s="133" t="s">
        <v>7070</v>
      </c>
      <c r="G176" s="135">
        <f t="shared" si="2"/>
        <v>0.72730000000000006</v>
      </c>
      <c r="H176" s="134" t="s">
        <v>388</v>
      </c>
      <c r="I176" s="138">
        <f>IF(H176="Urban",VLOOKUP(C176,'Wage Index Urban (CMS.GOV)-PDPM'!$A$2:$D$1682,4,FALSE),0)</f>
        <v>0</v>
      </c>
      <c r="J176" s="138">
        <f>IF(H176="Rural",VLOOKUP(B176,'Wage Index Rural (CMS.GOV)-PDPM'!$B$1:$C$54,2,FALSE),0)</f>
        <v>0.72730000000000006</v>
      </c>
    </row>
    <row r="177" spans="1:10" x14ac:dyDescent="0.25">
      <c r="A177" s="134">
        <v>4540</v>
      </c>
      <c r="B177" s="134" t="s">
        <v>614</v>
      </c>
      <c r="C177" s="131">
        <v>99904</v>
      </c>
      <c r="D177" s="132" t="s">
        <v>498</v>
      </c>
      <c r="E177" s="133" t="s">
        <v>707</v>
      </c>
      <c r="F177" s="133" t="s">
        <v>7070</v>
      </c>
      <c r="G177" s="135">
        <f t="shared" si="2"/>
        <v>0.72730000000000006</v>
      </c>
      <c r="H177" s="134" t="s">
        <v>388</v>
      </c>
      <c r="I177" s="138">
        <f>IF(H177="Urban",VLOOKUP(C177,'Wage Index Urban (CMS.GOV)-PDPM'!$A$2:$D$1682,4,FALSE),0)</f>
        <v>0</v>
      </c>
      <c r="J177" s="138">
        <f>IF(H177="Rural",VLOOKUP(B177,'Wage Index Rural (CMS.GOV)-PDPM'!$B$1:$C$54,2,FALSE),0)</f>
        <v>0.72730000000000006</v>
      </c>
    </row>
    <row r="178" spans="1:10" x14ac:dyDescent="0.25">
      <c r="A178" s="134">
        <v>4550</v>
      </c>
      <c r="B178" s="134" t="s">
        <v>614</v>
      </c>
      <c r="C178" s="131">
        <v>27860</v>
      </c>
      <c r="D178" s="132" t="s">
        <v>708</v>
      </c>
      <c r="E178" s="133" t="s">
        <v>709</v>
      </c>
      <c r="F178" s="133" t="s">
        <v>35</v>
      </c>
      <c r="G178" s="135">
        <f t="shared" si="2"/>
        <v>0.77610000000000001</v>
      </c>
      <c r="H178" s="134" t="s">
        <v>391</v>
      </c>
      <c r="I178" s="138">
        <f>IF(H178="Urban",VLOOKUP(C178,'Wage Index Urban (CMS.GOV)-PDPM'!$A$2:$D$1682,4,FALSE),0)</f>
        <v>0.77610000000000001</v>
      </c>
      <c r="J178" s="138">
        <f>IF(H178="Rural",VLOOKUP(B178,'Wage Index Rural (CMS.GOV)-PDPM'!$B$1:$C$54,2,FALSE),0)</f>
        <v>0</v>
      </c>
    </row>
    <row r="179" spans="1:10" x14ac:dyDescent="0.25">
      <c r="A179" s="134">
        <v>4560</v>
      </c>
      <c r="B179" s="134" t="s">
        <v>614</v>
      </c>
      <c r="C179" s="131">
        <v>99904</v>
      </c>
      <c r="D179" s="132" t="s">
        <v>710</v>
      </c>
      <c r="E179" s="133" t="s">
        <v>711</v>
      </c>
      <c r="F179" s="133" t="s">
        <v>7070</v>
      </c>
      <c r="G179" s="135">
        <f t="shared" si="2"/>
        <v>0.72730000000000006</v>
      </c>
      <c r="H179" s="134" t="s">
        <v>388</v>
      </c>
      <c r="I179" s="138">
        <f>IF(H179="Urban",VLOOKUP(C179,'Wage Index Urban (CMS.GOV)-PDPM'!$A$2:$D$1682,4,FALSE),0)</f>
        <v>0</v>
      </c>
      <c r="J179" s="138">
        <f>IF(H179="Rural",VLOOKUP(B179,'Wage Index Rural (CMS.GOV)-PDPM'!$B$1:$C$54,2,FALSE),0)</f>
        <v>0.72730000000000006</v>
      </c>
    </row>
    <row r="180" spans="1:10" x14ac:dyDescent="0.25">
      <c r="A180" s="134">
        <v>4570</v>
      </c>
      <c r="B180" s="134" t="s">
        <v>614</v>
      </c>
      <c r="C180" s="131">
        <v>99904</v>
      </c>
      <c r="D180" s="132" t="s">
        <v>712</v>
      </c>
      <c r="E180" s="133" t="s">
        <v>713</v>
      </c>
      <c r="F180" s="133" t="s">
        <v>7070</v>
      </c>
      <c r="G180" s="135">
        <f t="shared" si="2"/>
        <v>0.72730000000000006</v>
      </c>
      <c r="H180" s="134" t="s">
        <v>388</v>
      </c>
      <c r="I180" s="138">
        <f>IF(H180="Urban",VLOOKUP(C180,'Wage Index Urban (CMS.GOV)-PDPM'!$A$2:$D$1682,4,FALSE),0)</f>
        <v>0</v>
      </c>
      <c r="J180" s="138">
        <f>IF(H180="Rural",VLOOKUP(B180,'Wage Index Rural (CMS.GOV)-PDPM'!$B$1:$C$54,2,FALSE),0)</f>
        <v>0.72730000000000006</v>
      </c>
    </row>
    <row r="181" spans="1:10" x14ac:dyDescent="0.25">
      <c r="A181" s="134">
        <v>4580</v>
      </c>
      <c r="B181" s="134" t="s">
        <v>614</v>
      </c>
      <c r="C181" s="131">
        <v>99904</v>
      </c>
      <c r="D181" s="132" t="s">
        <v>714</v>
      </c>
      <c r="E181" s="133" t="s">
        <v>715</v>
      </c>
      <c r="F181" s="133" t="s">
        <v>7070</v>
      </c>
      <c r="G181" s="135">
        <f t="shared" si="2"/>
        <v>0.72730000000000006</v>
      </c>
      <c r="H181" s="134" t="s">
        <v>388</v>
      </c>
      <c r="I181" s="138">
        <f>IF(H181="Urban",VLOOKUP(C181,'Wage Index Urban (CMS.GOV)-PDPM'!$A$2:$D$1682,4,FALSE),0)</f>
        <v>0</v>
      </c>
      <c r="J181" s="138">
        <f>IF(H181="Rural",VLOOKUP(B181,'Wage Index Rural (CMS.GOV)-PDPM'!$B$1:$C$54,2,FALSE),0)</f>
        <v>0.72730000000000006</v>
      </c>
    </row>
    <row r="182" spans="1:10" x14ac:dyDescent="0.25">
      <c r="A182" s="134">
        <v>4590</v>
      </c>
      <c r="B182" s="134" t="s">
        <v>614</v>
      </c>
      <c r="C182" s="131">
        <v>30780</v>
      </c>
      <c r="D182" s="132" t="s">
        <v>716</v>
      </c>
      <c r="E182" s="133" t="s">
        <v>717</v>
      </c>
      <c r="F182" s="133" t="s">
        <v>38</v>
      </c>
      <c r="G182" s="135">
        <f t="shared" si="2"/>
        <v>0.86110000000000009</v>
      </c>
      <c r="H182" s="134" t="s">
        <v>391</v>
      </c>
      <c r="I182" s="138">
        <f>IF(H182="Urban",VLOOKUP(C182,'Wage Index Urban (CMS.GOV)-PDPM'!$A$2:$D$1682,4,FALSE),0)</f>
        <v>0.86110000000000009</v>
      </c>
      <c r="J182" s="138">
        <f>IF(H182="Rural",VLOOKUP(B182,'Wage Index Rural (CMS.GOV)-PDPM'!$B$1:$C$54,2,FALSE),0)</f>
        <v>0</v>
      </c>
    </row>
    <row r="183" spans="1:10" x14ac:dyDescent="0.25">
      <c r="A183" s="134">
        <v>4600</v>
      </c>
      <c r="B183" s="134" t="s">
        <v>614</v>
      </c>
      <c r="C183" s="131">
        <v>99904</v>
      </c>
      <c r="D183" s="132" t="s">
        <v>500</v>
      </c>
      <c r="E183" s="133" t="s">
        <v>718</v>
      </c>
      <c r="F183" s="133" t="s">
        <v>7070</v>
      </c>
      <c r="G183" s="135">
        <f t="shared" si="2"/>
        <v>0.72730000000000006</v>
      </c>
      <c r="H183" s="134" t="s">
        <v>388</v>
      </c>
      <c r="I183" s="138">
        <f>IF(H183="Urban",VLOOKUP(C183,'Wage Index Urban (CMS.GOV)-PDPM'!$A$2:$D$1682,4,FALSE),0)</f>
        <v>0</v>
      </c>
      <c r="J183" s="138">
        <f>IF(H183="Rural",VLOOKUP(B183,'Wage Index Rural (CMS.GOV)-PDPM'!$B$1:$C$54,2,FALSE),0)</f>
        <v>0.72730000000000006</v>
      </c>
    </row>
    <row r="184" spans="1:10" x14ac:dyDescent="0.25">
      <c r="A184" s="134">
        <v>4620</v>
      </c>
      <c r="B184" s="134" t="s">
        <v>614</v>
      </c>
      <c r="C184" s="131">
        <v>30780</v>
      </c>
      <c r="D184" s="132" t="s">
        <v>719</v>
      </c>
      <c r="E184" s="133" t="s">
        <v>720</v>
      </c>
      <c r="F184" s="133" t="s">
        <v>38</v>
      </c>
      <c r="G184" s="135">
        <f t="shared" si="2"/>
        <v>0.86110000000000009</v>
      </c>
      <c r="H184" s="134" t="s">
        <v>391</v>
      </c>
      <c r="I184" s="138">
        <f>IF(H184="Urban",VLOOKUP(C184,'Wage Index Urban (CMS.GOV)-PDPM'!$A$2:$D$1682,4,FALSE),0)</f>
        <v>0.86110000000000009</v>
      </c>
      <c r="J184" s="138">
        <f>IF(H184="Rural",VLOOKUP(B184,'Wage Index Rural (CMS.GOV)-PDPM'!$B$1:$C$54,2,FALSE),0)</f>
        <v>0</v>
      </c>
    </row>
    <row r="185" spans="1:10" x14ac:dyDescent="0.25">
      <c r="A185" s="134">
        <v>4630</v>
      </c>
      <c r="B185" s="134" t="s">
        <v>614</v>
      </c>
      <c r="C185" s="131">
        <v>99904</v>
      </c>
      <c r="D185" s="132" t="s">
        <v>721</v>
      </c>
      <c r="E185" s="133" t="s">
        <v>722</v>
      </c>
      <c r="F185" s="133" t="s">
        <v>7070</v>
      </c>
      <c r="G185" s="135">
        <f t="shared" si="2"/>
        <v>0.72730000000000006</v>
      </c>
      <c r="H185" s="134" t="s">
        <v>388</v>
      </c>
      <c r="I185" s="138">
        <f>IF(H185="Urban",VLOOKUP(C185,'Wage Index Urban (CMS.GOV)-PDPM'!$A$2:$D$1682,4,FALSE),0)</f>
        <v>0</v>
      </c>
      <c r="J185" s="138">
        <f>IF(H185="Rural",VLOOKUP(B185,'Wage Index Rural (CMS.GOV)-PDPM'!$B$1:$C$54,2,FALSE),0)</f>
        <v>0.72730000000000006</v>
      </c>
    </row>
    <row r="186" spans="1:10" x14ac:dyDescent="0.25">
      <c r="A186" s="134">
        <v>4640</v>
      </c>
      <c r="B186" s="134" t="s">
        <v>614</v>
      </c>
      <c r="C186" s="131">
        <v>99904</v>
      </c>
      <c r="D186" s="132" t="s">
        <v>723</v>
      </c>
      <c r="E186" s="133" t="s">
        <v>724</v>
      </c>
      <c r="F186" s="133" t="s">
        <v>7070</v>
      </c>
      <c r="G186" s="135">
        <f t="shared" si="2"/>
        <v>0.72730000000000006</v>
      </c>
      <c r="H186" s="134" t="s">
        <v>388</v>
      </c>
      <c r="I186" s="138">
        <f>IF(H186="Urban",VLOOKUP(C186,'Wage Index Urban (CMS.GOV)-PDPM'!$A$2:$D$1682,4,FALSE),0)</f>
        <v>0</v>
      </c>
      <c r="J186" s="138">
        <f>IF(H186="Rural",VLOOKUP(B186,'Wage Index Rural (CMS.GOV)-PDPM'!$B$1:$C$54,2,FALSE),0)</f>
        <v>0.72730000000000006</v>
      </c>
    </row>
    <row r="187" spans="1:10" x14ac:dyDescent="0.25">
      <c r="A187" s="134">
        <v>4650</v>
      </c>
      <c r="B187" s="134" t="s">
        <v>614</v>
      </c>
      <c r="C187" s="131">
        <v>22900</v>
      </c>
      <c r="D187" s="132" t="s">
        <v>725</v>
      </c>
      <c r="E187" s="133" t="s">
        <v>726</v>
      </c>
      <c r="F187" s="133" t="s">
        <v>36</v>
      </c>
      <c r="G187" s="135">
        <f t="shared" si="2"/>
        <v>0.83050000000000002</v>
      </c>
      <c r="H187" s="134" t="s">
        <v>391</v>
      </c>
      <c r="I187" s="138">
        <f>IF(H187="Urban",VLOOKUP(C187,'Wage Index Urban (CMS.GOV)-PDPM'!$A$2:$D$1682,4,FALSE),0)</f>
        <v>0.83050000000000002</v>
      </c>
      <c r="J187" s="138">
        <f>IF(H187="Rural",VLOOKUP(B187,'Wage Index Rural (CMS.GOV)-PDPM'!$B$1:$C$54,2,FALSE),0)</f>
        <v>0</v>
      </c>
    </row>
    <row r="188" spans="1:10" x14ac:dyDescent="0.25">
      <c r="A188" s="134">
        <v>4660</v>
      </c>
      <c r="B188" s="134" t="s">
        <v>614</v>
      </c>
      <c r="C188" s="131">
        <v>99904</v>
      </c>
      <c r="D188" s="132" t="s">
        <v>727</v>
      </c>
      <c r="E188" s="133" t="s">
        <v>728</v>
      </c>
      <c r="F188" s="133" t="s">
        <v>7070</v>
      </c>
      <c r="G188" s="135">
        <f t="shared" si="2"/>
        <v>0.72730000000000006</v>
      </c>
      <c r="H188" s="134" t="s">
        <v>388</v>
      </c>
      <c r="I188" s="138">
        <f>IF(H188="Urban",VLOOKUP(C188,'Wage Index Urban (CMS.GOV)-PDPM'!$A$2:$D$1682,4,FALSE),0)</f>
        <v>0</v>
      </c>
      <c r="J188" s="138">
        <f>IF(H188="Rural",VLOOKUP(B188,'Wage Index Rural (CMS.GOV)-PDPM'!$B$1:$C$54,2,FALSE),0)</f>
        <v>0.72730000000000006</v>
      </c>
    </row>
    <row r="189" spans="1:10" x14ac:dyDescent="0.25">
      <c r="A189" s="134">
        <v>4670</v>
      </c>
      <c r="B189" s="134" t="s">
        <v>614</v>
      </c>
      <c r="C189" s="131">
        <v>99904</v>
      </c>
      <c r="D189" s="132" t="s">
        <v>729</v>
      </c>
      <c r="E189" s="133" t="s">
        <v>730</v>
      </c>
      <c r="F189" s="133" t="s">
        <v>7070</v>
      </c>
      <c r="G189" s="135">
        <f t="shared" si="2"/>
        <v>0.72730000000000006</v>
      </c>
      <c r="H189" s="134" t="s">
        <v>388</v>
      </c>
      <c r="I189" s="138">
        <f>IF(H189="Urban",VLOOKUP(C189,'Wage Index Urban (CMS.GOV)-PDPM'!$A$2:$D$1682,4,FALSE),0)</f>
        <v>0</v>
      </c>
      <c r="J189" s="138">
        <f>IF(H189="Rural",VLOOKUP(B189,'Wage Index Rural (CMS.GOV)-PDPM'!$B$1:$C$54,2,FALSE),0)</f>
        <v>0.72730000000000006</v>
      </c>
    </row>
    <row r="190" spans="1:10" x14ac:dyDescent="0.25">
      <c r="A190" s="134">
        <v>4610</v>
      </c>
      <c r="B190" s="134" t="s">
        <v>614</v>
      </c>
      <c r="C190" s="131">
        <v>99904</v>
      </c>
      <c r="D190" s="132" t="s">
        <v>731</v>
      </c>
      <c r="E190" s="133" t="s">
        <v>732</v>
      </c>
      <c r="F190" s="133" t="s">
        <v>7070</v>
      </c>
      <c r="G190" s="135">
        <f t="shared" si="2"/>
        <v>0.72730000000000006</v>
      </c>
      <c r="H190" s="134" t="s">
        <v>388</v>
      </c>
      <c r="I190" s="138">
        <f>IF(H190="Urban",VLOOKUP(C190,'Wage Index Urban (CMS.GOV)-PDPM'!$A$2:$D$1682,4,FALSE),0)</f>
        <v>0</v>
      </c>
      <c r="J190" s="138">
        <f>IF(H190="Rural",VLOOKUP(B190,'Wage Index Rural (CMS.GOV)-PDPM'!$B$1:$C$54,2,FALSE),0)</f>
        <v>0.72730000000000006</v>
      </c>
    </row>
    <row r="191" spans="1:10" x14ac:dyDescent="0.25">
      <c r="A191" s="134">
        <v>4999</v>
      </c>
      <c r="B191" s="134" t="s">
        <v>614</v>
      </c>
      <c r="C191" s="131">
        <v>99904</v>
      </c>
      <c r="D191" s="132" t="s">
        <v>387</v>
      </c>
      <c r="E191" s="133" t="s">
        <v>6755</v>
      </c>
      <c r="F191" s="133" t="s">
        <v>7070</v>
      </c>
      <c r="G191" s="135">
        <f t="shared" si="2"/>
        <v>0.72730000000000006</v>
      </c>
      <c r="H191" s="134" t="s">
        <v>388</v>
      </c>
      <c r="I191" s="138">
        <f>IF(H191="Urban",VLOOKUP(C191,'Wage Index Urban (CMS.GOV)-PDPM'!$A$2:$D$1682,4,FALSE),0)</f>
        <v>0</v>
      </c>
      <c r="J191" s="138">
        <f>IF(H191="Rural",VLOOKUP(B191,'Wage Index Rural (CMS.GOV)-PDPM'!$B$1:$C$54,2,FALSE),0)</f>
        <v>0.72730000000000006</v>
      </c>
    </row>
    <row r="192" spans="1:10" x14ac:dyDescent="0.25">
      <c r="A192" s="134">
        <v>4680</v>
      </c>
      <c r="B192" s="134" t="s">
        <v>614</v>
      </c>
      <c r="C192" s="131">
        <v>99904</v>
      </c>
      <c r="D192" s="132" t="s">
        <v>733</v>
      </c>
      <c r="E192" s="133" t="s">
        <v>734</v>
      </c>
      <c r="F192" s="133" t="s">
        <v>7070</v>
      </c>
      <c r="G192" s="135">
        <f t="shared" si="2"/>
        <v>0.72730000000000006</v>
      </c>
      <c r="H192" s="134" t="s">
        <v>388</v>
      </c>
      <c r="I192" s="138">
        <f>IF(H192="Urban",VLOOKUP(C192,'Wage Index Urban (CMS.GOV)-PDPM'!$A$2:$D$1682,4,FALSE),0)</f>
        <v>0</v>
      </c>
      <c r="J192" s="138">
        <f>IF(H192="Rural",VLOOKUP(B192,'Wage Index Rural (CMS.GOV)-PDPM'!$B$1:$C$54,2,FALSE),0)</f>
        <v>0.72730000000000006</v>
      </c>
    </row>
    <row r="193" spans="1:10" x14ac:dyDescent="0.25">
      <c r="A193" s="134">
        <v>4690</v>
      </c>
      <c r="B193" s="134" t="s">
        <v>614</v>
      </c>
      <c r="C193" s="131">
        <v>99904</v>
      </c>
      <c r="D193" s="132" t="s">
        <v>735</v>
      </c>
      <c r="E193" s="133" t="s">
        <v>736</v>
      </c>
      <c r="F193" s="133" t="s">
        <v>7070</v>
      </c>
      <c r="G193" s="135">
        <f t="shared" si="2"/>
        <v>0.72730000000000006</v>
      </c>
      <c r="H193" s="134" t="s">
        <v>388</v>
      </c>
      <c r="I193" s="138">
        <f>IF(H193="Urban",VLOOKUP(C193,'Wage Index Urban (CMS.GOV)-PDPM'!$A$2:$D$1682,4,FALSE),0)</f>
        <v>0</v>
      </c>
      <c r="J193" s="138">
        <f>IF(H193="Rural",VLOOKUP(B193,'Wage Index Rural (CMS.GOV)-PDPM'!$B$1:$C$54,2,FALSE),0)</f>
        <v>0.72730000000000006</v>
      </c>
    </row>
    <row r="194" spans="1:10" x14ac:dyDescent="0.25">
      <c r="A194" s="134">
        <v>4700</v>
      </c>
      <c r="B194" s="134" t="s">
        <v>614</v>
      </c>
      <c r="C194" s="131">
        <v>99904</v>
      </c>
      <c r="D194" s="132" t="s">
        <v>737</v>
      </c>
      <c r="E194" s="133" t="s">
        <v>738</v>
      </c>
      <c r="F194" s="133" t="s">
        <v>7070</v>
      </c>
      <c r="G194" s="135">
        <f t="shared" si="2"/>
        <v>0.72730000000000006</v>
      </c>
      <c r="H194" s="134" t="s">
        <v>388</v>
      </c>
      <c r="I194" s="138">
        <f>IF(H194="Urban",VLOOKUP(C194,'Wage Index Urban (CMS.GOV)-PDPM'!$A$2:$D$1682,4,FALSE),0)</f>
        <v>0</v>
      </c>
      <c r="J194" s="138">
        <f>IF(H194="Rural",VLOOKUP(B194,'Wage Index Rural (CMS.GOV)-PDPM'!$B$1:$C$54,2,FALSE),0)</f>
        <v>0.72730000000000006</v>
      </c>
    </row>
    <row r="195" spans="1:10" x14ac:dyDescent="0.25">
      <c r="A195" s="134">
        <v>4710</v>
      </c>
      <c r="B195" s="134" t="s">
        <v>614</v>
      </c>
      <c r="C195" s="131">
        <v>22220</v>
      </c>
      <c r="D195" s="132" t="s">
        <v>518</v>
      </c>
      <c r="E195" s="133" t="s">
        <v>739</v>
      </c>
      <c r="F195" s="133" t="s">
        <v>33</v>
      </c>
      <c r="G195" s="135">
        <f t="shared" si="2"/>
        <v>0.81680000000000008</v>
      </c>
      <c r="H195" s="134" t="s">
        <v>391</v>
      </c>
      <c r="I195" s="138">
        <f>IF(H195="Urban",VLOOKUP(C195,'Wage Index Urban (CMS.GOV)-PDPM'!$A$2:$D$1682,4,FALSE),0)</f>
        <v>0.81680000000000008</v>
      </c>
      <c r="J195" s="138">
        <f>IF(H195="Rural",VLOOKUP(B195,'Wage Index Rural (CMS.GOV)-PDPM'!$B$1:$C$54,2,FALSE),0)</f>
        <v>0</v>
      </c>
    </row>
    <row r="196" spans="1:10" x14ac:dyDescent="0.25">
      <c r="A196" s="134">
        <v>4720</v>
      </c>
      <c r="B196" s="134" t="s">
        <v>614</v>
      </c>
      <c r="C196" s="131">
        <v>99904</v>
      </c>
      <c r="D196" s="132" t="s">
        <v>740</v>
      </c>
      <c r="E196" s="133" t="s">
        <v>741</v>
      </c>
      <c r="F196" s="133" t="s">
        <v>7070</v>
      </c>
      <c r="G196" s="135">
        <f t="shared" si="2"/>
        <v>0.72730000000000006</v>
      </c>
      <c r="H196" s="134" t="s">
        <v>388</v>
      </c>
      <c r="I196" s="138">
        <f>IF(H196="Urban",VLOOKUP(C196,'Wage Index Urban (CMS.GOV)-PDPM'!$A$2:$D$1682,4,FALSE),0)</f>
        <v>0</v>
      </c>
      <c r="J196" s="138">
        <f>IF(H196="Rural",VLOOKUP(B196,'Wage Index Rural (CMS.GOV)-PDPM'!$B$1:$C$54,2,FALSE),0)</f>
        <v>0.72730000000000006</v>
      </c>
    </row>
    <row r="197" spans="1:10" x14ac:dyDescent="0.25">
      <c r="A197" s="134">
        <v>4730</v>
      </c>
      <c r="B197" s="134" t="s">
        <v>614</v>
      </c>
      <c r="C197" s="131">
        <v>99904</v>
      </c>
      <c r="D197" s="132" t="s">
        <v>742</v>
      </c>
      <c r="E197" s="133" t="s">
        <v>743</v>
      </c>
      <c r="F197" s="133" t="s">
        <v>7070</v>
      </c>
      <c r="G197" s="135">
        <f t="shared" si="2"/>
        <v>0.72730000000000006</v>
      </c>
      <c r="H197" s="134" t="s">
        <v>388</v>
      </c>
      <c r="I197" s="138">
        <f>IF(H197="Urban",VLOOKUP(C197,'Wage Index Urban (CMS.GOV)-PDPM'!$A$2:$D$1682,4,FALSE),0)</f>
        <v>0</v>
      </c>
      <c r="J197" s="138">
        <f>IF(H197="Rural",VLOOKUP(B197,'Wage Index Rural (CMS.GOV)-PDPM'!$B$1:$C$54,2,FALSE),0)</f>
        <v>0.72730000000000006</v>
      </c>
    </row>
    <row r="198" spans="1:10" x14ac:dyDescent="0.25">
      <c r="A198" s="134">
        <v>4740</v>
      </c>
      <c r="B198" s="134" t="s">
        <v>614</v>
      </c>
      <c r="C198" s="131">
        <v>99904</v>
      </c>
      <c r="D198" s="132" t="s">
        <v>744</v>
      </c>
      <c r="E198" s="133" t="s">
        <v>745</v>
      </c>
      <c r="F198" s="133" t="s">
        <v>7070</v>
      </c>
      <c r="G198" s="135">
        <f t="shared" si="2"/>
        <v>0.72730000000000006</v>
      </c>
      <c r="H198" s="134" t="s">
        <v>388</v>
      </c>
      <c r="I198" s="138">
        <f>IF(H198="Urban",VLOOKUP(C198,'Wage Index Urban (CMS.GOV)-PDPM'!$A$2:$D$1682,4,FALSE),0)</f>
        <v>0</v>
      </c>
      <c r="J198" s="138">
        <f>IF(H198="Rural",VLOOKUP(B198,'Wage Index Rural (CMS.GOV)-PDPM'!$B$1:$C$54,2,FALSE),0)</f>
        <v>0.72730000000000006</v>
      </c>
    </row>
    <row r="199" spans="1:10" x14ac:dyDescent="0.25">
      <c r="A199" s="134">
        <v>5000</v>
      </c>
      <c r="B199" s="134" t="s">
        <v>746</v>
      </c>
      <c r="C199" s="131">
        <v>36084</v>
      </c>
      <c r="D199" s="132" t="s">
        <v>747</v>
      </c>
      <c r="E199" s="133" t="s">
        <v>748</v>
      </c>
      <c r="F199" s="133" t="s">
        <v>41</v>
      </c>
      <c r="G199" s="135">
        <f t="shared" si="2"/>
        <v>1.899</v>
      </c>
      <c r="H199" s="134" t="s">
        <v>391</v>
      </c>
      <c r="I199" s="138">
        <f>IF(H199="Urban",VLOOKUP(C199,'Wage Index Urban (CMS.GOV)-PDPM'!$A$2:$D$1682,4,FALSE),0)</f>
        <v>1.899</v>
      </c>
      <c r="J199" s="138">
        <f>IF(H199="Rural",VLOOKUP(B199,'Wage Index Rural (CMS.GOV)-PDPM'!$B$1:$C$54,2,FALSE),0)</f>
        <v>0</v>
      </c>
    </row>
    <row r="200" spans="1:10" x14ac:dyDescent="0.25">
      <c r="A200" s="134">
        <v>5010</v>
      </c>
      <c r="B200" s="134" t="s">
        <v>746</v>
      </c>
      <c r="C200" s="131">
        <v>99905</v>
      </c>
      <c r="D200" s="132" t="s">
        <v>749</v>
      </c>
      <c r="E200" s="133" t="s">
        <v>750</v>
      </c>
      <c r="F200" s="133" t="s">
        <v>7071</v>
      </c>
      <c r="G200" s="135">
        <f t="shared" si="2"/>
        <v>1.2645</v>
      </c>
      <c r="H200" s="134" t="s">
        <v>388</v>
      </c>
      <c r="I200" s="138">
        <f>IF(H200="Urban",VLOOKUP(C200,'Wage Index Urban (CMS.GOV)-PDPM'!$A$2:$D$1682,4,FALSE),0)</f>
        <v>0</v>
      </c>
      <c r="J200" s="138">
        <f>IF(H200="Rural",VLOOKUP(B200,'Wage Index Rural (CMS.GOV)-PDPM'!$B$1:$C$54,2,FALSE),0)</f>
        <v>1.2645</v>
      </c>
    </row>
    <row r="201" spans="1:10" x14ac:dyDescent="0.25">
      <c r="A201" s="134">
        <v>5020</v>
      </c>
      <c r="B201" s="134" t="s">
        <v>746</v>
      </c>
      <c r="C201" s="131">
        <v>99905</v>
      </c>
      <c r="D201" s="132" t="s">
        <v>751</v>
      </c>
      <c r="E201" s="133" t="s">
        <v>752</v>
      </c>
      <c r="F201" s="133" t="s">
        <v>7071</v>
      </c>
      <c r="G201" s="135">
        <f t="shared" ref="G201:G264" si="3">IF(H201="Rural",J201,I201)</f>
        <v>1.2645</v>
      </c>
      <c r="H201" s="134" t="s">
        <v>388</v>
      </c>
      <c r="I201" s="138">
        <f>IF(H201="Urban",VLOOKUP(C201,'Wage Index Urban (CMS.GOV)-PDPM'!$A$2:$D$1682,4,FALSE),0)</f>
        <v>0</v>
      </c>
      <c r="J201" s="138">
        <f>IF(H201="Rural",VLOOKUP(B201,'Wage Index Rural (CMS.GOV)-PDPM'!$B$1:$C$54,2,FALSE),0)</f>
        <v>1.2645</v>
      </c>
    </row>
    <row r="202" spans="1:10" x14ac:dyDescent="0.25">
      <c r="A202" s="134">
        <v>5030</v>
      </c>
      <c r="B202" s="134" t="s">
        <v>746</v>
      </c>
      <c r="C202" s="131">
        <v>17020</v>
      </c>
      <c r="D202" s="132" t="s">
        <v>753</v>
      </c>
      <c r="E202" s="133" t="s">
        <v>754</v>
      </c>
      <c r="F202" s="133" t="s">
        <v>42</v>
      </c>
      <c r="G202" s="135">
        <f t="shared" si="3"/>
        <v>1.0891</v>
      </c>
      <c r="H202" s="134" t="s">
        <v>391</v>
      </c>
      <c r="I202" s="138">
        <f>IF(H202="Urban",VLOOKUP(C202,'Wage Index Urban (CMS.GOV)-PDPM'!$A$2:$D$1682,4,FALSE),0)</f>
        <v>1.0891</v>
      </c>
      <c r="J202" s="138">
        <f>IF(H202="Rural",VLOOKUP(B202,'Wage Index Rural (CMS.GOV)-PDPM'!$B$1:$C$54,2,FALSE),0)</f>
        <v>0</v>
      </c>
    </row>
    <row r="203" spans="1:10" x14ac:dyDescent="0.25">
      <c r="A203" s="134">
        <v>5040</v>
      </c>
      <c r="B203" s="134" t="s">
        <v>746</v>
      </c>
      <c r="C203" s="131">
        <v>99905</v>
      </c>
      <c r="D203" s="132" t="s">
        <v>755</v>
      </c>
      <c r="E203" s="133" t="s">
        <v>756</v>
      </c>
      <c r="F203" s="133" t="s">
        <v>7071</v>
      </c>
      <c r="G203" s="135">
        <f t="shared" si="3"/>
        <v>1.2645</v>
      </c>
      <c r="H203" s="134" t="s">
        <v>388</v>
      </c>
      <c r="I203" s="138">
        <f>IF(H203="Urban",VLOOKUP(C203,'Wage Index Urban (CMS.GOV)-PDPM'!$A$2:$D$1682,4,FALSE),0)</f>
        <v>0</v>
      </c>
      <c r="J203" s="138">
        <f>IF(H203="Rural",VLOOKUP(B203,'Wage Index Rural (CMS.GOV)-PDPM'!$B$1:$C$54,2,FALSE),0)</f>
        <v>1.2645</v>
      </c>
    </row>
    <row r="204" spans="1:10" x14ac:dyDescent="0.25">
      <c r="A204" s="134">
        <v>5050</v>
      </c>
      <c r="B204" s="134" t="s">
        <v>746</v>
      </c>
      <c r="C204" s="131">
        <v>99905</v>
      </c>
      <c r="D204" s="132" t="s">
        <v>757</v>
      </c>
      <c r="E204" s="133" t="s">
        <v>758</v>
      </c>
      <c r="F204" s="133" t="s">
        <v>7071</v>
      </c>
      <c r="G204" s="135">
        <f t="shared" si="3"/>
        <v>1.2645</v>
      </c>
      <c r="H204" s="134" t="s">
        <v>388</v>
      </c>
      <c r="I204" s="138">
        <f>IF(H204="Urban",VLOOKUP(C204,'Wage Index Urban (CMS.GOV)-PDPM'!$A$2:$D$1682,4,FALSE),0)</f>
        <v>0</v>
      </c>
      <c r="J204" s="138">
        <f>IF(H204="Rural",VLOOKUP(B204,'Wage Index Rural (CMS.GOV)-PDPM'!$B$1:$C$54,2,FALSE),0)</f>
        <v>1.2645</v>
      </c>
    </row>
    <row r="205" spans="1:10" x14ac:dyDescent="0.25">
      <c r="A205" s="134">
        <v>5060</v>
      </c>
      <c r="B205" s="134" t="s">
        <v>746</v>
      </c>
      <c r="C205" s="131">
        <v>36084</v>
      </c>
      <c r="D205" s="132" t="s">
        <v>759</v>
      </c>
      <c r="E205" s="133" t="s">
        <v>760</v>
      </c>
      <c r="F205" s="133" t="s">
        <v>41</v>
      </c>
      <c r="G205" s="135">
        <f t="shared" si="3"/>
        <v>1.899</v>
      </c>
      <c r="H205" s="134" t="s">
        <v>391</v>
      </c>
      <c r="I205" s="138">
        <f>IF(H205="Urban",VLOOKUP(C205,'Wage Index Urban (CMS.GOV)-PDPM'!$A$2:$D$1682,4,FALSE),0)</f>
        <v>1.899</v>
      </c>
      <c r="J205" s="138">
        <f>IF(H205="Rural",VLOOKUP(B205,'Wage Index Rural (CMS.GOV)-PDPM'!$B$1:$C$54,2,FALSE),0)</f>
        <v>0</v>
      </c>
    </row>
    <row r="206" spans="1:10" x14ac:dyDescent="0.25">
      <c r="A206" s="134">
        <v>5070</v>
      </c>
      <c r="B206" s="134" t="s">
        <v>746</v>
      </c>
      <c r="C206" s="131">
        <v>99905</v>
      </c>
      <c r="D206" s="132" t="s">
        <v>761</v>
      </c>
      <c r="E206" s="133" t="s">
        <v>762</v>
      </c>
      <c r="F206" s="133" t="s">
        <v>7071</v>
      </c>
      <c r="G206" s="135">
        <f t="shared" si="3"/>
        <v>1.2645</v>
      </c>
      <c r="H206" s="134" t="s">
        <v>388</v>
      </c>
      <c r="I206" s="138">
        <f>IF(H206="Urban",VLOOKUP(C206,'Wage Index Urban (CMS.GOV)-PDPM'!$A$2:$D$1682,4,FALSE),0)</f>
        <v>0</v>
      </c>
      <c r="J206" s="138">
        <f>IF(H206="Rural",VLOOKUP(B206,'Wage Index Rural (CMS.GOV)-PDPM'!$B$1:$C$54,2,FALSE),0)</f>
        <v>1.2645</v>
      </c>
    </row>
    <row r="207" spans="1:10" x14ac:dyDescent="0.25">
      <c r="A207" s="134">
        <v>5080</v>
      </c>
      <c r="B207" s="134" t="s">
        <v>746</v>
      </c>
      <c r="C207" s="131">
        <v>40900</v>
      </c>
      <c r="D207" s="132" t="s">
        <v>763</v>
      </c>
      <c r="E207" s="133" t="s">
        <v>764</v>
      </c>
      <c r="F207" s="133" t="s">
        <v>43</v>
      </c>
      <c r="G207" s="135">
        <f t="shared" si="3"/>
        <v>1.6986000000000001</v>
      </c>
      <c r="H207" s="134" t="s">
        <v>391</v>
      </c>
      <c r="I207" s="138">
        <f>IF(H207="Urban",VLOOKUP(C207,'Wage Index Urban (CMS.GOV)-PDPM'!$A$2:$D$1682,4,FALSE),0)</f>
        <v>1.6986000000000001</v>
      </c>
      <c r="J207" s="138">
        <f>IF(H207="Rural",VLOOKUP(B207,'Wage Index Rural (CMS.GOV)-PDPM'!$B$1:$C$54,2,FALSE),0)</f>
        <v>0</v>
      </c>
    </row>
    <row r="208" spans="1:10" x14ac:dyDescent="0.25">
      <c r="A208" s="134">
        <v>5090</v>
      </c>
      <c r="B208" s="134" t="s">
        <v>746</v>
      </c>
      <c r="C208" s="131">
        <v>23420</v>
      </c>
      <c r="D208" s="132" t="s">
        <v>765</v>
      </c>
      <c r="E208" s="133" t="s">
        <v>766</v>
      </c>
      <c r="F208" s="133" t="s">
        <v>44</v>
      </c>
      <c r="G208" s="135">
        <f t="shared" si="3"/>
        <v>1.0984</v>
      </c>
      <c r="H208" s="134" t="s">
        <v>391</v>
      </c>
      <c r="I208" s="138">
        <f>IF(H208="Urban",VLOOKUP(C208,'Wage Index Urban (CMS.GOV)-PDPM'!$A$2:$D$1682,4,FALSE),0)</f>
        <v>1.0984</v>
      </c>
      <c r="J208" s="138">
        <f>IF(H208="Rural",VLOOKUP(B208,'Wage Index Rural (CMS.GOV)-PDPM'!$B$1:$C$54,2,FALSE),0)</f>
        <v>0</v>
      </c>
    </row>
    <row r="209" spans="1:10" x14ac:dyDescent="0.25">
      <c r="A209" s="134">
        <v>5100</v>
      </c>
      <c r="B209" s="134" t="s">
        <v>746</v>
      </c>
      <c r="C209" s="131">
        <v>99905</v>
      </c>
      <c r="D209" s="132" t="s">
        <v>767</v>
      </c>
      <c r="E209" s="133" t="s">
        <v>768</v>
      </c>
      <c r="F209" s="133" t="s">
        <v>7071</v>
      </c>
      <c r="G209" s="135">
        <f t="shared" si="3"/>
        <v>1.2645</v>
      </c>
      <c r="H209" s="134" t="s">
        <v>388</v>
      </c>
      <c r="I209" s="138">
        <f>IF(H209="Urban",VLOOKUP(C209,'Wage Index Urban (CMS.GOV)-PDPM'!$A$2:$D$1682,4,FALSE),0)</f>
        <v>0</v>
      </c>
      <c r="J209" s="138">
        <f>IF(H209="Rural",VLOOKUP(B209,'Wage Index Rural (CMS.GOV)-PDPM'!$B$1:$C$54,2,FALSE),0)</f>
        <v>1.2645</v>
      </c>
    </row>
    <row r="210" spans="1:10" x14ac:dyDescent="0.25">
      <c r="A210" s="134">
        <v>5110</v>
      </c>
      <c r="B210" s="134" t="s">
        <v>746</v>
      </c>
      <c r="C210" s="131">
        <v>99905</v>
      </c>
      <c r="D210" s="132" t="s">
        <v>769</v>
      </c>
      <c r="E210" s="133" t="s">
        <v>770</v>
      </c>
      <c r="F210" s="133" t="s">
        <v>7071</v>
      </c>
      <c r="G210" s="135">
        <f t="shared" si="3"/>
        <v>1.2645</v>
      </c>
      <c r="H210" s="134" t="s">
        <v>388</v>
      </c>
      <c r="I210" s="138">
        <f>IF(H210="Urban",VLOOKUP(C210,'Wage Index Urban (CMS.GOV)-PDPM'!$A$2:$D$1682,4,FALSE),0)</f>
        <v>0</v>
      </c>
      <c r="J210" s="138">
        <f>IF(H210="Rural",VLOOKUP(B210,'Wage Index Rural (CMS.GOV)-PDPM'!$B$1:$C$54,2,FALSE),0)</f>
        <v>1.2645</v>
      </c>
    </row>
    <row r="211" spans="1:10" x14ac:dyDescent="0.25">
      <c r="A211" s="134">
        <v>5120</v>
      </c>
      <c r="B211" s="134" t="s">
        <v>746</v>
      </c>
      <c r="C211" s="131">
        <v>20940</v>
      </c>
      <c r="D211" s="132" t="s">
        <v>771</v>
      </c>
      <c r="E211" s="133" t="s">
        <v>772</v>
      </c>
      <c r="F211" s="133" t="s">
        <v>45</v>
      </c>
      <c r="G211" s="135">
        <f t="shared" si="3"/>
        <v>0.95420000000000005</v>
      </c>
      <c r="H211" s="134" t="s">
        <v>391</v>
      </c>
      <c r="I211" s="138">
        <f>IF(H211="Urban",VLOOKUP(C211,'Wage Index Urban (CMS.GOV)-PDPM'!$A$2:$D$1682,4,FALSE),0)</f>
        <v>0.95420000000000005</v>
      </c>
      <c r="J211" s="138">
        <f>IF(H211="Rural",VLOOKUP(B211,'Wage Index Rural (CMS.GOV)-PDPM'!$B$1:$C$54,2,FALSE),0)</f>
        <v>0</v>
      </c>
    </row>
    <row r="212" spans="1:10" x14ac:dyDescent="0.25">
      <c r="A212" s="134">
        <v>5130</v>
      </c>
      <c r="B212" s="134" t="s">
        <v>746</v>
      </c>
      <c r="C212" s="131">
        <v>99905</v>
      </c>
      <c r="D212" s="132" t="s">
        <v>773</v>
      </c>
      <c r="E212" s="133" t="s">
        <v>774</v>
      </c>
      <c r="F212" s="133" t="s">
        <v>7071</v>
      </c>
      <c r="G212" s="135">
        <f t="shared" si="3"/>
        <v>1.2645</v>
      </c>
      <c r="H212" s="134" t="s">
        <v>388</v>
      </c>
      <c r="I212" s="138">
        <f>IF(H212="Urban",VLOOKUP(C212,'Wage Index Urban (CMS.GOV)-PDPM'!$A$2:$D$1682,4,FALSE),0)</f>
        <v>0</v>
      </c>
      <c r="J212" s="138">
        <f>IF(H212="Rural",VLOOKUP(B212,'Wage Index Rural (CMS.GOV)-PDPM'!$B$1:$C$54,2,FALSE),0)</f>
        <v>1.2645</v>
      </c>
    </row>
    <row r="213" spans="1:10" x14ac:dyDescent="0.25">
      <c r="A213" s="134">
        <v>5140</v>
      </c>
      <c r="B213" s="134" t="s">
        <v>746</v>
      </c>
      <c r="C213" s="131">
        <v>12540</v>
      </c>
      <c r="D213" s="132" t="s">
        <v>775</v>
      </c>
      <c r="E213" s="133" t="s">
        <v>776</v>
      </c>
      <c r="F213" s="133" t="s">
        <v>46</v>
      </c>
      <c r="G213" s="135">
        <f t="shared" si="3"/>
        <v>1.1830000000000001</v>
      </c>
      <c r="H213" s="134" t="s">
        <v>391</v>
      </c>
      <c r="I213" s="138">
        <f>IF(H213="Urban",VLOOKUP(C213,'Wage Index Urban (CMS.GOV)-PDPM'!$A$2:$D$1682,4,FALSE),0)</f>
        <v>1.1830000000000001</v>
      </c>
      <c r="J213" s="138">
        <f>IF(H213="Rural",VLOOKUP(B213,'Wage Index Rural (CMS.GOV)-PDPM'!$B$1:$C$54,2,FALSE),0)</f>
        <v>0</v>
      </c>
    </row>
    <row r="214" spans="1:10" x14ac:dyDescent="0.25">
      <c r="A214" s="134">
        <v>5150</v>
      </c>
      <c r="B214" s="134" t="s">
        <v>746</v>
      </c>
      <c r="C214" s="131">
        <v>25260</v>
      </c>
      <c r="D214" s="132" t="s">
        <v>777</v>
      </c>
      <c r="E214" s="133" t="s">
        <v>778</v>
      </c>
      <c r="F214" s="133" t="s">
        <v>47</v>
      </c>
      <c r="G214" s="135">
        <f t="shared" si="3"/>
        <v>1.1103000000000001</v>
      </c>
      <c r="H214" s="134" t="s">
        <v>391</v>
      </c>
      <c r="I214" s="138">
        <f>IF(H214="Urban",VLOOKUP(C214,'Wage Index Urban (CMS.GOV)-PDPM'!$A$2:$D$1682,4,FALSE),0)</f>
        <v>1.1103000000000001</v>
      </c>
      <c r="J214" s="138">
        <f>IF(H214="Rural",VLOOKUP(B214,'Wage Index Rural (CMS.GOV)-PDPM'!$B$1:$C$54,2,FALSE),0)</f>
        <v>0</v>
      </c>
    </row>
    <row r="215" spans="1:10" x14ac:dyDescent="0.25">
      <c r="A215" s="134">
        <v>5160</v>
      </c>
      <c r="B215" s="134" t="s">
        <v>746</v>
      </c>
      <c r="C215" s="131">
        <v>99905</v>
      </c>
      <c r="D215" s="132" t="s">
        <v>779</v>
      </c>
      <c r="E215" s="133" t="s">
        <v>780</v>
      </c>
      <c r="F215" s="133" t="s">
        <v>7071</v>
      </c>
      <c r="G215" s="135">
        <f t="shared" si="3"/>
        <v>1.2645</v>
      </c>
      <c r="H215" s="134" t="s">
        <v>388</v>
      </c>
      <c r="I215" s="138">
        <f>IF(H215="Urban",VLOOKUP(C215,'Wage Index Urban (CMS.GOV)-PDPM'!$A$2:$D$1682,4,FALSE),0)</f>
        <v>0</v>
      </c>
      <c r="J215" s="138">
        <f>IF(H215="Rural",VLOOKUP(B215,'Wage Index Rural (CMS.GOV)-PDPM'!$B$1:$C$54,2,FALSE),0)</f>
        <v>1.2645</v>
      </c>
    </row>
    <row r="216" spans="1:10" x14ac:dyDescent="0.25">
      <c r="A216" s="134">
        <v>5170</v>
      </c>
      <c r="B216" s="134" t="s">
        <v>746</v>
      </c>
      <c r="C216" s="131">
        <v>99905</v>
      </c>
      <c r="D216" s="132" t="s">
        <v>781</v>
      </c>
      <c r="E216" s="133" t="s">
        <v>782</v>
      </c>
      <c r="F216" s="133" t="s">
        <v>7071</v>
      </c>
      <c r="G216" s="135">
        <f t="shared" si="3"/>
        <v>1.2645</v>
      </c>
      <c r="H216" s="134" t="s">
        <v>388</v>
      </c>
      <c r="I216" s="138">
        <f>IF(H216="Urban",VLOOKUP(C216,'Wage Index Urban (CMS.GOV)-PDPM'!$A$2:$D$1682,4,FALSE),0)</f>
        <v>0</v>
      </c>
      <c r="J216" s="138">
        <f>IF(H216="Rural",VLOOKUP(B216,'Wage Index Rural (CMS.GOV)-PDPM'!$B$1:$C$54,2,FALSE),0)</f>
        <v>1.2645</v>
      </c>
    </row>
    <row r="217" spans="1:10" x14ac:dyDescent="0.25">
      <c r="A217" s="134">
        <v>5200</v>
      </c>
      <c r="B217" s="134" t="s">
        <v>746</v>
      </c>
      <c r="C217" s="131">
        <v>31084</v>
      </c>
      <c r="D217" s="132" t="s">
        <v>783</v>
      </c>
      <c r="E217" s="133" t="s">
        <v>784</v>
      </c>
      <c r="F217" s="133" t="s">
        <v>48</v>
      </c>
      <c r="G217" s="135">
        <f t="shared" si="3"/>
        <v>1.3336000000000001</v>
      </c>
      <c r="H217" s="134" t="s">
        <v>391</v>
      </c>
      <c r="I217" s="138">
        <f>IF(H217="Urban",VLOOKUP(C217,'Wage Index Urban (CMS.GOV)-PDPM'!$A$2:$D$1682,4,FALSE),0)</f>
        <v>1.3336000000000001</v>
      </c>
      <c r="J217" s="138">
        <f>IF(H217="Rural",VLOOKUP(B217,'Wage Index Rural (CMS.GOV)-PDPM'!$B$1:$C$54,2,FALSE),0)</f>
        <v>0</v>
      </c>
    </row>
    <row r="218" spans="1:10" x14ac:dyDescent="0.25">
      <c r="A218" s="134">
        <v>5210</v>
      </c>
      <c r="B218" s="134" t="s">
        <v>746</v>
      </c>
      <c r="C218" s="131">
        <v>31084</v>
      </c>
      <c r="D218" s="132" t="s">
        <v>783</v>
      </c>
      <c r="E218" s="133" t="s">
        <v>784</v>
      </c>
      <c r="F218" s="133" t="s">
        <v>48</v>
      </c>
      <c r="G218" s="135">
        <f t="shared" si="3"/>
        <v>1.3336000000000001</v>
      </c>
      <c r="H218" s="134" t="s">
        <v>391</v>
      </c>
      <c r="I218" s="138">
        <f>IF(H218="Urban",VLOOKUP(C218,'Wage Index Urban (CMS.GOV)-PDPM'!$A$2:$D$1682,4,FALSE),0)</f>
        <v>1.3336000000000001</v>
      </c>
      <c r="J218" s="138">
        <f>IF(H218="Rural",VLOOKUP(B218,'Wage Index Rural (CMS.GOV)-PDPM'!$B$1:$C$54,2,FALSE),0)</f>
        <v>0</v>
      </c>
    </row>
    <row r="219" spans="1:10" x14ac:dyDescent="0.25">
      <c r="A219" s="134">
        <v>5300</v>
      </c>
      <c r="B219" s="134" t="s">
        <v>746</v>
      </c>
      <c r="C219" s="131">
        <v>31460</v>
      </c>
      <c r="D219" s="132" t="s">
        <v>785</v>
      </c>
      <c r="E219" s="133" t="s">
        <v>786</v>
      </c>
      <c r="F219" s="133" t="s">
        <v>49</v>
      </c>
      <c r="G219" s="135">
        <f t="shared" si="3"/>
        <v>0.72770000000000001</v>
      </c>
      <c r="H219" s="134" t="s">
        <v>391</v>
      </c>
      <c r="I219" s="138">
        <f>IF(H219="Urban",VLOOKUP(C219,'Wage Index Urban (CMS.GOV)-PDPM'!$A$2:$D$1682,4,FALSE),0)</f>
        <v>0.72770000000000001</v>
      </c>
      <c r="J219" s="138">
        <f>IF(H219="Rural",VLOOKUP(B219,'Wage Index Rural (CMS.GOV)-PDPM'!$B$1:$C$54,2,FALSE),0)</f>
        <v>0</v>
      </c>
    </row>
    <row r="220" spans="1:10" x14ac:dyDescent="0.25">
      <c r="A220" s="134">
        <v>5310</v>
      </c>
      <c r="B220" s="134" t="s">
        <v>746</v>
      </c>
      <c r="C220" s="131">
        <v>42034</v>
      </c>
      <c r="D220" s="132" t="s">
        <v>787</v>
      </c>
      <c r="E220" s="133" t="s">
        <v>788</v>
      </c>
      <c r="F220" s="133" t="s">
        <v>50</v>
      </c>
      <c r="G220" s="135">
        <f t="shared" si="3"/>
        <v>1.8456000000000001</v>
      </c>
      <c r="H220" s="134" t="s">
        <v>391</v>
      </c>
      <c r="I220" s="138">
        <f>IF(H220="Urban",VLOOKUP(C220,'Wage Index Urban (CMS.GOV)-PDPM'!$A$2:$D$1682,4,FALSE),0)</f>
        <v>1.8456000000000001</v>
      </c>
      <c r="J220" s="138">
        <f>IF(H220="Rural",VLOOKUP(B220,'Wage Index Rural (CMS.GOV)-PDPM'!$B$1:$C$54,2,FALSE),0)</f>
        <v>0</v>
      </c>
    </row>
    <row r="221" spans="1:10" x14ac:dyDescent="0.25">
      <c r="A221" s="134">
        <v>5320</v>
      </c>
      <c r="B221" s="134" t="s">
        <v>746</v>
      </c>
      <c r="C221" s="131">
        <v>99905</v>
      </c>
      <c r="D221" s="132" t="s">
        <v>789</v>
      </c>
      <c r="E221" s="133" t="s">
        <v>790</v>
      </c>
      <c r="F221" s="133" t="s">
        <v>7071</v>
      </c>
      <c r="G221" s="135">
        <f t="shared" si="3"/>
        <v>1.2645</v>
      </c>
      <c r="H221" s="134" t="s">
        <v>388</v>
      </c>
      <c r="I221" s="138">
        <f>IF(H221="Urban",VLOOKUP(C221,'Wage Index Urban (CMS.GOV)-PDPM'!$A$2:$D$1682,4,FALSE),0)</f>
        <v>0</v>
      </c>
      <c r="J221" s="138">
        <f>IF(H221="Rural",VLOOKUP(B221,'Wage Index Rural (CMS.GOV)-PDPM'!$B$1:$C$54,2,FALSE),0)</f>
        <v>1.2645</v>
      </c>
    </row>
    <row r="222" spans="1:10" x14ac:dyDescent="0.25">
      <c r="A222" s="134">
        <v>5330</v>
      </c>
      <c r="B222" s="134" t="s">
        <v>746</v>
      </c>
      <c r="C222" s="131">
        <v>99905</v>
      </c>
      <c r="D222" s="132" t="s">
        <v>791</v>
      </c>
      <c r="E222" s="133" t="s">
        <v>792</v>
      </c>
      <c r="F222" s="133" t="s">
        <v>7071</v>
      </c>
      <c r="G222" s="135">
        <f t="shared" si="3"/>
        <v>1.2645</v>
      </c>
      <c r="H222" s="134" t="s">
        <v>388</v>
      </c>
      <c r="I222" s="138">
        <f>IF(H222="Urban",VLOOKUP(C222,'Wage Index Urban (CMS.GOV)-PDPM'!$A$2:$D$1682,4,FALSE),0)</f>
        <v>0</v>
      </c>
      <c r="J222" s="138">
        <f>IF(H222="Rural",VLOOKUP(B222,'Wage Index Rural (CMS.GOV)-PDPM'!$B$1:$C$54,2,FALSE),0)</f>
        <v>1.2645</v>
      </c>
    </row>
    <row r="223" spans="1:10" x14ac:dyDescent="0.25">
      <c r="A223" s="134">
        <v>5340</v>
      </c>
      <c r="B223" s="134" t="s">
        <v>746</v>
      </c>
      <c r="C223" s="131">
        <v>32900</v>
      </c>
      <c r="D223" s="132" t="s">
        <v>793</v>
      </c>
      <c r="E223" s="133" t="s">
        <v>794</v>
      </c>
      <c r="F223" s="133" t="s">
        <v>51</v>
      </c>
      <c r="G223" s="135">
        <f t="shared" si="3"/>
        <v>1.3892</v>
      </c>
      <c r="H223" s="134" t="s">
        <v>391</v>
      </c>
      <c r="I223" s="138">
        <f>IF(H223="Urban",VLOOKUP(C223,'Wage Index Urban (CMS.GOV)-PDPM'!$A$2:$D$1682,4,FALSE),0)</f>
        <v>1.3892</v>
      </c>
      <c r="J223" s="138">
        <f>IF(H223="Rural",VLOOKUP(B223,'Wage Index Rural (CMS.GOV)-PDPM'!$B$1:$C$54,2,FALSE),0)</f>
        <v>0</v>
      </c>
    </row>
    <row r="224" spans="1:10" x14ac:dyDescent="0.25">
      <c r="A224" s="134">
        <v>5350</v>
      </c>
      <c r="B224" s="134" t="s">
        <v>746</v>
      </c>
      <c r="C224" s="131">
        <v>99905</v>
      </c>
      <c r="D224" s="132" t="s">
        <v>795</v>
      </c>
      <c r="E224" s="133" t="s">
        <v>796</v>
      </c>
      <c r="F224" s="133" t="s">
        <v>7071</v>
      </c>
      <c r="G224" s="135">
        <f t="shared" si="3"/>
        <v>1.2645</v>
      </c>
      <c r="H224" s="134" t="s">
        <v>388</v>
      </c>
      <c r="I224" s="138">
        <f>IF(H224="Urban",VLOOKUP(C224,'Wage Index Urban (CMS.GOV)-PDPM'!$A$2:$D$1682,4,FALSE),0)</f>
        <v>0</v>
      </c>
      <c r="J224" s="138">
        <f>IF(H224="Rural",VLOOKUP(B224,'Wage Index Rural (CMS.GOV)-PDPM'!$B$1:$C$54,2,FALSE),0)</f>
        <v>1.2645</v>
      </c>
    </row>
    <row r="225" spans="1:10" x14ac:dyDescent="0.25">
      <c r="A225" s="134">
        <v>5360</v>
      </c>
      <c r="B225" s="134" t="s">
        <v>746</v>
      </c>
      <c r="C225" s="131">
        <v>99905</v>
      </c>
      <c r="D225" s="132" t="s">
        <v>797</v>
      </c>
      <c r="E225" s="133" t="s">
        <v>798</v>
      </c>
      <c r="F225" s="133" t="s">
        <v>7071</v>
      </c>
      <c r="G225" s="135">
        <f t="shared" si="3"/>
        <v>1.2645</v>
      </c>
      <c r="H225" s="134" t="s">
        <v>388</v>
      </c>
      <c r="I225" s="138">
        <f>IF(H225="Urban",VLOOKUP(C225,'Wage Index Urban (CMS.GOV)-PDPM'!$A$2:$D$1682,4,FALSE),0)</f>
        <v>0</v>
      </c>
      <c r="J225" s="138">
        <f>IF(H225="Rural",VLOOKUP(B225,'Wage Index Rural (CMS.GOV)-PDPM'!$B$1:$C$54,2,FALSE),0)</f>
        <v>1.2645</v>
      </c>
    </row>
    <row r="226" spans="1:10" x14ac:dyDescent="0.25">
      <c r="A226" s="134">
        <v>5370</v>
      </c>
      <c r="B226" s="134" t="s">
        <v>746</v>
      </c>
      <c r="C226" s="131">
        <v>41500</v>
      </c>
      <c r="D226" s="132" t="s">
        <v>799</v>
      </c>
      <c r="E226" s="133" t="s">
        <v>800</v>
      </c>
      <c r="F226" s="133" t="s">
        <v>52</v>
      </c>
      <c r="G226" s="135">
        <f t="shared" si="3"/>
        <v>1.7253000000000001</v>
      </c>
      <c r="H226" s="134" t="s">
        <v>391</v>
      </c>
      <c r="I226" s="138">
        <f>IF(H226="Urban",VLOOKUP(C226,'Wage Index Urban (CMS.GOV)-PDPM'!$A$2:$D$1682,4,FALSE),0)</f>
        <v>1.7253000000000001</v>
      </c>
      <c r="J226" s="138">
        <f>IF(H226="Rural",VLOOKUP(B226,'Wage Index Rural (CMS.GOV)-PDPM'!$B$1:$C$54,2,FALSE),0)</f>
        <v>0</v>
      </c>
    </row>
    <row r="227" spans="1:10" x14ac:dyDescent="0.25">
      <c r="A227" s="134">
        <v>5380</v>
      </c>
      <c r="B227" s="134" t="s">
        <v>746</v>
      </c>
      <c r="C227" s="131">
        <v>34900</v>
      </c>
      <c r="D227" s="132" t="s">
        <v>801</v>
      </c>
      <c r="E227" s="133" t="s">
        <v>802</v>
      </c>
      <c r="F227" s="133" t="s">
        <v>53</v>
      </c>
      <c r="G227" s="135">
        <f t="shared" si="3"/>
        <v>1.4902</v>
      </c>
      <c r="H227" s="134" t="s">
        <v>391</v>
      </c>
      <c r="I227" s="138">
        <f>IF(H227="Urban",VLOOKUP(C227,'Wage Index Urban (CMS.GOV)-PDPM'!$A$2:$D$1682,4,FALSE),0)</f>
        <v>1.4902</v>
      </c>
      <c r="J227" s="138">
        <f>IF(H227="Rural",VLOOKUP(B227,'Wage Index Rural (CMS.GOV)-PDPM'!$B$1:$C$54,2,FALSE),0)</f>
        <v>0</v>
      </c>
    </row>
    <row r="228" spans="1:10" x14ac:dyDescent="0.25">
      <c r="A228" s="134">
        <v>5390</v>
      </c>
      <c r="B228" s="134" t="s">
        <v>746</v>
      </c>
      <c r="C228" s="131">
        <v>99905</v>
      </c>
      <c r="D228" s="132" t="s">
        <v>698</v>
      </c>
      <c r="E228" s="133" t="s">
        <v>803</v>
      </c>
      <c r="F228" s="133" t="s">
        <v>7071</v>
      </c>
      <c r="G228" s="135">
        <f t="shared" si="3"/>
        <v>1.2645</v>
      </c>
      <c r="H228" s="134" t="s">
        <v>388</v>
      </c>
      <c r="I228" s="138">
        <f>IF(H228="Urban",VLOOKUP(C228,'Wage Index Urban (CMS.GOV)-PDPM'!$A$2:$D$1682,4,FALSE),0)</f>
        <v>0</v>
      </c>
      <c r="J228" s="138">
        <f>IF(H228="Rural",VLOOKUP(B228,'Wage Index Rural (CMS.GOV)-PDPM'!$B$1:$C$54,2,FALSE),0)</f>
        <v>1.2645</v>
      </c>
    </row>
    <row r="229" spans="1:10" x14ac:dyDescent="0.25">
      <c r="A229" s="134">
        <v>5400</v>
      </c>
      <c r="B229" s="134" t="s">
        <v>746</v>
      </c>
      <c r="C229" s="131">
        <v>11244</v>
      </c>
      <c r="D229" s="132" t="s">
        <v>804</v>
      </c>
      <c r="E229" s="133" t="s">
        <v>805</v>
      </c>
      <c r="F229" s="133" t="s">
        <v>54</v>
      </c>
      <c r="G229" s="135">
        <f t="shared" si="3"/>
        <v>1.2183000000000002</v>
      </c>
      <c r="H229" s="134" t="s">
        <v>391</v>
      </c>
      <c r="I229" s="138">
        <f>IF(H229="Urban",VLOOKUP(C229,'Wage Index Urban (CMS.GOV)-PDPM'!$A$2:$D$1682,4,FALSE),0)</f>
        <v>1.2183000000000002</v>
      </c>
      <c r="J229" s="138">
        <f>IF(H229="Rural",VLOOKUP(B229,'Wage Index Rural (CMS.GOV)-PDPM'!$B$1:$C$54,2,FALSE),0)</f>
        <v>0</v>
      </c>
    </row>
    <row r="230" spans="1:10" x14ac:dyDescent="0.25">
      <c r="A230" s="134">
        <v>5410</v>
      </c>
      <c r="B230" s="134" t="s">
        <v>746</v>
      </c>
      <c r="C230" s="131">
        <v>40900</v>
      </c>
      <c r="D230" s="132" t="s">
        <v>806</v>
      </c>
      <c r="E230" s="133" t="s">
        <v>807</v>
      </c>
      <c r="F230" s="133" t="s">
        <v>43</v>
      </c>
      <c r="G230" s="135">
        <f t="shared" si="3"/>
        <v>1.6986000000000001</v>
      </c>
      <c r="H230" s="134" t="s">
        <v>391</v>
      </c>
      <c r="I230" s="138">
        <f>IF(H230="Urban",VLOOKUP(C230,'Wage Index Urban (CMS.GOV)-PDPM'!$A$2:$D$1682,4,FALSE),0)</f>
        <v>1.6986000000000001</v>
      </c>
      <c r="J230" s="138">
        <f>IF(H230="Rural",VLOOKUP(B230,'Wage Index Rural (CMS.GOV)-PDPM'!$B$1:$C$54,2,FALSE),0)</f>
        <v>0</v>
      </c>
    </row>
    <row r="231" spans="1:10" x14ac:dyDescent="0.25">
      <c r="A231" s="134">
        <v>5420</v>
      </c>
      <c r="B231" s="134" t="s">
        <v>746</v>
      </c>
      <c r="C231" s="131">
        <v>99905</v>
      </c>
      <c r="D231" s="132" t="s">
        <v>808</v>
      </c>
      <c r="E231" s="133" t="s">
        <v>809</v>
      </c>
      <c r="F231" s="133" t="s">
        <v>7071</v>
      </c>
      <c r="G231" s="135">
        <f t="shared" si="3"/>
        <v>1.2645</v>
      </c>
      <c r="H231" s="134" t="s">
        <v>388</v>
      </c>
      <c r="I231" s="138">
        <f>IF(H231="Urban",VLOOKUP(C231,'Wage Index Urban (CMS.GOV)-PDPM'!$A$2:$D$1682,4,FALSE),0)</f>
        <v>0</v>
      </c>
      <c r="J231" s="138">
        <f>IF(H231="Rural",VLOOKUP(B231,'Wage Index Rural (CMS.GOV)-PDPM'!$B$1:$C$54,2,FALSE),0)</f>
        <v>1.2645</v>
      </c>
    </row>
    <row r="232" spans="1:10" x14ac:dyDescent="0.25">
      <c r="A232" s="134">
        <v>5430</v>
      </c>
      <c r="B232" s="134" t="s">
        <v>746</v>
      </c>
      <c r="C232" s="131">
        <v>40140</v>
      </c>
      <c r="D232" s="132" t="s">
        <v>810</v>
      </c>
      <c r="E232" s="133" t="s">
        <v>811</v>
      </c>
      <c r="F232" s="133" t="s">
        <v>55</v>
      </c>
      <c r="G232" s="135">
        <f t="shared" si="3"/>
        <v>1.2368000000000001</v>
      </c>
      <c r="H232" s="134" t="s">
        <v>391</v>
      </c>
      <c r="I232" s="138">
        <f>IF(H232="Urban",VLOOKUP(C232,'Wage Index Urban (CMS.GOV)-PDPM'!$A$2:$D$1682,4,FALSE),0)</f>
        <v>1.2368000000000001</v>
      </c>
      <c r="J232" s="138">
        <f>IF(H232="Rural",VLOOKUP(B232,'Wage Index Rural (CMS.GOV)-PDPM'!$B$1:$C$54,2,FALSE),0)</f>
        <v>0</v>
      </c>
    </row>
    <row r="233" spans="1:10" x14ac:dyDescent="0.25">
      <c r="A233" s="134">
        <v>5440</v>
      </c>
      <c r="B233" s="134" t="s">
        <v>746</v>
      </c>
      <c r="C233" s="131">
        <v>40900</v>
      </c>
      <c r="D233" s="132" t="s">
        <v>812</v>
      </c>
      <c r="E233" s="133" t="s">
        <v>813</v>
      </c>
      <c r="F233" s="133" t="s">
        <v>43</v>
      </c>
      <c r="G233" s="135">
        <f t="shared" si="3"/>
        <v>1.6986000000000001</v>
      </c>
      <c r="H233" s="134" t="s">
        <v>391</v>
      </c>
      <c r="I233" s="138">
        <f>IF(H233="Urban",VLOOKUP(C233,'Wage Index Urban (CMS.GOV)-PDPM'!$A$2:$D$1682,4,FALSE),0)</f>
        <v>1.6986000000000001</v>
      </c>
      <c r="J233" s="138">
        <f>IF(H233="Rural",VLOOKUP(B233,'Wage Index Rural (CMS.GOV)-PDPM'!$B$1:$C$54,2,FALSE),0)</f>
        <v>0</v>
      </c>
    </row>
    <row r="234" spans="1:10" x14ac:dyDescent="0.25">
      <c r="A234" s="134">
        <v>5450</v>
      </c>
      <c r="B234" s="134" t="s">
        <v>746</v>
      </c>
      <c r="C234" s="131">
        <v>41940</v>
      </c>
      <c r="D234" s="132" t="s">
        <v>814</v>
      </c>
      <c r="E234" s="133" t="s">
        <v>815</v>
      </c>
      <c r="F234" s="133" t="s">
        <v>56</v>
      </c>
      <c r="G234" s="135">
        <f t="shared" si="3"/>
        <v>1.9224000000000001</v>
      </c>
      <c r="H234" s="134" t="s">
        <v>391</v>
      </c>
      <c r="I234" s="138">
        <f>IF(H234="Urban",VLOOKUP(C234,'Wage Index Urban (CMS.GOV)-PDPM'!$A$2:$D$1682,4,FALSE),0)</f>
        <v>1.9224000000000001</v>
      </c>
      <c r="J234" s="138">
        <f>IF(H234="Rural",VLOOKUP(B234,'Wage Index Rural (CMS.GOV)-PDPM'!$B$1:$C$54,2,FALSE),0)</f>
        <v>0</v>
      </c>
    </row>
    <row r="235" spans="1:10" x14ac:dyDescent="0.25">
      <c r="A235" s="134">
        <v>5460</v>
      </c>
      <c r="B235" s="134" t="s">
        <v>746</v>
      </c>
      <c r="C235" s="131">
        <v>40140</v>
      </c>
      <c r="D235" s="132" t="s">
        <v>816</v>
      </c>
      <c r="E235" s="133" t="s">
        <v>817</v>
      </c>
      <c r="F235" s="133" t="s">
        <v>55</v>
      </c>
      <c r="G235" s="135">
        <f t="shared" si="3"/>
        <v>1.2368000000000001</v>
      </c>
      <c r="H235" s="134" t="s">
        <v>391</v>
      </c>
      <c r="I235" s="138">
        <f>IF(H235="Urban",VLOOKUP(C235,'Wage Index Urban (CMS.GOV)-PDPM'!$A$2:$D$1682,4,FALSE),0)</f>
        <v>1.2368000000000001</v>
      </c>
      <c r="J235" s="138">
        <f>IF(H235="Rural",VLOOKUP(B235,'Wage Index Rural (CMS.GOV)-PDPM'!$B$1:$C$54,2,FALSE),0)</f>
        <v>0</v>
      </c>
    </row>
    <row r="236" spans="1:10" x14ac:dyDescent="0.25">
      <c r="A236" s="134">
        <v>5470</v>
      </c>
      <c r="B236" s="134" t="s">
        <v>746</v>
      </c>
      <c r="C236" s="131">
        <v>41740</v>
      </c>
      <c r="D236" s="132" t="s">
        <v>818</v>
      </c>
      <c r="E236" s="133" t="s">
        <v>819</v>
      </c>
      <c r="F236" s="133" t="s">
        <v>6515</v>
      </c>
      <c r="G236" s="135">
        <f t="shared" si="3"/>
        <v>1.2977000000000001</v>
      </c>
      <c r="H236" s="134" t="s">
        <v>391</v>
      </c>
      <c r="I236" s="138">
        <f>IF(H236="Urban",VLOOKUP(C236,'Wage Index Urban (CMS.GOV)-PDPM'!$A$2:$D$1682,4,FALSE),0)</f>
        <v>1.2977000000000001</v>
      </c>
      <c r="J236" s="138">
        <f>IF(H236="Rural",VLOOKUP(B236,'Wage Index Rural (CMS.GOV)-PDPM'!$B$1:$C$54,2,FALSE),0)</f>
        <v>0</v>
      </c>
    </row>
    <row r="237" spans="1:10" x14ac:dyDescent="0.25">
      <c r="A237" s="134">
        <v>5480</v>
      </c>
      <c r="B237" s="134" t="s">
        <v>746</v>
      </c>
      <c r="C237" s="131">
        <v>41884</v>
      </c>
      <c r="D237" s="132" t="s">
        <v>820</v>
      </c>
      <c r="E237" s="133" t="s">
        <v>821</v>
      </c>
      <c r="F237" s="133" t="s">
        <v>57</v>
      </c>
      <c r="G237" s="135">
        <f t="shared" si="3"/>
        <v>1.9026000000000001</v>
      </c>
      <c r="H237" s="134" t="s">
        <v>391</v>
      </c>
      <c r="I237" s="138">
        <f>IF(H237="Urban",VLOOKUP(C237,'Wage Index Urban (CMS.GOV)-PDPM'!$A$2:$D$1682,4,FALSE),0)</f>
        <v>1.9026000000000001</v>
      </c>
      <c r="J237" s="138">
        <f>IF(H237="Rural",VLOOKUP(B237,'Wage Index Rural (CMS.GOV)-PDPM'!$B$1:$C$54,2,FALSE),0)</f>
        <v>0</v>
      </c>
    </row>
    <row r="238" spans="1:10" x14ac:dyDescent="0.25">
      <c r="A238" s="134">
        <v>5490</v>
      </c>
      <c r="B238" s="134" t="s">
        <v>746</v>
      </c>
      <c r="C238" s="131">
        <v>44700</v>
      </c>
      <c r="D238" s="132" t="s">
        <v>822</v>
      </c>
      <c r="E238" s="133" t="s">
        <v>823</v>
      </c>
      <c r="F238" s="133" t="s">
        <v>6519</v>
      </c>
      <c r="G238" s="135">
        <f t="shared" si="3"/>
        <v>1.6114000000000002</v>
      </c>
      <c r="H238" s="134" t="s">
        <v>391</v>
      </c>
      <c r="I238" s="138">
        <f>IF(H238="Urban",VLOOKUP(C238,'Wage Index Urban (CMS.GOV)-PDPM'!$A$2:$D$1682,4,FALSE),0)</f>
        <v>1.6114000000000002</v>
      </c>
      <c r="J238" s="138">
        <f>IF(H238="Rural",VLOOKUP(B238,'Wage Index Rural (CMS.GOV)-PDPM'!$B$1:$C$54,2,FALSE),0)</f>
        <v>0</v>
      </c>
    </row>
    <row r="239" spans="1:10" x14ac:dyDescent="0.25">
      <c r="A239" s="134">
        <v>5500</v>
      </c>
      <c r="B239" s="134" t="s">
        <v>746</v>
      </c>
      <c r="C239" s="131">
        <v>42020</v>
      </c>
      <c r="D239" s="132" t="s">
        <v>824</v>
      </c>
      <c r="E239" s="133" t="s">
        <v>825</v>
      </c>
      <c r="F239" s="133" t="s">
        <v>58</v>
      </c>
      <c r="G239" s="135">
        <f t="shared" si="3"/>
        <v>1.3257000000000001</v>
      </c>
      <c r="H239" s="134" t="s">
        <v>391</v>
      </c>
      <c r="I239" s="138">
        <f>IF(H239="Urban",VLOOKUP(C239,'Wage Index Urban (CMS.GOV)-PDPM'!$A$2:$D$1682,4,FALSE),0)</f>
        <v>1.3257000000000001</v>
      </c>
      <c r="J239" s="138">
        <f>IF(H239="Rural",VLOOKUP(B239,'Wage Index Rural (CMS.GOV)-PDPM'!$B$1:$C$54,2,FALSE),0)</f>
        <v>0</v>
      </c>
    </row>
    <row r="240" spans="1:10" x14ac:dyDescent="0.25">
      <c r="A240" s="134">
        <v>5510</v>
      </c>
      <c r="B240" s="134" t="s">
        <v>746</v>
      </c>
      <c r="C240" s="131">
        <v>41884</v>
      </c>
      <c r="D240" s="132" t="s">
        <v>826</v>
      </c>
      <c r="E240" s="133" t="s">
        <v>827</v>
      </c>
      <c r="F240" s="133" t="s">
        <v>57</v>
      </c>
      <c r="G240" s="135">
        <f t="shared" si="3"/>
        <v>1.9026000000000001</v>
      </c>
      <c r="H240" s="134" t="s">
        <v>391</v>
      </c>
      <c r="I240" s="138">
        <f>IF(H240="Urban",VLOOKUP(C240,'Wage Index Urban (CMS.GOV)-PDPM'!$A$2:$D$1682,4,FALSE),0)</f>
        <v>1.9026000000000001</v>
      </c>
      <c r="J240" s="138">
        <f>IF(H240="Rural",VLOOKUP(B240,'Wage Index Rural (CMS.GOV)-PDPM'!$B$1:$C$54,2,FALSE),0)</f>
        <v>0</v>
      </c>
    </row>
    <row r="241" spans="1:10" x14ac:dyDescent="0.25">
      <c r="A241" s="134">
        <v>5520</v>
      </c>
      <c r="B241" s="134" t="s">
        <v>746</v>
      </c>
      <c r="C241" s="131">
        <v>42200</v>
      </c>
      <c r="D241" s="132" t="s">
        <v>828</v>
      </c>
      <c r="E241" s="133" t="s">
        <v>829</v>
      </c>
      <c r="F241" s="133" t="s">
        <v>59</v>
      </c>
      <c r="G241" s="135">
        <f t="shared" si="3"/>
        <v>1.4556</v>
      </c>
      <c r="H241" s="134" t="s">
        <v>391</v>
      </c>
      <c r="I241" s="138">
        <f>IF(H241="Urban",VLOOKUP(C241,'Wage Index Urban (CMS.GOV)-PDPM'!$A$2:$D$1682,4,FALSE),0)</f>
        <v>1.4556</v>
      </c>
      <c r="J241" s="138">
        <f>IF(H241="Rural",VLOOKUP(B241,'Wage Index Rural (CMS.GOV)-PDPM'!$B$1:$C$54,2,FALSE),0)</f>
        <v>0</v>
      </c>
    </row>
    <row r="242" spans="1:10" x14ac:dyDescent="0.25">
      <c r="A242" s="134">
        <v>5530</v>
      </c>
      <c r="B242" s="134" t="s">
        <v>746</v>
      </c>
      <c r="C242" s="131">
        <v>41940</v>
      </c>
      <c r="D242" s="132" t="s">
        <v>830</v>
      </c>
      <c r="E242" s="133" t="s">
        <v>831</v>
      </c>
      <c r="F242" s="133" t="s">
        <v>56</v>
      </c>
      <c r="G242" s="135">
        <f t="shared" si="3"/>
        <v>1.9224000000000001</v>
      </c>
      <c r="H242" s="134" t="s">
        <v>391</v>
      </c>
      <c r="I242" s="138">
        <f>IF(H242="Urban",VLOOKUP(C242,'Wage Index Urban (CMS.GOV)-PDPM'!$A$2:$D$1682,4,FALSE),0)</f>
        <v>1.9224000000000001</v>
      </c>
      <c r="J242" s="138">
        <f>IF(H242="Rural",VLOOKUP(B242,'Wage Index Rural (CMS.GOV)-PDPM'!$B$1:$C$54,2,FALSE),0)</f>
        <v>0</v>
      </c>
    </row>
    <row r="243" spans="1:10" x14ac:dyDescent="0.25">
      <c r="A243" s="134">
        <v>5540</v>
      </c>
      <c r="B243" s="134" t="s">
        <v>746</v>
      </c>
      <c r="C243" s="131">
        <v>42100</v>
      </c>
      <c r="D243" s="132" t="s">
        <v>608</v>
      </c>
      <c r="E243" s="133" t="s">
        <v>832</v>
      </c>
      <c r="F243" s="133" t="s">
        <v>60</v>
      </c>
      <c r="G243" s="135">
        <f t="shared" si="3"/>
        <v>1.7797000000000001</v>
      </c>
      <c r="H243" s="134" t="s">
        <v>391</v>
      </c>
      <c r="I243" s="138">
        <f>IF(H243="Urban",VLOOKUP(C243,'Wage Index Urban (CMS.GOV)-PDPM'!$A$2:$D$1682,4,FALSE),0)</f>
        <v>1.7797000000000001</v>
      </c>
      <c r="J243" s="138">
        <f>IF(H243="Rural",VLOOKUP(B243,'Wage Index Rural (CMS.GOV)-PDPM'!$B$1:$C$54,2,FALSE),0)</f>
        <v>0</v>
      </c>
    </row>
    <row r="244" spans="1:10" x14ac:dyDescent="0.25">
      <c r="A244" s="134">
        <v>5550</v>
      </c>
      <c r="B244" s="134" t="s">
        <v>746</v>
      </c>
      <c r="C244" s="131">
        <v>39820</v>
      </c>
      <c r="D244" s="132" t="s">
        <v>833</v>
      </c>
      <c r="E244" s="133" t="s">
        <v>834</v>
      </c>
      <c r="F244" s="133" t="s">
        <v>61</v>
      </c>
      <c r="G244" s="135">
        <f t="shared" si="3"/>
        <v>1.4031</v>
      </c>
      <c r="H244" s="134" t="s">
        <v>391</v>
      </c>
      <c r="I244" s="138">
        <f>IF(H244="Urban",VLOOKUP(C244,'Wage Index Urban (CMS.GOV)-PDPM'!$A$2:$D$1682,4,FALSE),0)</f>
        <v>1.4031</v>
      </c>
      <c r="J244" s="138">
        <f>IF(H244="Rural",VLOOKUP(B244,'Wage Index Rural (CMS.GOV)-PDPM'!$B$1:$C$54,2,FALSE),0)</f>
        <v>0</v>
      </c>
    </row>
    <row r="245" spans="1:10" x14ac:dyDescent="0.25">
      <c r="A245" s="134">
        <v>5560</v>
      </c>
      <c r="B245" s="134" t="s">
        <v>746</v>
      </c>
      <c r="C245" s="131">
        <v>99905</v>
      </c>
      <c r="D245" s="132" t="s">
        <v>835</v>
      </c>
      <c r="E245" s="133" t="s">
        <v>836</v>
      </c>
      <c r="F245" s="133" t="s">
        <v>7071</v>
      </c>
      <c r="G245" s="135">
        <f t="shared" si="3"/>
        <v>1.2645</v>
      </c>
      <c r="H245" s="134" t="s">
        <v>388</v>
      </c>
      <c r="I245" s="138">
        <f>IF(H245="Urban",VLOOKUP(C245,'Wage Index Urban (CMS.GOV)-PDPM'!$A$2:$D$1682,4,FALSE),0)</f>
        <v>0</v>
      </c>
      <c r="J245" s="138">
        <f>IF(H245="Rural",VLOOKUP(B245,'Wage Index Rural (CMS.GOV)-PDPM'!$B$1:$C$54,2,FALSE),0)</f>
        <v>1.2645</v>
      </c>
    </row>
    <row r="246" spans="1:10" x14ac:dyDescent="0.25">
      <c r="A246" s="134">
        <v>5570</v>
      </c>
      <c r="B246" s="134" t="s">
        <v>746</v>
      </c>
      <c r="C246" s="131">
        <v>99905</v>
      </c>
      <c r="D246" s="132" t="s">
        <v>837</v>
      </c>
      <c r="E246" s="133" t="s">
        <v>838</v>
      </c>
      <c r="F246" s="133" t="s">
        <v>7071</v>
      </c>
      <c r="G246" s="135">
        <f t="shared" si="3"/>
        <v>1.2645</v>
      </c>
      <c r="H246" s="134" t="s">
        <v>388</v>
      </c>
      <c r="I246" s="138">
        <f>IF(H246="Urban",VLOOKUP(C246,'Wage Index Urban (CMS.GOV)-PDPM'!$A$2:$D$1682,4,FALSE),0)</f>
        <v>0</v>
      </c>
      <c r="J246" s="138">
        <f>IF(H246="Rural",VLOOKUP(B246,'Wage Index Rural (CMS.GOV)-PDPM'!$B$1:$C$54,2,FALSE),0)</f>
        <v>1.2645</v>
      </c>
    </row>
    <row r="247" spans="1:10" x14ac:dyDescent="0.25">
      <c r="A247" s="134">
        <v>5580</v>
      </c>
      <c r="B247" s="134" t="s">
        <v>746</v>
      </c>
      <c r="C247" s="131">
        <v>46700</v>
      </c>
      <c r="D247" s="132" t="s">
        <v>839</v>
      </c>
      <c r="E247" s="133" t="s">
        <v>840</v>
      </c>
      <c r="F247" s="133" t="s">
        <v>7121</v>
      </c>
      <c r="G247" s="135">
        <f t="shared" si="3"/>
        <v>1.9686000000000001</v>
      </c>
      <c r="H247" s="134" t="s">
        <v>391</v>
      </c>
      <c r="I247" s="138">
        <f>IF(H247="Urban",VLOOKUP(C247,'Wage Index Urban (CMS.GOV)-PDPM'!$A$2:$D$1682,4,FALSE),0)</f>
        <v>1.9686000000000001</v>
      </c>
      <c r="J247" s="138">
        <f>IF(H247="Rural",VLOOKUP(B247,'Wage Index Rural (CMS.GOV)-PDPM'!$B$1:$C$54,2,FALSE),0)</f>
        <v>0</v>
      </c>
    </row>
    <row r="248" spans="1:10" x14ac:dyDescent="0.25">
      <c r="A248" s="134">
        <v>5590</v>
      </c>
      <c r="B248" s="134" t="s">
        <v>746</v>
      </c>
      <c r="C248" s="131">
        <v>42220</v>
      </c>
      <c r="D248" s="132" t="s">
        <v>841</v>
      </c>
      <c r="E248" s="133" t="s">
        <v>842</v>
      </c>
      <c r="F248" s="133" t="s">
        <v>6516</v>
      </c>
      <c r="G248" s="135">
        <f t="shared" si="3"/>
        <v>1.7664000000000002</v>
      </c>
      <c r="H248" s="134" t="s">
        <v>391</v>
      </c>
      <c r="I248" s="138">
        <f>IF(H248="Urban",VLOOKUP(C248,'Wage Index Urban (CMS.GOV)-PDPM'!$A$2:$D$1682,4,FALSE),0)</f>
        <v>1.7664000000000002</v>
      </c>
      <c r="J248" s="138">
        <f>IF(H248="Rural",VLOOKUP(B248,'Wage Index Rural (CMS.GOV)-PDPM'!$B$1:$C$54,2,FALSE),0)</f>
        <v>0</v>
      </c>
    </row>
    <row r="249" spans="1:10" x14ac:dyDescent="0.25">
      <c r="A249" s="134">
        <v>5600</v>
      </c>
      <c r="B249" s="134" t="s">
        <v>746</v>
      </c>
      <c r="C249" s="131">
        <v>33700</v>
      </c>
      <c r="D249" s="132" t="s">
        <v>843</v>
      </c>
      <c r="E249" s="133" t="s">
        <v>844</v>
      </c>
      <c r="F249" s="133" t="s">
        <v>62</v>
      </c>
      <c r="G249" s="135">
        <f t="shared" si="3"/>
        <v>1.3356000000000001</v>
      </c>
      <c r="H249" s="134" t="s">
        <v>391</v>
      </c>
      <c r="I249" s="138">
        <f>IF(H249="Urban",VLOOKUP(C249,'Wage Index Urban (CMS.GOV)-PDPM'!$A$2:$D$1682,4,FALSE),0)</f>
        <v>1.3356000000000001</v>
      </c>
      <c r="J249" s="138">
        <f>IF(H249="Rural",VLOOKUP(B249,'Wage Index Rural (CMS.GOV)-PDPM'!$B$1:$C$54,2,FALSE),0)</f>
        <v>0</v>
      </c>
    </row>
    <row r="250" spans="1:10" x14ac:dyDescent="0.25">
      <c r="A250" s="134">
        <v>5999</v>
      </c>
      <c r="B250" s="134" t="s">
        <v>746</v>
      </c>
      <c r="C250" s="131">
        <v>99905</v>
      </c>
      <c r="D250" s="132" t="s">
        <v>387</v>
      </c>
      <c r="E250" s="133" t="s">
        <v>6756</v>
      </c>
      <c r="F250" s="133" t="s">
        <v>7071</v>
      </c>
      <c r="G250" s="135">
        <f t="shared" si="3"/>
        <v>1.2645</v>
      </c>
      <c r="H250" s="134" t="s">
        <v>388</v>
      </c>
      <c r="I250" s="138">
        <f>IF(H250="Urban",VLOOKUP(C250,'Wage Index Urban (CMS.GOV)-PDPM'!$A$2:$D$1682,4,FALSE),0)</f>
        <v>0</v>
      </c>
      <c r="J250" s="138">
        <f>IF(H250="Rural",VLOOKUP(B250,'Wage Index Rural (CMS.GOV)-PDPM'!$B$1:$C$54,2,FALSE),0)</f>
        <v>1.2645</v>
      </c>
    </row>
    <row r="251" spans="1:10" x14ac:dyDescent="0.25">
      <c r="A251" s="134">
        <v>5610</v>
      </c>
      <c r="B251" s="134" t="s">
        <v>746</v>
      </c>
      <c r="C251" s="131">
        <v>49700</v>
      </c>
      <c r="D251" s="132" t="s">
        <v>845</v>
      </c>
      <c r="E251" s="133" t="s">
        <v>846</v>
      </c>
      <c r="F251" s="133" t="s">
        <v>63</v>
      </c>
      <c r="G251" s="135">
        <f t="shared" si="3"/>
        <v>1.5063</v>
      </c>
      <c r="H251" s="134" t="s">
        <v>391</v>
      </c>
      <c r="I251" s="138">
        <f>IF(H251="Urban",VLOOKUP(C251,'Wage Index Urban (CMS.GOV)-PDPM'!$A$2:$D$1682,4,FALSE),0)</f>
        <v>1.5063</v>
      </c>
      <c r="J251" s="138">
        <f>IF(H251="Rural",VLOOKUP(B251,'Wage Index Rural (CMS.GOV)-PDPM'!$B$1:$C$54,2,FALSE),0)</f>
        <v>0</v>
      </c>
    </row>
    <row r="252" spans="1:10" x14ac:dyDescent="0.25">
      <c r="A252" s="134">
        <v>5620</v>
      </c>
      <c r="B252" s="134" t="s">
        <v>746</v>
      </c>
      <c r="C252" s="131">
        <v>99905</v>
      </c>
      <c r="D252" s="132" t="s">
        <v>847</v>
      </c>
      <c r="E252" s="133" t="s">
        <v>848</v>
      </c>
      <c r="F252" s="133" t="s">
        <v>7071</v>
      </c>
      <c r="G252" s="135">
        <f t="shared" si="3"/>
        <v>1.2645</v>
      </c>
      <c r="H252" s="134" t="s">
        <v>388</v>
      </c>
      <c r="I252" s="138">
        <f>IF(H252="Urban",VLOOKUP(C252,'Wage Index Urban (CMS.GOV)-PDPM'!$A$2:$D$1682,4,FALSE),0)</f>
        <v>0</v>
      </c>
      <c r="J252" s="138">
        <f>IF(H252="Rural",VLOOKUP(B252,'Wage Index Rural (CMS.GOV)-PDPM'!$B$1:$C$54,2,FALSE),0)</f>
        <v>1.2645</v>
      </c>
    </row>
    <row r="253" spans="1:10" x14ac:dyDescent="0.25">
      <c r="A253" s="134">
        <v>5630</v>
      </c>
      <c r="B253" s="134" t="s">
        <v>746</v>
      </c>
      <c r="C253" s="131">
        <v>99905</v>
      </c>
      <c r="D253" s="132" t="s">
        <v>849</v>
      </c>
      <c r="E253" s="133" t="s">
        <v>850</v>
      </c>
      <c r="F253" s="133" t="s">
        <v>7071</v>
      </c>
      <c r="G253" s="135">
        <f t="shared" si="3"/>
        <v>1.2645</v>
      </c>
      <c r="H253" s="134" t="s">
        <v>388</v>
      </c>
      <c r="I253" s="138">
        <f>IF(H253="Urban",VLOOKUP(C253,'Wage Index Urban (CMS.GOV)-PDPM'!$A$2:$D$1682,4,FALSE),0)</f>
        <v>0</v>
      </c>
      <c r="J253" s="138">
        <f>IF(H253="Rural",VLOOKUP(B253,'Wage Index Rural (CMS.GOV)-PDPM'!$B$1:$C$54,2,FALSE),0)</f>
        <v>1.2645</v>
      </c>
    </row>
    <row r="254" spans="1:10" x14ac:dyDescent="0.25">
      <c r="A254" s="134">
        <v>5640</v>
      </c>
      <c r="B254" s="134" t="s">
        <v>746</v>
      </c>
      <c r="C254" s="131">
        <v>47300</v>
      </c>
      <c r="D254" s="132" t="s">
        <v>851</v>
      </c>
      <c r="E254" s="133" t="s">
        <v>852</v>
      </c>
      <c r="F254" s="133" t="s">
        <v>6521</v>
      </c>
      <c r="G254" s="135">
        <f t="shared" si="3"/>
        <v>0.92500000000000004</v>
      </c>
      <c r="H254" s="134" t="s">
        <v>391</v>
      </c>
      <c r="I254" s="138">
        <f>IF(H254="Urban",VLOOKUP(C254,'Wage Index Urban (CMS.GOV)-PDPM'!$A$2:$D$1682,4,FALSE),0)</f>
        <v>0.92500000000000004</v>
      </c>
      <c r="J254" s="138">
        <f>IF(H254="Rural",VLOOKUP(B254,'Wage Index Rural (CMS.GOV)-PDPM'!$B$1:$C$54,2,FALSE),0)</f>
        <v>0</v>
      </c>
    </row>
    <row r="255" spans="1:10" x14ac:dyDescent="0.25">
      <c r="A255" s="134">
        <v>5650</v>
      </c>
      <c r="B255" s="134" t="s">
        <v>746</v>
      </c>
      <c r="C255" s="131">
        <v>99905</v>
      </c>
      <c r="D255" s="132" t="s">
        <v>853</v>
      </c>
      <c r="E255" s="133" t="s">
        <v>854</v>
      </c>
      <c r="F255" s="133" t="s">
        <v>7071</v>
      </c>
      <c r="G255" s="135">
        <f t="shared" si="3"/>
        <v>1.2645</v>
      </c>
      <c r="H255" s="134" t="s">
        <v>388</v>
      </c>
      <c r="I255" s="138">
        <f>IF(H255="Urban",VLOOKUP(C255,'Wage Index Urban (CMS.GOV)-PDPM'!$A$2:$D$1682,4,FALSE),0)</f>
        <v>0</v>
      </c>
      <c r="J255" s="138">
        <f>IF(H255="Rural",VLOOKUP(B255,'Wage Index Rural (CMS.GOV)-PDPM'!$B$1:$C$54,2,FALSE),0)</f>
        <v>1.2645</v>
      </c>
    </row>
    <row r="256" spans="1:10" x14ac:dyDescent="0.25">
      <c r="A256" s="134">
        <v>5660</v>
      </c>
      <c r="B256" s="134" t="s">
        <v>746</v>
      </c>
      <c r="C256" s="131">
        <v>37100</v>
      </c>
      <c r="D256" s="132" t="s">
        <v>855</v>
      </c>
      <c r="E256" s="133" t="s">
        <v>856</v>
      </c>
      <c r="F256" s="133" t="s">
        <v>64</v>
      </c>
      <c r="G256" s="135">
        <f t="shared" si="3"/>
        <v>1.3086</v>
      </c>
      <c r="H256" s="134" t="s">
        <v>391</v>
      </c>
      <c r="I256" s="138">
        <f>IF(H256="Urban",VLOOKUP(C256,'Wage Index Urban (CMS.GOV)-PDPM'!$A$2:$D$1682,4,FALSE),0)</f>
        <v>1.3086</v>
      </c>
      <c r="J256" s="138">
        <f>IF(H256="Rural",VLOOKUP(B256,'Wage Index Rural (CMS.GOV)-PDPM'!$B$1:$C$54,2,FALSE),0)</f>
        <v>0</v>
      </c>
    </row>
    <row r="257" spans="1:10" x14ac:dyDescent="0.25">
      <c r="A257" s="134">
        <v>5670</v>
      </c>
      <c r="B257" s="134" t="s">
        <v>746</v>
      </c>
      <c r="C257" s="131">
        <v>40900</v>
      </c>
      <c r="D257" s="132" t="s">
        <v>857</v>
      </c>
      <c r="E257" s="133" t="s">
        <v>858</v>
      </c>
      <c r="F257" s="133" t="s">
        <v>43</v>
      </c>
      <c r="G257" s="135">
        <f t="shared" si="3"/>
        <v>1.6986000000000001</v>
      </c>
      <c r="H257" s="134" t="s">
        <v>391</v>
      </c>
      <c r="I257" s="138">
        <f>IF(H257="Urban",VLOOKUP(C257,'Wage Index Urban (CMS.GOV)-PDPM'!$A$2:$D$1682,4,FALSE),0)</f>
        <v>1.6986000000000001</v>
      </c>
      <c r="J257" s="138">
        <f>IF(H257="Rural",VLOOKUP(B257,'Wage Index Rural (CMS.GOV)-PDPM'!$B$1:$C$54,2,FALSE),0)</f>
        <v>0</v>
      </c>
    </row>
    <row r="258" spans="1:10" x14ac:dyDescent="0.25">
      <c r="A258" s="134">
        <v>5680</v>
      </c>
      <c r="B258" s="134" t="s">
        <v>746</v>
      </c>
      <c r="C258" s="131">
        <v>49700</v>
      </c>
      <c r="D258" s="132" t="s">
        <v>859</v>
      </c>
      <c r="E258" s="133" t="s">
        <v>860</v>
      </c>
      <c r="F258" s="133" t="s">
        <v>63</v>
      </c>
      <c r="G258" s="135">
        <f t="shared" si="3"/>
        <v>1.5063</v>
      </c>
      <c r="H258" s="134" t="s">
        <v>391</v>
      </c>
      <c r="I258" s="138">
        <f>IF(H258="Urban",VLOOKUP(C258,'Wage Index Urban (CMS.GOV)-PDPM'!$A$2:$D$1682,4,FALSE),0)</f>
        <v>1.5063</v>
      </c>
      <c r="J258" s="138">
        <f>IF(H258="Rural",VLOOKUP(B258,'Wage Index Rural (CMS.GOV)-PDPM'!$B$1:$C$54,2,FALSE),0)</f>
        <v>0</v>
      </c>
    </row>
    <row r="259" spans="1:10" x14ac:dyDescent="0.25">
      <c r="A259" s="134">
        <v>6000</v>
      </c>
      <c r="B259" s="134" t="s">
        <v>861</v>
      </c>
      <c r="C259" s="131">
        <v>19740</v>
      </c>
      <c r="D259" s="132" t="s">
        <v>862</v>
      </c>
      <c r="E259" s="133" t="s">
        <v>863</v>
      </c>
      <c r="F259" s="133" t="s">
        <v>65</v>
      </c>
      <c r="G259" s="135">
        <f t="shared" si="3"/>
        <v>0.98810000000000009</v>
      </c>
      <c r="H259" s="134" t="s">
        <v>391</v>
      </c>
      <c r="I259" s="138">
        <f>IF(H259="Urban",VLOOKUP(C259,'Wage Index Urban (CMS.GOV)-PDPM'!$A$2:$D$1682,4,FALSE),0)</f>
        <v>0.98810000000000009</v>
      </c>
      <c r="J259" s="138">
        <f>IF(H259="Rural",VLOOKUP(B259,'Wage Index Rural (CMS.GOV)-PDPM'!$B$1:$C$54,2,FALSE),0)</f>
        <v>0</v>
      </c>
    </row>
    <row r="260" spans="1:10" x14ac:dyDescent="0.25">
      <c r="A260" s="134">
        <v>6010</v>
      </c>
      <c r="B260" s="134" t="s">
        <v>861</v>
      </c>
      <c r="C260" s="131">
        <v>99906</v>
      </c>
      <c r="D260" s="132" t="s">
        <v>864</v>
      </c>
      <c r="E260" s="133" t="s">
        <v>865</v>
      </c>
      <c r="F260" s="133" t="s">
        <v>7072</v>
      </c>
      <c r="G260" s="135">
        <f t="shared" si="3"/>
        <v>1.0474000000000001</v>
      </c>
      <c r="H260" s="134" t="s">
        <v>388</v>
      </c>
      <c r="I260" s="138">
        <f>IF(H260="Urban",VLOOKUP(C260,'Wage Index Urban (CMS.GOV)-PDPM'!$A$2:$D$1682,4,FALSE),0)</f>
        <v>0</v>
      </c>
      <c r="J260" s="138">
        <f>IF(H260="Rural",VLOOKUP(B260,'Wage Index Rural (CMS.GOV)-PDPM'!$B$1:$C$54,2,FALSE),0)</f>
        <v>1.0474000000000001</v>
      </c>
    </row>
    <row r="261" spans="1:10" x14ac:dyDescent="0.25">
      <c r="A261" s="134">
        <v>6020</v>
      </c>
      <c r="B261" s="134" t="s">
        <v>861</v>
      </c>
      <c r="C261" s="131">
        <v>19740</v>
      </c>
      <c r="D261" s="132" t="s">
        <v>866</v>
      </c>
      <c r="E261" s="133" t="s">
        <v>867</v>
      </c>
      <c r="F261" s="133" t="s">
        <v>65</v>
      </c>
      <c r="G261" s="135">
        <f t="shared" si="3"/>
        <v>0.98810000000000009</v>
      </c>
      <c r="H261" s="134" t="s">
        <v>391</v>
      </c>
      <c r="I261" s="138">
        <f>IF(H261="Urban",VLOOKUP(C261,'Wage Index Urban (CMS.GOV)-PDPM'!$A$2:$D$1682,4,FALSE),0)</f>
        <v>0.98810000000000009</v>
      </c>
      <c r="J261" s="138">
        <f>IF(H261="Rural",VLOOKUP(B261,'Wage Index Rural (CMS.GOV)-PDPM'!$B$1:$C$54,2,FALSE),0)</f>
        <v>0</v>
      </c>
    </row>
    <row r="262" spans="1:10" x14ac:dyDescent="0.25">
      <c r="A262" s="134">
        <v>6030</v>
      </c>
      <c r="B262" s="134" t="s">
        <v>861</v>
      </c>
      <c r="C262" s="131">
        <v>99906</v>
      </c>
      <c r="D262" s="132" t="s">
        <v>868</v>
      </c>
      <c r="E262" s="133" t="s">
        <v>869</v>
      </c>
      <c r="F262" s="133" t="s">
        <v>7072</v>
      </c>
      <c r="G262" s="135">
        <f t="shared" si="3"/>
        <v>1.0474000000000001</v>
      </c>
      <c r="H262" s="134" t="s">
        <v>388</v>
      </c>
      <c r="I262" s="138">
        <f>IF(H262="Urban",VLOOKUP(C262,'Wage Index Urban (CMS.GOV)-PDPM'!$A$2:$D$1682,4,FALSE),0)</f>
        <v>0</v>
      </c>
      <c r="J262" s="138">
        <f>IF(H262="Rural",VLOOKUP(B262,'Wage Index Rural (CMS.GOV)-PDPM'!$B$1:$C$54,2,FALSE),0)</f>
        <v>1.0474000000000001</v>
      </c>
    </row>
    <row r="263" spans="1:10" x14ac:dyDescent="0.25">
      <c r="A263" s="134">
        <v>6040</v>
      </c>
      <c r="B263" s="134" t="s">
        <v>861</v>
      </c>
      <c r="C263" s="131">
        <v>99906</v>
      </c>
      <c r="D263" s="132" t="s">
        <v>870</v>
      </c>
      <c r="E263" s="133" t="s">
        <v>871</v>
      </c>
      <c r="F263" s="133" t="s">
        <v>7072</v>
      </c>
      <c r="G263" s="135">
        <f t="shared" si="3"/>
        <v>1.0474000000000001</v>
      </c>
      <c r="H263" s="134" t="s">
        <v>388</v>
      </c>
      <c r="I263" s="138">
        <f>IF(H263="Urban",VLOOKUP(C263,'Wage Index Urban (CMS.GOV)-PDPM'!$A$2:$D$1682,4,FALSE),0)</f>
        <v>0</v>
      </c>
      <c r="J263" s="138">
        <f>IF(H263="Rural",VLOOKUP(B263,'Wage Index Rural (CMS.GOV)-PDPM'!$B$1:$C$54,2,FALSE),0)</f>
        <v>1.0474000000000001</v>
      </c>
    </row>
    <row r="264" spans="1:10" x14ac:dyDescent="0.25">
      <c r="A264" s="134">
        <v>6050</v>
      </c>
      <c r="B264" s="134" t="s">
        <v>861</v>
      </c>
      <c r="C264" s="131">
        <v>99906</v>
      </c>
      <c r="D264" s="132" t="s">
        <v>872</v>
      </c>
      <c r="E264" s="133" t="s">
        <v>873</v>
      </c>
      <c r="F264" s="133" t="s">
        <v>7072</v>
      </c>
      <c r="G264" s="135">
        <f t="shared" si="3"/>
        <v>1.0474000000000001</v>
      </c>
      <c r="H264" s="134" t="s">
        <v>388</v>
      </c>
      <c r="I264" s="138">
        <f>IF(H264="Urban",VLOOKUP(C264,'Wage Index Urban (CMS.GOV)-PDPM'!$A$2:$D$1682,4,FALSE),0)</f>
        <v>0</v>
      </c>
      <c r="J264" s="138">
        <f>IF(H264="Rural",VLOOKUP(B264,'Wage Index Rural (CMS.GOV)-PDPM'!$B$1:$C$54,2,FALSE),0)</f>
        <v>1.0474000000000001</v>
      </c>
    </row>
    <row r="265" spans="1:10" x14ac:dyDescent="0.25">
      <c r="A265" s="134">
        <v>6060</v>
      </c>
      <c r="B265" s="134" t="s">
        <v>861</v>
      </c>
      <c r="C265" s="131">
        <v>14500</v>
      </c>
      <c r="D265" s="132" t="s">
        <v>874</v>
      </c>
      <c r="E265" s="133" t="s">
        <v>875</v>
      </c>
      <c r="F265" s="133" t="s">
        <v>66</v>
      </c>
      <c r="G265" s="135">
        <f t="shared" ref="G265:G328" si="4">IF(H265="Rural",J265,I265)</f>
        <v>1.0181</v>
      </c>
      <c r="H265" s="134" t="s">
        <v>391</v>
      </c>
      <c r="I265" s="138">
        <f>IF(H265="Urban",VLOOKUP(C265,'Wage Index Urban (CMS.GOV)-PDPM'!$A$2:$D$1682,4,FALSE),0)</f>
        <v>1.0181</v>
      </c>
      <c r="J265" s="138">
        <f>IF(H265="Rural",VLOOKUP(B265,'Wage Index Rural (CMS.GOV)-PDPM'!$B$1:$C$54,2,FALSE),0)</f>
        <v>0</v>
      </c>
    </row>
    <row r="266" spans="1:10" x14ac:dyDescent="0.25">
      <c r="A266" s="134">
        <v>6630</v>
      </c>
      <c r="B266" s="134" t="s">
        <v>861</v>
      </c>
      <c r="C266" s="131">
        <v>19740</v>
      </c>
      <c r="D266" s="132" t="s">
        <v>876</v>
      </c>
      <c r="E266" s="133" t="s">
        <v>877</v>
      </c>
      <c r="F266" s="133" t="s">
        <v>65</v>
      </c>
      <c r="G266" s="135">
        <f t="shared" si="4"/>
        <v>0.98810000000000009</v>
      </c>
      <c r="H266" s="134" t="s">
        <v>391</v>
      </c>
      <c r="I266" s="138">
        <f>IF(H266="Urban",VLOOKUP(C266,'Wage Index Urban (CMS.GOV)-PDPM'!$A$2:$D$1682,4,FALSE),0)</f>
        <v>0.98810000000000009</v>
      </c>
      <c r="J266" s="138">
        <f>IF(H266="Rural",VLOOKUP(B266,'Wage Index Rural (CMS.GOV)-PDPM'!$B$1:$C$54,2,FALSE),0)</f>
        <v>0</v>
      </c>
    </row>
    <row r="267" spans="1:10" x14ac:dyDescent="0.25">
      <c r="A267" s="134">
        <v>6070</v>
      </c>
      <c r="B267" s="134" t="s">
        <v>861</v>
      </c>
      <c r="C267" s="131">
        <v>99906</v>
      </c>
      <c r="D267" s="132" t="s">
        <v>878</v>
      </c>
      <c r="E267" s="133" t="s">
        <v>879</v>
      </c>
      <c r="F267" s="133" t="s">
        <v>7072</v>
      </c>
      <c r="G267" s="135">
        <f t="shared" si="4"/>
        <v>1.0474000000000001</v>
      </c>
      <c r="H267" s="134" t="s">
        <v>388</v>
      </c>
      <c r="I267" s="138">
        <f>IF(H267="Urban",VLOOKUP(C267,'Wage Index Urban (CMS.GOV)-PDPM'!$A$2:$D$1682,4,FALSE),0)</f>
        <v>0</v>
      </c>
      <c r="J267" s="138">
        <f>IF(H267="Rural",VLOOKUP(B267,'Wage Index Rural (CMS.GOV)-PDPM'!$B$1:$C$54,2,FALSE),0)</f>
        <v>1.0474000000000001</v>
      </c>
    </row>
    <row r="268" spans="1:10" x14ac:dyDescent="0.25">
      <c r="A268" s="134">
        <v>6080</v>
      </c>
      <c r="B268" s="134" t="s">
        <v>861</v>
      </c>
      <c r="C268" s="131">
        <v>99906</v>
      </c>
      <c r="D268" s="132" t="s">
        <v>880</v>
      </c>
      <c r="E268" s="133" t="s">
        <v>881</v>
      </c>
      <c r="F268" s="133" t="s">
        <v>7072</v>
      </c>
      <c r="G268" s="135">
        <f t="shared" si="4"/>
        <v>1.0474000000000001</v>
      </c>
      <c r="H268" s="134" t="s">
        <v>388</v>
      </c>
      <c r="I268" s="138">
        <f>IF(H268="Urban",VLOOKUP(C268,'Wage Index Urban (CMS.GOV)-PDPM'!$A$2:$D$1682,4,FALSE),0)</f>
        <v>0</v>
      </c>
      <c r="J268" s="138">
        <f>IF(H268="Rural",VLOOKUP(B268,'Wage Index Rural (CMS.GOV)-PDPM'!$B$1:$C$54,2,FALSE),0)</f>
        <v>1.0474000000000001</v>
      </c>
    </row>
    <row r="269" spans="1:10" x14ac:dyDescent="0.25">
      <c r="A269" s="134">
        <v>6090</v>
      </c>
      <c r="B269" s="134" t="s">
        <v>861</v>
      </c>
      <c r="C269" s="131">
        <v>19740</v>
      </c>
      <c r="D269" s="132" t="s">
        <v>882</v>
      </c>
      <c r="E269" s="133" t="s">
        <v>883</v>
      </c>
      <c r="F269" s="133" t="s">
        <v>65</v>
      </c>
      <c r="G269" s="135">
        <f t="shared" si="4"/>
        <v>0.98810000000000009</v>
      </c>
      <c r="H269" s="134" t="s">
        <v>391</v>
      </c>
      <c r="I269" s="138">
        <f>IF(H269="Urban",VLOOKUP(C269,'Wage Index Urban (CMS.GOV)-PDPM'!$A$2:$D$1682,4,FALSE),0)</f>
        <v>0.98810000000000009</v>
      </c>
      <c r="J269" s="138">
        <f>IF(H269="Rural",VLOOKUP(B269,'Wage Index Rural (CMS.GOV)-PDPM'!$B$1:$C$54,2,FALSE),0)</f>
        <v>0</v>
      </c>
    </row>
    <row r="270" spans="1:10" x14ac:dyDescent="0.25">
      <c r="A270" s="134">
        <v>6100</v>
      </c>
      <c r="B270" s="134" t="s">
        <v>861</v>
      </c>
      <c r="C270" s="131">
        <v>99906</v>
      </c>
      <c r="D270" s="132" t="s">
        <v>884</v>
      </c>
      <c r="E270" s="133" t="s">
        <v>885</v>
      </c>
      <c r="F270" s="133" t="s">
        <v>7072</v>
      </c>
      <c r="G270" s="135">
        <f t="shared" si="4"/>
        <v>1.0474000000000001</v>
      </c>
      <c r="H270" s="134" t="s">
        <v>388</v>
      </c>
      <c r="I270" s="138">
        <f>IF(H270="Urban",VLOOKUP(C270,'Wage Index Urban (CMS.GOV)-PDPM'!$A$2:$D$1682,4,FALSE),0)</f>
        <v>0</v>
      </c>
      <c r="J270" s="138">
        <f>IF(H270="Rural",VLOOKUP(B270,'Wage Index Rural (CMS.GOV)-PDPM'!$B$1:$C$54,2,FALSE),0)</f>
        <v>1.0474000000000001</v>
      </c>
    </row>
    <row r="271" spans="1:10" x14ac:dyDescent="0.25">
      <c r="A271" s="134">
        <v>6110</v>
      </c>
      <c r="B271" s="134" t="s">
        <v>861</v>
      </c>
      <c r="C271" s="131">
        <v>99906</v>
      </c>
      <c r="D271" s="132" t="s">
        <v>886</v>
      </c>
      <c r="E271" s="133" t="s">
        <v>887</v>
      </c>
      <c r="F271" s="133" t="s">
        <v>7072</v>
      </c>
      <c r="G271" s="135">
        <f t="shared" si="4"/>
        <v>1.0474000000000001</v>
      </c>
      <c r="H271" s="134" t="s">
        <v>388</v>
      </c>
      <c r="I271" s="138">
        <f>IF(H271="Urban",VLOOKUP(C271,'Wage Index Urban (CMS.GOV)-PDPM'!$A$2:$D$1682,4,FALSE),0)</f>
        <v>0</v>
      </c>
      <c r="J271" s="138">
        <f>IF(H271="Rural",VLOOKUP(B271,'Wage Index Rural (CMS.GOV)-PDPM'!$B$1:$C$54,2,FALSE),0)</f>
        <v>1.0474000000000001</v>
      </c>
    </row>
    <row r="272" spans="1:10" x14ac:dyDescent="0.25">
      <c r="A272" s="134">
        <v>6120</v>
      </c>
      <c r="B272" s="134" t="s">
        <v>861</v>
      </c>
      <c r="C272" s="131">
        <v>99906</v>
      </c>
      <c r="D272" s="132" t="s">
        <v>888</v>
      </c>
      <c r="E272" s="133" t="s">
        <v>889</v>
      </c>
      <c r="F272" s="133" t="s">
        <v>7072</v>
      </c>
      <c r="G272" s="135">
        <f t="shared" si="4"/>
        <v>1.0474000000000001</v>
      </c>
      <c r="H272" s="134" t="s">
        <v>388</v>
      </c>
      <c r="I272" s="138">
        <f>IF(H272="Urban",VLOOKUP(C272,'Wage Index Urban (CMS.GOV)-PDPM'!$A$2:$D$1682,4,FALSE),0)</f>
        <v>0</v>
      </c>
      <c r="J272" s="138">
        <f>IF(H272="Rural",VLOOKUP(B272,'Wage Index Rural (CMS.GOV)-PDPM'!$B$1:$C$54,2,FALSE),0)</f>
        <v>1.0474000000000001</v>
      </c>
    </row>
    <row r="273" spans="1:10" x14ac:dyDescent="0.25">
      <c r="A273" s="134">
        <v>6130</v>
      </c>
      <c r="B273" s="134" t="s">
        <v>861</v>
      </c>
      <c r="C273" s="131">
        <v>99906</v>
      </c>
      <c r="D273" s="132" t="s">
        <v>890</v>
      </c>
      <c r="E273" s="133" t="s">
        <v>891</v>
      </c>
      <c r="F273" s="133" t="s">
        <v>7072</v>
      </c>
      <c r="G273" s="135">
        <f t="shared" si="4"/>
        <v>1.0474000000000001</v>
      </c>
      <c r="H273" s="134" t="s">
        <v>388</v>
      </c>
      <c r="I273" s="138">
        <f>IF(H273="Urban",VLOOKUP(C273,'Wage Index Urban (CMS.GOV)-PDPM'!$A$2:$D$1682,4,FALSE),0)</f>
        <v>0</v>
      </c>
      <c r="J273" s="138">
        <f>IF(H273="Rural",VLOOKUP(B273,'Wage Index Rural (CMS.GOV)-PDPM'!$B$1:$C$54,2,FALSE),0)</f>
        <v>1.0474000000000001</v>
      </c>
    </row>
    <row r="274" spans="1:10" x14ac:dyDescent="0.25">
      <c r="A274" s="134">
        <v>6140</v>
      </c>
      <c r="B274" s="134" t="s">
        <v>861</v>
      </c>
      <c r="C274" s="131">
        <v>99906</v>
      </c>
      <c r="D274" s="132" t="s">
        <v>892</v>
      </c>
      <c r="E274" s="133" t="s">
        <v>893</v>
      </c>
      <c r="F274" s="133" t="s">
        <v>7072</v>
      </c>
      <c r="G274" s="135">
        <f t="shared" si="4"/>
        <v>1.0474000000000001</v>
      </c>
      <c r="H274" s="134" t="s">
        <v>388</v>
      </c>
      <c r="I274" s="138">
        <f>IF(H274="Urban",VLOOKUP(C274,'Wage Index Urban (CMS.GOV)-PDPM'!$A$2:$D$1682,4,FALSE),0)</f>
        <v>0</v>
      </c>
      <c r="J274" s="138">
        <f>IF(H274="Rural",VLOOKUP(B274,'Wage Index Rural (CMS.GOV)-PDPM'!$B$1:$C$54,2,FALSE),0)</f>
        <v>1.0474000000000001</v>
      </c>
    </row>
    <row r="275" spans="1:10" x14ac:dyDescent="0.25">
      <c r="A275" s="134">
        <v>6150</v>
      </c>
      <c r="B275" s="134" t="s">
        <v>861</v>
      </c>
      <c r="C275" s="131">
        <v>19740</v>
      </c>
      <c r="D275" s="132" t="s">
        <v>894</v>
      </c>
      <c r="E275" s="133" t="s">
        <v>895</v>
      </c>
      <c r="F275" s="133" t="s">
        <v>65</v>
      </c>
      <c r="G275" s="135">
        <f t="shared" si="4"/>
        <v>0.98810000000000009</v>
      </c>
      <c r="H275" s="134" t="s">
        <v>391</v>
      </c>
      <c r="I275" s="138">
        <f>IF(H275="Urban",VLOOKUP(C275,'Wage Index Urban (CMS.GOV)-PDPM'!$A$2:$D$1682,4,FALSE),0)</f>
        <v>0.98810000000000009</v>
      </c>
      <c r="J275" s="138">
        <f>IF(H275="Rural",VLOOKUP(B275,'Wage Index Rural (CMS.GOV)-PDPM'!$B$1:$C$54,2,FALSE),0)</f>
        <v>0</v>
      </c>
    </row>
    <row r="276" spans="1:10" x14ac:dyDescent="0.25">
      <c r="A276" s="134">
        <v>6160</v>
      </c>
      <c r="B276" s="134" t="s">
        <v>861</v>
      </c>
      <c r="C276" s="131">
        <v>99906</v>
      </c>
      <c r="D276" s="132" t="s">
        <v>896</v>
      </c>
      <c r="E276" s="133" t="s">
        <v>897</v>
      </c>
      <c r="F276" s="133" t="s">
        <v>7072</v>
      </c>
      <c r="G276" s="135">
        <f t="shared" si="4"/>
        <v>1.0474000000000001</v>
      </c>
      <c r="H276" s="134" t="s">
        <v>388</v>
      </c>
      <c r="I276" s="138">
        <f>IF(H276="Urban",VLOOKUP(C276,'Wage Index Urban (CMS.GOV)-PDPM'!$A$2:$D$1682,4,FALSE),0)</f>
        <v>0</v>
      </c>
      <c r="J276" s="138">
        <f>IF(H276="Rural",VLOOKUP(B276,'Wage Index Rural (CMS.GOV)-PDPM'!$B$1:$C$54,2,FALSE),0)</f>
        <v>1.0474000000000001</v>
      </c>
    </row>
    <row r="277" spans="1:10" x14ac:dyDescent="0.25">
      <c r="A277" s="134">
        <v>6170</v>
      </c>
      <c r="B277" s="134" t="s">
        <v>861</v>
      </c>
      <c r="C277" s="131">
        <v>19740</v>
      </c>
      <c r="D277" s="132" t="s">
        <v>898</v>
      </c>
      <c r="E277" s="133" t="s">
        <v>899</v>
      </c>
      <c r="F277" s="133" t="s">
        <v>65</v>
      </c>
      <c r="G277" s="135">
        <f t="shared" si="4"/>
        <v>0.98810000000000009</v>
      </c>
      <c r="H277" s="134" t="s">
        <v>391</v>
      </c>
      <c r="I277" s="138">
        <f>IF(H277="Urban",VLOOKUP(C277,'Wage Index Urban (CMS.GOV)-PDPM'!$A$2:$D$1682,4,FALSE),0)</f>
        <v>0.98810000000000009</v>
      </c>
      <c r="J277" s="138">
        <f>IF(H277="Rural",VLOOKUP(B277,'Wage Index Rural (CMS.GOV)-PDPM'!$B$1:$C$54,2,FALSE),0)</f>
        <v>0</v>
      </c>
    </row>
    <row r="278" spans="1:10" x14ac:dyDescent="0.25">
      <c r="A278" s="134">
        <v>6180</v>
      </c>
      <c r="B278" s="134" t="s">
        <v>861</v>
      </c>
      <c r="C278" s="131">
        <v>99906</v>
      </c>
      <c r="D278" s="132" t="s">
        <v>900</v>
      </c>
      <c r="E278" s="133" t="s">
        <v>901</v>
      </c>
      <c r="F278" s="133" t="s">
        <v>7072</v>
      </c>
      <c r="G278" s="135">
        <f t="shared" si="4"/>
        <v>1.0474000000000001</v>
      </c>
      <c r="H278" s="134" t="s">
        <v>388</v>
      </c>
      <c r="I278" s="138">
        <f>IF(H278="Urban",VLOOKUP(C278,'Wage Index Urban (CMS.GOV)-PDPM'!$A$2:$D$1682,4,FALSE),0)</f>
        <v>0</v>
      </c>
      <c r="J278" s="138">
        <f>IF(H278="Rural",VLOOKUP(B278,'Wage Index Rural (CMS.GOV)-PDPM'!$B$1:$C$54,2,FALSE),0)</f>
        <v>1.0474000000000001</v>
      </c>
    </row>
    <row r="279" spans="1:10" x14ac:dyDescent="0.25">
      <c r="A279" s="134">
        <v>6200</v>
      </c>
      <c r="B279" s="134" t="s">
        <v>861</v>
      </c>
      <c r="C279" s="131">
        <v>17820</v>
      </c>
      <c r="D279" s="132" t="s">
        <v>902</v>
      </c>
      <c r="E279" s="133" t="s">
        <v>903</v>
      </c>
      <c r="F279" s="133" t="s">
        <v>67</v>
      </c>
      <c r="G279" s="135">
        <f t="shared" si="4"/>
        <v>0.95280000000000009</v>
      </c>
      <c r="H279" s="134" t="s">
        <v>391</v>
      </c>
      <c r="I279" s="138">
        <f>IF(H279="Urban",VLOOKUP(C279,'Wage Index Urban (CMS.GOV)-PDPM'!$A$2:$D$1682,4,FALSE),0)</f>
        <v>0.95280000000000009</v>
      </c>
      <c r="J279" s="138">
        <f>IF(H279="Rural",VLOOKUP(B279,'Wage Index Rural (CMS.GOV)-PDPM'!$B$1:$C$54,2,FALSE),0)</f>
        <v>0</v>
      </c>
    </row>
    <row r="280" spans="1:10" x14ac:dyDescent="0.25">
      <c r="A280" s="134">
        <v>6190</v>
      </c>
      <c r="B280" s="134" t="s">
        <v>861</v>
      </c>
      <c r="C280" s="131">
        <v>19740</v>
      </c>
      <c r="D280" s="132" t="s">
        <v>904</v>
      </c>
      <c r="E280" s="133" t="s">
        <v>905</v>
      </c>
      <c r="F280" s="133" t="s">
        <v>65</v>
      </c>
      <c r="G280" s="135">
        <f t="shared" si="4"/>
        <v>0.98810000000000009</v>
      </c>
      <c r="H280" s="134" t="s">
        <v>391</v>
      </c>
      <c r="I280" s="138">
        <f>IF(H280="Urban",VLOOKUP(C280,'Wage Index Urban (CMS.GOV)-PDPM'!$A$2:$D$1682,4,FALSE),0)</f>
        <v>0.98810000000000009</v>
      </c>
      <c r="J280" s="138">
        <f>IF(H280="Rural",VLOOKUP(B280,'Wage Index Rural (CMS.GOV)-PDPM'!$B$1:$C$54,2,FALSE),0)</f>
        <v>0</v>
      </c>
    </row>
    <row r="281" spans="1:10" x14ac:dyDescent="0.25">
      <c r="A281" s="134">
        <v>6210</v>
      </c>
      <c r="B281" s="134" t="s">
        <v>861</v>
      </c>
      <c r="C281" s="131">
        <v>99906</v>
      </c>
      <c r="D281" s="132" t="s">
        <v>906</v>
      </c>
      <c r="E281" s="133" t="s">
        <v>907</v>
      </c>
      <c r="F281" s="133" t="s">
        <v>7072</v>
      </c>
      <c r="G281" s="135">
        <f t="shared" si="4"/>
        <v>1.0474000000000001</v>
      </c>
      <c r="H281" s="134" t="s">
        <v>388</v>
      </c>
      <c r="I281" s="138">
        <f>IF(H281="Urban",VLOOKUP(C281,'Wage Index Urban (CMS.GOV)-PDPM'!$A$2:$D$1682,4,FALSE),0)</f>
        <v>0</v>
      </c>
      <c r="J281" s="138">
        <f>IF(H281="Rural",VLOOKUP(B281,'Wage Index Rural (CMS.GOV)-PDPM'!$B$1:$C$54,2,FALSE),0)</f>
        <v>1.0474000000000001</v>
      </c>
    </row>
    <row r="282" spans="1:10" x14ac:dyDescent="0.25">
      <c r="A282" s="134">
        <v>6220</v>
      </c>
      <c r="B282" s="134" t="s">
        <v>861</v>
      </c>
      <c r="C282" s="131">
        <v>99906</v>
      </c>
      <c r="D282" s="132" t="s">
        <v>908</v>
      </c>
      <c r="E282" s="133" t="s">
        <v>909</v>
      </c>
      <c r="F282" s="133" t="s">
        <v>7072</v>
      </c>
      <c r="G282" s="135">
        <f t="shared" si="4"/>
        <v>1.0474000000000001</v>
      </c>
      <c r="H282" s="134" t="s">
        <v>388</v>
      </c>
      <c r="I282" s="138">
        <f>IF(H282="Urban",VLOOKUP(C282,'Wage Index Urban (CMS.GOV)-PDPM'!$A$2:$D$1682,4,FALSE),0)</f>
        <v>0</v>
      </c>
      <c r="J282" s="138">
        <f>IF(H282="Rural",VLOOKUP(B282,'Wage Index Rural (CMS.GOV)-PDPM'!$B$1:$C$54,2,FALSE),0)</f>
        <v>1.0474000000000001</v>
      </c>
    </row>
    <row r="283" spans="1:10" x14ac:dyDescent="0.25">
      <c r="A283" s="134">
        <v>6230</v>
      </c>
      <c r="B283" s="134" t="s">
        <v>861</v>
      </c>
      <c r="C283" s="131">
        <v>19740</v>
      </c>
      <c r="D283" s="132" t="s">
        <v>910</v>
      </c>
      <c r="E283" s="133" t="s">
        <v>911</v>
      </c>
      <c r="F283" s="133" t="s">
        <v>65</v>
      </c>
      <c r="G283" s="135">
        <f t="shared" si="4"/>
        <v>0.98810000000000009</v>
      </c>
      <c r="H283" s="134" t="s">
        <v>391</v>
      </c>
      <c r="I283" s="138">
        <f>IF(H283="Urban",VLOOKUP(C283,'Wage Index Urban (CMS.GOV)-PDPM'!$A$2:$D$1682,4,FALSE),0)</f>
        <v>0.98810000000000009</v>
      </c>
      <c r="J283" s="138">
        <f>IF(H283="Rural",VLOOKUP(B283,'Wage Index Rural (CMS.GOV)-PDPM'!$B$1:$C$54,2,FALSE),0)</f>
        <v>0</v>
      </c>
    </row>
    <row r="284" spans="1:10" x14ac:dyDescent="0.25">
      <c r="A284" s="134">
        <v>6240</v>
      </c>
      <c r="B284" s="134" t="s">
        <v>861</v>
      </c>
      <c r="C284" s="131">
        <v>99906</v>
      </c>
      <c r="D284" s="132" t="s">
        <v>912</v>
      </c>
      <c r="E284" s="133" t="s">
        <v>913</v>
      </c>
      <c r="F284" s="133" t="s">
        <v>7072</v>
      </c>
      <c r="G284" s="135">
        <f t="shared" si="4"/>
        <v>1.0474000000000001</v>
      </c>
      <c r="H284" s="134" t="s">
        <v>388</v>
      </c>
      <c r="I284" s="138">
        <f>IF(H284="Urban",VLOOKUP(C284,'Wage Index Urban (CMS.GOV)-PDPM'!$A$2:$D$1682,4,FALSE),0)</f>
        <v>0</v>
      </c>
      <c r="J284" s="138">
        <f>IF(H284="Rural",VLOOKUP(B284,'Wage Index Rural (CMS.GOV)-PDPM'!$B$1:$C$54,2,FALSE),0)</f>
        <v>1.0474000000000001</v>
      </c>
    </row>
    <row r="285" spans="1:10" x14ac:dyDescent="0.25">
      <c r="A285" s="134">
        <v>6250</v>
      </c>
      <c r="B285" s="134" t="s">
        <v>861</v>
      </c>
      <c r="C285" s="131">
        <v>99906</v>
      </c>
      <c r="D285" s="132" t="s">
        <v>914</v>
      </c>
      <c r="E285" s="133" t="s">
        <v>915</v>
      </c>
      <c r="F285" s="133" t="s">
        <v>7072</v>
      </c>
      <c r="G285" s="135">
        <f t="shared" si="4"/>
        <v>1.0474000000000001</v>
      </c>
      <c r="H285" s="134" t="s">
        <v>388</v>
      </c>
      <c r="I285" s="138">
        <f>IF(H285="Urban",VLOOKUP(C285,'Wage Index Urban (CMS.GOV)-PDPM'!$A$2:$D$1682,4,FALSE),0)</f>
        <v>0</v>
      </c>
      <c r="J285" s="138">
        <f>IF(H285="Rural",VLOOKUP(B285,'Wage Index Rural (CMS.GOV)-PDPM'!$B$1:$C$54,2,FALSE),0)</f>
        <v>1.0474000000000001</v>
      </c>
    </row>
    <row r="286" spans="1:10" x14ac:dyDescent="0.25">
      <c r="A286" s="134">
        <v>6260</v>
      </c>
      <c r="B286" s="134" t="s">
        <v>861</v>
      </c>
      <c r="C286" s="131">
        <v>99906</v>
      </c>
      <c r="D286" s="132" t="s">
        <v>916</v>
      </c>
      <c r="E286" s="133" t="s">
        <v>917</v>
      </c>
      <c r="F286" s="133" t="s">
        <v>7072</v>
      </c>
      <c r="G286" s="135">
        <f t="shared" si="4"/>
        <v>1.0474000000000001</v>
      </c>
      <c r="H286" s="134" t="s">
        <v>388</v>
      </c>
      <c r="I286" s="138">
        <f>IF(H286="Urban",VLOOKUP(C286,'Wage Index Urban (CMS.GOV)-PDPM'!$A$2:$D$1682,4,FALSE),0)</f>
        <v>0</v>
      </c>
      <c r="J286" s="138">
        <f>IF(H286="Rural",VLOOKUP(B286,'Wage Index Rural (CMS.GOV)-PDPM'!$B$1:$C$54,2,FALSE),0)</f>
        <v>1.0474000000000001</v>
      </c>
    </row>
    <row r="287" spans="1:10" x14ac:dyDescent="0.25">
      <c r="A287" s="134">
        <v>6270</v>
      </c>
      <c r="B287" s="134" t="s">
        <v>861</v>
      </c>
      <c r="C287" s="131">
        <v>99906</v>
      </c>
      <c r="D287" s="132" t="s">
        <v>918</v>
      </c>
      <c r="E287" s="133" t="s">
        <v>919</v>
      </c>
      <c r="F287" s="133" t="s">
        <v>7072</v>
      </c>
      <c r="G287" s="135">
        <f t="shared" si="4"/>
        <v>1.0474000000000001</v>
      </c>
      <c r="H287" s="134" t="s">
        <v>388</v>
      </c>
      <c r="I287" s="138">
        <f>IF(H287="Urban",VLOOKUP(C287,'Wage Index Urban (CMS.GOV)-PDPM'!$A$2:$D$1682,4,FALSE),0)</f>
        <v>0</v>
      </c>
      <c r="J287" s="138">
        <f>IF(H287="Rural",VLOOKUP(B287,'Wage Index Rural (CMS.GOV)-PDPM'!$B$1:$C$54,2,FALSE),0)</f>
        <v>1.0474000000000001</v>
      </c>
    </row>
    <row r="288" spans="1:10" x14ac:dyDescent="0.25">
      <c r="A288" s="134">
        <v>6280</v>
      </c>
      <c r="B288" s="134" t="s">
        <v>861</v>
      </c>
      <c r="C288" s="131">
        <v>99906</v>
      </c>
      <c r="D288" s="132" t="s">
        <v>460</v>
      </c>
      <c r="E288" s="133" t="s">
        <v>920</v>
      </c>
      <c r="F288" s="133" t="s">
        <v>7072</v>
      </c>
      <c r="G288" s="135">
        <f t="shared" si="4"/>
        <v>1.0474000000000001</v>
      </c>
      <c r="H288" s="134" t="s">
        <v>388</v>
      </c>
      <c r="I288" s="138">
        <f>IF(H288="Urban",VLOOKUP(C288,'Wage Index Urban (CMS.GOV)-PDPM'!$A$2:$D$1682,4,FALSE),0)</f>
        <v>0</v>
      </c>
      <c r="J288" s="138">
        <f>IF(H288="Rural",VLOOKUP(B288,'Wage Index Rural (CMS.GOV)-PDPM'!$B$1:$C$54,2,FALSE),0)</f>
        <v>1.0474000000000001</v>
      </c>
    </row>
    <row r="289" spans="1:10" x14ac:dyDescent="0.25">
      <c r="A289" s="134">
        <v>6290</v>
      </c>
      <c r="B289" s="134" t="s">
        <v>861</v>
      </c>
      <c r="C289" s="131">
        <v>19740</v>
      </c>
      <c r="D289" s="132" t="s">
        <v>462</v>
      </c>
      <c r="E289" s="133" t="s">
        <v>921</v>
      </c>
      <c r="F289" s="133" t="s">
        <v>65</v>
      </c>
      <c r="G289" s="135">
        <f t="shared" si="4"/>
        <v>0.98810000000000009</v>
      </c>
      <c r="H289" s="134" t="s">
        <v>391</v>
      </c>
      <c r="I289" s="138">
        <f>IF(H289="Urban",VLOOKUP(C289,'Wage Index Urban (CMS.GOV)-PDPM'!$A$2:$D$1682,4,FALSE),0)</f>
        <v>0.98810000000000009</v>
      </c>
      <c r="J289" s="138">
        <f>IF(H289="Rural",VLOOKUP(B289,'Wage Index Rural (CMS.GOV)-PDPM'!$B$1:$C$54,2,FALSE),0)</f>
        <v>0</v>
      </c>
    </row>
    <row r="290" spans="1:10" x14ac:dyDescent="0.25">
      <c r="A290" s="134">
        <v>6300</v>
      </c>
      <c r="B290" s="134" t="s">
        <v>861</v>
      </c>
      <c r="C290" s="131">
        <v>99906</v>
      </c>
      <c r="D290" s="132" t="s">
        <v>922</v>
      </c>
      <c r="E290" s="133" t="s">
        <v>923</v>
      </c>
      <c r="F290" s="133" t="s">
        <v>7072</v>
      </c>
      <c r="G290" s="135">
        <f t="shared" si="4"/>
        <v>1.0474000000000001</v>
      </c>
      <c r="H290" s="134" t="s">
        <v>388</v>
      </c>
      <c r="I290" s="138">
        <f>IF(H290="Urban",VLOOKUP(C290,'Wage Index Urban (CMS.GOV)-PDPM'!$A$2:$D$1682,4,FALSE),0)</f>
        <v>0</v>
      </c>
      <c r="J290" s="138">
        <f>IF(H290="Rural",VLOOKUP(B290,'Wage Index Rural (CMS.GOV)-PDPM'!$B$1:$C$54,2,FALSE),0)</f>
        <v>1.0474000000000001</v>
      </c>
    </row>
    <row r="291" spans="1:10" x14ac:dyDescent="0.25">
      <c r="A291" s="134">
        <v>6310</v>
      </c>
      <c r="B291" s="134" t="s">
        <v>861</v>
      </c>
      <c r="C291" s="131">
        <v>99906</v>
      </c>
      <c r="D291" s="132" t="s">
        <v>924</v>
      </c>
      <c r="E291" s="133" t="s">
        <v>925</v>
      </c>
      <c r="F291" s="133" t="s">
        <v>7072</v>
      </c>
      <c r="G291" s="135">
        <f t="shared" si="4"/>
        <v>1.0474000000000001</v>
      </c>
      <c r="H291" s="134" t="s">
        <v>388</v>
      </c>
      <c r="I291" s="138">
        <f>IF(H291="Urban",VLOOKUP(C291,'Wage Index Urban (CMS.GOV)-PDPM'!$A$2:$D$1682,4,FALSE),0)</f>
        <v>0</v>
      </c>
      <c r="J291" s="138">
        <f>IF(H291="Rural",VLOOKUP(B291,'Wage Index Rural (CMS.GOV)-PDPM'!$B$1:$C$54,2,FALSE),0)</f>
        <v>1.0474000000000001</v>
      </c>
    </row>
    <row r="292" spans="1:10" x14ac:dyDescent="0.25">
      <c r="A292" s="134">
        <v>6330</v>
      </c>
      <c r="B292" s="134" t="s">
        <v>861</v>
      </c>
      <c r="C292" s="131">
        <v>99906</v>
      </c>
      <c r="D292" s="132" t="s">
        <v>926</v>
      </c>
      <c r="E292" s="133" t="s">
        <v>927</v>
      </c>
      <c r="F292" s="133" t="s">
        <v>7072</v>
      </c>
      <c r="G292" s="135">
        <f t="shared" si="4"/>
        <v>1.0474000000000001</v>
      </c>
      <c r="H292" s="134" t="s">
        <v>388</v>
      </c>
      <c r="I292" s="138">
        <f>IF(H292="Urban",VLOOKUP(C292,'Wage Index Urban (CMS.GOV)-PDPM'!$A$2:$D$1682,4,FALSE),0)</f>
        <v>0</v>
      </c>
      <c r="J292" s="138">
        <f>IF(H292="Rural",VLOOKUP(B292,'Wage Index Rural (CMS.GOV)-PDPM'!$B$1:$C$54,2,FALSE),0)</f>
        <v>1.0474000000000001</v>
      </c>
    </row>
    <row r="293" spans="1:10" x14ac:dyDescent="0.25">
      <c r="A293" s="134">
        <v>6320</v>
      </c>
      <c r="B293" s="134" t="s">
        <v>861</v>
      </c>
      <c r="C293" s="131">
        <v>99906</v>
      </c>
      <c r="D293" s="132" t="s">
        <v>779</v>
      </c>
      <c r="E293" s="133" t="s">
        <v>928</v>
      </c>
      <c r="F293" s="133" t="s">
        <v>7072</v>
      </c>
      <c r="G293" s="135">
        <f t="shared" si="4"/>
        <v>1.0474000000000001</v>
      </c>
      <c r="H293" s="134" t="s">
        <v>388</v>
      </c>
      <c r="I293" s="138">
        <f>IF(H293="Urban",VLOOKUP(C293,'Wage Index Urban (CMS.GOV)-PDPM'!$A$2:$D$1682,4,FALSE),0)</f>
        <v>0</v>
      </c>
      <c r="J293" s="138">
        <f>IF(H293="Rural",VLOOKUP(B293,'Wage Index Rural (CMS.GOV)-PDPM'!$B$1:$C$54,2,FALSE),0)</f>
        <v>1.0474000000000001</v>
      </c>
    </row>
    <row r="294" spans="1:10" x14ac:dyDescent="0.25">
      <c r="A294" s="134">
        <v>6340</v>
      </c>
      <c r="B294" s="134" t="s">
        <v>861</v>
      </c>
      <c r="C294" s="131">
        <v>22660</v>
      </c>
      <c r="D294" s="132" t="s">
        <v>929</v>
      </c>
      <c r="E294" s="133" t="s">
        <v>930</v>
      </c>
      <c r="F294" s="133" t="s">
        <v>68</v>
      </c>
      <c r="G294" s="135">
        <f t="shared" si="4"/>
        <v>0.97420000000000007</v>
      </c>
      <c r="H294" s="134" t="s">
        <v>391</v>
      </c>
      <c r="I294" s="138">
        <f>IF(H294="Urban",VLOOKUP(C294,'Wage Index Urban (CMS.GOV)-PDPM'!$A$2:$D$1682,4,FALSE),0)</f>
        <v>0.97420000000000007</v>
      </c>
      <c r="J294" s="138">
        <f>IF(H294="Rural",VLOOKUP(B294,'Wage Index Rural (CMS.GOV)-PDPM'!$B$1:$C$54,2,FALSE),0)</f>
        <v>0</v>
      </c>
    </row>
    <row r="295" spans="1:10" x14ac:dyDescent="0.25">
      <c r="A295" s="134">
        <v>6350</v>
      </c>
      <c r="B295" s="134" t="s">
        <v>861</v>
      </c>
      <c r="C295" s="131">
        <v>99906</v>
      </c>
      <c r="D295" s="132" t="s">
        <v>931</v>
      </c>
      <c r="E295" s="133" t="s">
        <v>932</v>
      </c>
      <c r="F295" s="133" t="s">
        <v>7072</v>
      </c>
      <c r="G295" s="135">
        <f t="shared" si="4"/>
        <v>1.0474000000000001</v>
      </c>
      <c r="H295" s="134" t="s">
        <v>388</v>
      </c>
      <c r="I295" s="138">
        <f>IF(H295="Urban",VLOOKUP(C295,'Wage Index Urban (CMS.GOV)-PDPM'!$A$2:$D$1682,4,FALSE),0)</f>
        <v>0</v>
      </c>
      <c r="J295" s="138">
        <f>IF(H295="Rural",VLOOKUP(B295,'Wage Index Rural (CMS.GOV)-PDPM'!$B$1:$C$54,2,FALSE),0)</f>
        <v>1.0474000000000001</v>
      </c>
    </row>
    <row r="296" spans="1:10" x14ac:dyDescent="0.25">
      <c r="A296" s="134">
        <v>6360</v>
      </c>
      <c r="B296" s="134" t="s">
        <v>861</v>
      </c>
      <c r="C296" s="131">
        <v>99906</v>
      </c>
      <c r="D296" s="132" t="s">
        <v>682</v>
      </c>
      <c r="E296" s="133" t="s">
        <v>933</v>
      </c>
      <c r="F296" s="133" t="s">
        <v>7072</v>
      </c>
      <c r="G296" s="135">
        <f t="shared" si="4"/>
        <v>1.0474000000000001</v>
      </c>
      <c r="H296" s="134" t="s">
        <v>388</v>
      </c>
      <c r="I296" s="138">
        <f>IF(H296="Urban",VLOOKUP(C296,'Wage Index Urban (CMS.GOV)-PDPM'!$A$2:$D$1682,4,FALSE),0)</f>
        <v>0</v>
      </c>
      <c r="J296" s="138">
        <f>IF(H296="Rural",VLOOKUP(B296,'Wage Index Rural (CMS.GOV)-PDPM'!$B$1:$C$54,2,FALSE),0)</f>
        <v>1.0474000000000001</v>
      </c>
    </row>
    <row r="297" spans="1:10" x14ac:dyDescent="0.25">
      <c r="A297" s="134">
        <v>6370</v>
      </c>
      <c r="B297" s="134" t="s">
        <v>861</v>
      </c>
      <c r="C297" s="131">
        <v>99906</v>
      </c>
      <c r="D297" s="132" t="s">
        <v>686</v>
      </c>
      <c r="E297" s="133" t="s">
        <v>934</v>
      </c>
      <c r="F297" s="133" t="s">
        <v>7072</v>
      </c>
      <c r="G297" s="135">
        <f t="shared" si="4"/>
        <v>1.0474000000000001</v>
      </c>
      <c r="H297" s="134" t="s">
        <v>388</v>
      </c>
      <c r="I297" s="138">
        <f>IF(H297="Urban",VLOOKUP(C297,'Wage Index Urban (CMS.GOV)-PDPM'!$A$2:$D$1682,4,FALSE),0)</f>
        <v>0</v>
      </c>
      <c r="J297" s="138">
        <f>IF(H297="Rural",VLOOKUP(B297,'Wage Index Rural (CMS.GOV)-PDPM'!$B$1:$C$54,2,FALSE),0)</f>
        <v>1.0474000000000001</v>
      </c>
    </row>
    <row r="298" spans="1:10" x14ac:dyDescent="0.25">
      <c r="A298" s="134">
        <v>6380</v>
      </c>
      <c r="B298" s="134" t="s">
        <v>861</v>
      </c>
      <c r="C298" s="131">
        <v>24300</v>
      </c>
      <c r="D298" s="132" t="s">
        <v>935</v>
      </c>
      <c r="E298" s="133" t="s">
        <v>936</v>
      </c>
      <c r="F298" s="133" t="s">
        <v>69</v>
      </c>
      <c r="G298" s="135">
        <f t="shared" si="4"/>
        <v>0.83930000000000005</v>
      </c>
      <c r="H298" s="134" t="s">
        <v>391</v>
      </c>
      <c r="I298" s="138">
        <f>IF(H298="Urban",VLOOKUP(C298,'Wage Index Urban (CMS.GOV)-PDPM'!$A$2:$D$1682,4,FALSE),0)</f>
        <v>0.83930000000000005</v>
      </c>
      <c r="J298" s="138">
        <f>IF(H298="Rural",VLOOKUP(B298,'Wage Index Rural (CMS.GOV)-PDPM'!$B$1:$C$54,2,FALSE),0)</f>
        <v>0</v>
      </c>
    </row>
    <row r="299" spans="1:10" x14ac:dyDescent="0.25">
      <c r="A299" s="134">
        <v>6390</v>
      </c>
      <c r="B299" s="134" t="s">
        <v>861</v>
      </c>
      <c r="C299" s="131">
        <v>99906</v>
      </c>
      <c r="D299" s="132" t="s">
        <v>937</v>
      </c>
      <c r="E299" s="133" t="s">
        <v>938</v>
      </c>
      <c r="F299" s="133" t="s">
        <v>7072</v>
      </c>
      <c r="G299" s="135">
        <f t="shared" si="4"/>
        <v>1.0474000000000001</v>
      </c>
      <c r="H299" s="134" t="s">
        <v>388</v>
      </c>
      <c r="I299" s="138">
        <f>IF(H299="Urban",VLOOKUP(C299,'Wage Index Urban (CMS.GOV)-PDPM'!$A$2:$D$1682,4,FALSE),0)</f>
        <v>0</v>
      </c>
      <c r="J299" s="138">
        <f>IF(H299="Rural",VLOOKUP(B299,'Wage Index Rural (CMS.GOV)-PDPM'!$B$1:$C$54,2,FALSE),0)</f>
        <v>1.0474000000000001</v>
      </c>
    </row>
    <row r="300" spans="1:10" x14ac:dyDescent="0.25">
      <c r="A300" s="134">
        <v>6400</v>
      </c>
      <c r="B300" s="134" t="s">
        <v>861</v>
      </c>
      <c r="C300" s="131">
        <v>99906</v>
      </c>
      <c r="D300" s="132" t="s">
        <v>939</v>
      </c>
      <c r="E300" s="133" t="s">
        <v>940</v>
      </c>
      <c r="F300" s="133" t="s">
        <v>7072</v>
      </c>
      <c r="G300" s="135">
        <f t="shared" si="4"/>
        <v>1.0474000000000001</v>
      </c>
      <c r="H300" s="134" t="s">
        <v>388</v>
      </c>
      <c r="I300" s="138">
        <f>IF(H300="Urban",VLOOKUP(C300,'Wage Index Urban (CMS.GOV)-PDPM'!$A$2:$D$1682,4,FALSE),0)</f>
        <v>0</v>
      </c>
      <c r="J300" s="138">
        <f>IF(H300="Rural",VLOOKUP(B300,'Wage Index Rural (CMS.GOV)-PDPM'!$B$1:$C$54,2,FALSE),0)</f>
        <v>1.0474000000000001</v>
      </c>
    </row>
    <row r="301" spans="1:10" x14ac:dyDescent="0.25">
      <c r="A301" s="134">
        <v>6410</v>
      </c>
      <c r="B301" s="134" t="s">
        <v>861</v>
      </c>
      <c r="C301" s="131">
        <v>99906</v>
      </c>
      <c r="D301" s="132" t="s">
        <v>941</v>
      </c>
      <c r="E301" s="133" t="s">
        <v>942</v>
      </c>
      <c r="F301" s="133" t="s">
        <v>7072</v>
      </c>
      <c r="G301" s="135">
        <f t="shared" si="4"/>
        <v>1.0474000000000001</v>
      </c>
      <c r="H301" s="134" t="s">
        <v>388</v>
      </c>
      <c r="I301" s="138">
        <f>IF(H301="Urban",VLOOKUP(C301,'Wage Index Urban (CMS.GOV)-PDPM'!$A$2:$D$1682,4,FALSE),0)</f>
        <v>0</v>
      </c>
      <c r="J301" s="138">
        <f>IF(H301="Rural",VLOOKUP(B301,'Wage Index Rural (CMS.GOV)-PDPM'!$B$1:$C$54,2,FALSE),0)</f>
        <v>1.0474000000000001</v>
      </c>
    </row>
    <row r="302" spans="1:10" x14ac:dyDescent="0.25">
      <c r="A302" s="134">
        <v>6420</v>
      </c>
      <c r="B302" s="134" t="s">
        <v>861</v>
      </c>
      <c r="C302" s="131">
        <v>99906</v>
      </c>
      <c r="D302" s="132" t="s">
        <v>943</v>
      </c>
      <c r="E302" s="133" t="s">
        <v>944</v>
      </c>
      <c r="F302" s="133" t="s">
        <v>7072</v>
      </c>
      <c r="G302" s="135">
        <f t="shared" si="4"/>
        <v>1.0474000000000001</v>
      </c>
      <c r="H302" s="134" t="s">
        <v>388</v>
      </c>
      <c r="I302" s="138">
        <f>IF(H302="Urban",VLOOKUP(C302,'Wage Index Urban (CMS.GOV)-PDPM'!$A$2:$D$1682,4,FALSE),0)</f>
        <v>0</v>
      </c>
      <c r="J302" s="138">
        <f>IF(H302="Rural",VLOOKUP(B302,'Wage Index Rural (CMS.GOV)-PDPM'!$B$1:$C$54,2,FALSE),0)</f>
        <v>1.0474000000000001</v>
      </c>
    </row>
    <row r="303" spans="1:10" x14ac:dyDescent="0.25">
      <c r="A303" s="134">
        <v>6430</v>
      </c>
      <c r="B303" s="134" t="s">
        <v>861</v>
      </c>
      <c r="C303" s="131">
        <v>99906</v>
      </c>
      <c r="D303" s="132" t="s">
        <v>492</v>
      </c>
      <c r="E303" s="133" t="s">
        <v>945</v>
      </c>
      <c r="F303" s="133" t="s">
        <v>7072</v>
      </c>
      <c r="G303" s="135">
        <f t="shared" si="4"/>
        <v>1.0474000000000001</v>
      </c>
      <c r="H303" s="134" t="s">
        <v>388</v>
      </c>
      <c r="I303" s="138">
        <f>IF(H303="Urban",VLOOKUP(C303,'Wage Index Urban (CMS.GOV)-PDPM'!$A$2:$D$1682,4,FALSE),0)</f>
        <v>0</v>
      </c>
      <c r="J303" s="138">
        <f>IF(H303="Rural",VLOOKUP(B303,'Wage Index Rural (CMS.GOV)-PDPM'!$B$1:$C$54,2,FALSE),0)</f>
        <v>1.0474000000000001</v>
      </c>
    </row>
    <row r="304" spans="1:10" x14ac:dyDescent="0.25">
      <c r="A304" s="134">
        <v>6440</v>
      </c>
      <c r="B304" s="134" t="s">
        <v>861</v>
      </c>
      <c r="C304" s="131">
        <v>99906</v>
      </c>
      <c r="D304" s="132" t="s">
        <v>946</v>
      </c>
      <c r="E304" s="133" t="s">
        <v>947</v>
      </c>
      <c r="F304" s="133" t="s">
        <v>7072</v>
      </c>
      <c r="G304" s="135">
        <f t="shared" si="4"/>
        <v>1.0474000000000001</v>
      </c>
      <c r="H304" s="134" t="s">
        <v>388</v>
      </c>
      <c r="I304" s="138">
        <f>IF(H304="Urban",VLOOKUP(C304,'Wage Index Urban (CMS.GOV)-PDPM'!$A$2:$D$1682,4,FALSE),0)</f>
        <v>0</v>
      </c>
      <c r="J304" s="138">
        <f>IF(H304="Rural",VLOOKUP(B304,'Wage Index Rural (CMS.GOV)-PDPM'!$B$1:$C$54,2,FALSE),0)</f>
        <v>1.0474000000000001</v>
      </c>
    </row>
    <row r="305" spans="1:10" x14ac:dyDescent="0.25">
      <c r="A305" s="134">
        <v>6450</v>
      </c>
      <c r="B305" s="134" t="s">
        <v>861</v>
      </c>
      <c r="C305" s="131">
        <v>99906</v>
      </c>
      <c r="D305" s="132" t="s">
        <v>948</v>
      </c>
      <c r="E305" s="133" t="s">
        <v>949</v>
      </c>
      <c r="F305" s="133" t="s">
        <v>7072</v>
      </c>
      <c r="G305" s="135">
        <f t="shared" si="4"/>
        <v>1.0474000000000001</v>
      </c>
      <c r="H305" s="134" t="s">
        <v>388</v>
      </c>
      <c r="I305" s="138">
        <f>IF(H305="Urban",VLOOKUP(C305,'Wage Index Urban (CMS.GOV)-PDPM'!$A$2:$D$1682,4,FALSE),0)</f>
        <v>0</v>
      </c>
      <c r="J305" s="138">
        <f>IF(H305="Rural",VLOOKUP(B305,'Wage Index Rural (CMS.GOV)-PDPM'!$B$1:$C$54,2,FALSE),0)</f>
        <v>1.0474000000000001</v>
      </c>
    </row>
    <row r="306" spans="1:10" x14ac:dyDescent="0.25">
      <c r="A306" s="134">
        <v>6460</v>
      </c>
      <c r="B306" s="134" t="s">
        <v>861</v>
      </c>
      <c r="C306" s="131">
        <v>19740</v>
      </c>
      <c r="D306" s="132" t="s">
        <v>950</v>
      </c>
      <c r="E306" s="133" t="s">
        <v>951</v>
      </c>
      <c r="F306" s="133" t="s">
        <v>65</v>
      </c>
      <c r="G306" s="135">
        <f t="shared" si="4"/>
        <v>0.98810000000000009</v>
      </c>
      <c r="H306" s="134" t="s">
        <v>391</v>
      </c>
      <c r="I306" s="138">
        <f>IF(H306="Urban",VLOOKUP(C306,'Wage Index Urban (CMS.GOV)-PDPM'!$A$2:$D$1682,4,FALSE),0)</f>
        <v>0.98810000000000009</v>
      </c>
      <c r="J306" s="138">
        <f>IF(H306="Rural",VLOOKUP(B306,'Wage Index Rural (CMS.GOV)-PDPM'!$B$1:$C$54,2,FALSE),0)</f>
        <v>0</v>
      </c>
    </row>
    <row r="307" spans="1:10" x14ac:dyDescent="0.25">
      <c r="A307" s="134">
        <v>6470</v>
      </c>
      <c r="B307" s="134" t="s">
        <v>861</v>
      </c>
      <c r="C307" s="131">
        <v>99906</v>
      </c>
      <c r="D307" s="132" t="s">
        <v>705</v>
      </c>
      <c r="E307" s="133" t="s">
        <v>952</v>
      </c>
      <c r="F307" s="133" t="s">
        <v>7072</v>
      </c>
      <c r="G307" s="135">
        <f t="shared" si="4"/>
        <v>1.0474000000000001</v>
      </c>
      <c r="H307" s="134" t="s">
        <v>388</v>
      </c>
      <c r="I307" s="138">
        <f>IF(H307="Urban",VLOOKUP(C307,'Wage Index Urban (CMS.GOV)-PDPM'!$A$2:$D$1682,4,FALSE),0)</f>
        <v>0</v>
      </c>
      <c r="J307" s="138">
        <f>IF(H307="Rural",VLOOKUP(B307,'Wage Index Rural (CMS.GOV)-PDPM'!$B$1:$C$54,2,FALSE),0)</f>
        <v>1.0474000000000001</v>
      </c>
    </row>
    <row r="308" spans="1:10" x14ac:dyDescent="0.25">
      <c r="A308" s="134">
        <v>6480</v>
      </c>
      <c r="B308" s="134" t="s">
        <v>861</v>
      </c>
      <c r="C308" s="131">
        <v>99906</v>
      </c>
      <c r="D308" s="132" t="s">
        <v>953</v>
      </c>
      <c r="E308" s="133" t="s">
        <v>954</v>
      </c>
      <c r="F308" s="133" t="s">
        <v>7072</v>
      </c>
      <c r="G308" s="135">
        <f t="shared" si="4"/>
        <v>1.0474000000000001</v>
      </c>
      <c r="H308" s="134" t="s">
        <v>388</v>
      </c>
      <c r="I308" s="138">
        <f>IF(H308="Urban",VLOOKUP(C308,'Wage Index Urban (CMS.GOV)-PDPM'!$A$2:$D$1682,4,FALSE),0)</f>
        <v>0</v>
      </c>
      <c r="J308" s="138">
        <f>IF(H308="Rural",VLOOKUP(B308,'Wage Index Rural (CMS.GOV)-PDPM'!$B$1:$C$54,2,FALSE),0)</f>
        <v>1.0474000000000001</v>
      </c>
    </row>
    <row r="309" spans="1:10" x14ac:dyDescent="0.25">
      <c r="A309" s="134">
        <v>6490</v>
      </c>
      <c r="B309" s="134" t="s">
        <v>861</v>
      </c>
      <c r="C309" s="131">
        <v>99906</v>
      </c>
      <c r="D309" s="132" t="s">
        <v>955</v>
      </c>
      <c r="E309" s="133" t="s">
        <v>956</v>
      </c>
      <c r="F309" s="133" t="s">
        <v>7072</v>
      </c>
      <c r="G309" s="135">
        <f t="shared" si="4"/>
        <v>1.0474000000000001</v>
      </c>
      <c r="H309" s="134" t="s">
        <v>388</v>
      </c>
      <c r="I309" s="138">
        <f>IF(H309="Urban",VLOOKUP(C309,'Wage Index Urban (CMS.GOV)-PDPM'!$A$2:$D$1682,4,FALSE),0)</f>
        <v>0</v>
      </c>
      <c r="J309" s="138">
        <f>IF(H309="Rural",VLOOKUP(B309,'Wage Index Rural (CMS.GOV)-PDPM'!$B$1:$C$54,2,FALSE),0)</f>
        <v>1.0474000000000001</v>
      </c>
    </row>
    <row r="310" spans="1:10" x14ac:dyDescent="0.25">
      <c r="A310" s="134">
        <v>6500</v>
      </c>
      <c r="B310" s="134" t="s">
        <v>861</v>
      </c>
      <c r="C310" s="131">
        <v>39380</v>
      </c>
      <c r="D310" s="132" t="s">
        <v>957</v>
      </c>
      <c r="E310" s="133" t="s">
        <v>958</v>
      </c>
      <c r="F310" s="133" t="s">
        <v>70</v>
      </c>
      <c r="G310" s="135">
        <f t="shared" si="4"/>
        <v>0.85370000000000001</v>
      </c>
      <c r="H310" s="134" t="s">
        <v>391</v>
      </c>
      <c r="I310" s="138">
        <f>IF(H310="Urban",VLOOKUP(C310,'Wage Index Urban (CMS.GOV)-PDPM'!$A$2:$D$1682,4,FALSE),0)</f>
        <v>0.85370000000000001</v>
      </c>
      <c r="J310" s="138">
        <f>IF(H310="Rural",VLOOKUP(B310,'Wage Index Rural (CMS.GOV)-PDPM'!$B$1:$C$54,2,FALSE),0)</f>
        <v>0</v>
      </c>
    </row>
    <row r="311" spans="1:10" x14ac:dyDescent="0.25">
      <c r="A311" s="134">
        <v>6510</v>
      </c>
      <c r="B311" s="134" t="s">
        <v>861</v>
      </c>
      <c r="C311" s="131">
        <v>99906</v>
      </c>
      <c r="D311" s="132" t="s">
        <v>959</v>
      </c>
      <c r="E311" s="133" t="s">
        <v>960</v>
      </c>
      <c r="F311" s="133" t="s">
        <v>7072</v>
      </c>
      <c r="G311" s="135">
        <f t="shared" si="4"/>
        <v>1.0474000000000001</v>
      </c>
      <c r="H311" s="134" t="s">
        <v>388</v>
      </c>
      <c r="I311" s="138">
        <f>IF(H311="Urban",VLOOKUP(C311,'Wage Index Urban (CMS.GOV)-PDPM'!$A$2:$D$1682,4,FALSE),0)</f>
        <v>0</v>
      </c>
      <c r="J311" s="138">
        <f>IF(H311="Rural",VLOOKUP(B311,'Wage Index Rural (CMS.GOV)-PDPM'!$B$1:$C$54,2,FALSE),0)</f>
        <v>1.0474000000000001</v>
      </c>
    </row>
    <row r="312" spans="1:10" x14ac:dyDescent="0.25">
      <c r="A312" s="134">
        <v>6520</v>
      </c>
      <c r="B312" s="134" t="s">
        <v>861</v>
      </c>
      <c r="C312" s="131">
        <v>99906</v>
      </c>
      <c r="D312" s="132" t="s">
        <v>961</v>
      </c>
      <c r="E312" s="133" t="s">
        <v>962</v>
      </c>
      <c r="F312" s="133" t="s">
        <v>7072</v>
      </c>
      <c r="G312" s="135">
        <f t="shared" si="4"/>
        <v>1.0474000000000001</v>
      </c>
      <c r="H312" s="134" t="s">
        <v>388</v>
      </c>
      <c r="I312" s="138">
        <f>IF(H312="Urban",VLOOKUP(C312,'Wage Index Urban (CMS.GOV)-PDPM'!$A$2:$D$1682,4,FALSE),0)</f>
        <v>0</v>
      </c>
      <c r="J312" s="138">
        <f>IF(H312="Rural",VLOOKUP(B312,'Wage Index Rural (CMS.GOV)-PDPM'!$B$1:$C$54,2,FALSE),0)</f>
        <v>1.0474000000000001</v>
      </c>
    </row>
    <row r="313" spans="1:10" x14ac:dyDescent="0.25">
      <c r="A313" s="134">
        <v>6530</v>
      </c>
      <c r="B313" s="134" t="s">
        <v>861</v>
      </c>
      <c r="C313" s="131">
        <v>99906</v>
      </c>
      <c r="D313" s="132" t="s">
        <v>963</v>
      </c>
      <c r="E313" s="133" t="s">
        <v>964</v>
      </c>
      <c r="F313" s="133" t="s">
        <v>7072</v>
      </c>
      <c r="G313" s="135">
        <f t="shared" si="4"/>
        <v>1.0474000000000001</v>
      </c>
      <c r="H313" s="134" t="s">
        <v>388</v>
      </c>
      <c r="I313" s="138">
        <f>IF(H313="Urban",VLOOKUP(C313,'Wage Index Urban (CMS.GOV)-PDPM'!$A$2:$D$1682,4,FALSE),0)</f>
        <v>0</v>
      </c>
      <c r="J313" s="138">
        <f>IF(H313="Rural",VLOOKUP(B313,'Wage Index Rural (CMS.GOV)-PDPM'!$B$1:$C$54,2,FALSE),0)</f>
        <v>1.0474000000000001</v>
      </c>
    </row>
    <row r="314" spans="1:10" x14ac:dyDescent="0.25">
      <c r="A314" s="134">
        <v>6540</v>
      </c>
      <c r="B314" s="134" t="s">
        <v>861</v>
      </c>
      <c r="C314" s="131">
        <v>99906</v>
      </c>
      <c r="D314" s="132" t="s">
        <v>965</v>
      </c>
      <c r="E314" s="133" t="s">
        <v>966</v>
      </c>
      <c r="F314" s="133" t="s">
        <v>7072</v>
      </c>
      <c r="G314" s="135">
        <f t="shared" si="4"/>
        <v>1.0474000000000001</v>
      </c>
      <c r="H314" s="134" t="s">
        <v>388</v>
      </c>
      <c r="I314" s="138">
        <f>IF(H314="Urban",VLOOKUP(C314,'Wage Index Urban (CMS.GOV)-PDPM'!$A$2:$D$1682,4,FALSE),0)</f>
        <v>0</v>
      </c>
      <c r="J314" s="138">
        <f>IF(H314="Rural",VLOOKUP(B314,'Wage Index Rural (CMS.GOV)-PDPM'!$B$1:$C$54,2,FALSE),0)</f>
        <v>1.0474000000000001</v>
      </c>
    </row>
    <row r="315" spans="1:10" x14ac:dyDescent="0.25">
      <c r="A315" s="134">
        <v>6550</v>
      </c>
      <c r="B315" s="134" t="s">
        <v>861</v>
      </c>
      <c r="C315" s="131">
        <v>99906</v>
      </c>
      <c r="D315" s="132" t="s">
        <v>967</v>
      </c>
      <c r="E315" s="133" t="s">
        <v>968</v>
      </c>
      <c r="F315" s="133" t="s">
        <v>7072</v>
      </c>
      <c r="G315" s="135">
        <f t="shared" si="4"/>
        <v>1.0474000000000001</v>
      </c>
      <c r="H315" s="134" t="s">
        <v>388</v>
      </c>
      <c r="I315" s="138">
        <f>IF(H315="Urban",VLOOKUP(C315,'Wage Index Urban (CMS.GOV)-PDPM'!$A$2:$D$1682,4,FALSE),0)</f>
        <v>0</v>
      </c>
      <c r="J315" s="138">
        <f>IF(H315="Rural",VLOOKUP(B315,'Wage Index Rural (CMS.GOV)-PDPM'!$B$1:$C$54,2,FALSE),0)</f>
        <v>1.0474000000000001</v>
      </c>
    </row>
    <row r="316" spans="1:10" x14ac:dyDescent="0.25">
      <c r="A316" s="134">
        <v>6560</v>
      </c>
      <c r="B316" s="134" t="s">
        <v>861</v>
      </c>
      <c r="C316" s="131">
        <v>99906</v>
      </c>
      <c r="D316" s="132" t="s">
        <v>969</v>
      </c>
      <c r="E316" s="133" t="s">
        <v>970</v>
      </c>
      <c r="F316" s="133" t="s">
        <v>7072</v>
      </c>
      <c r="G316" s="135">
        <f t="shared" si="4"/>
        <v>1.0474000000000001</v>
      </c>
      <c r="H316" s="134" t="s">
        <v>388</v>
      </c>
      <c r="I316" s="138">
        <f>IF(H316="Urban",VLOOKUP(C316,'Wage Index Urban (CMS.GOV)-PDPM'!$A$2:$D$1682,4,FALSE),0)</f>
        <v>0</v>
      </c>
      <c r="J316" s="138">
        <f>IF(H316="Rural",VLOOKUP(B316,'Wage Index Rural (CMS.GOV)-PDPM'!$B$1:$C$54,2,FALSE),0)</f>
        <v>1.0474000000000001</v>
      </c>
    </row>
    <row r="317" spans="1:10" x14ac:dyDescent="0.25">
      <c r="A317" s="134">
        <v>6570</v>
      </c>
      <c r="B317" s="134" t="s">
        <v>861</v>
      </c>
      <c r="C317" s="131">
        <v>99906</v>
      </c>
      <c r="D317" s="132" t="s">
        <v>971</v>
      </c>
      <c r="E317" s="133" t="s">
        <v>972</v>
      </c>
      <c r="F317" s="133" t="s">
        <v>7072</v>
      </c>
      <c r="G317" s="135">
        <f t="shared" si="4"/>
        <v>1.0474000000000001</v>
      </c>
      <c r="H317" s="134" t="s">
        <v>388</v>
      </c>
      <c r="I317" s="138">
        <f>IF(H317="Urban",VLOOKUP(C317,'Wage Index Urban (CMS.GOV)-PDPM'!$A$2:$D$1682,4,FALSE),0)</f>
        <v>0</v>
      </c>
      <c r="J317" s="138">
        <f>IF(H317="Rural",VLOOKUP(B317,'Wage Index Rural (CMS.GOV)-PDPM'!$B$1:$C$54,2,FALSE),0)</f>
        <v>1.0474000000000001</v>
      </c>
    </row>
    <row r="318" spans="1:10" x14ac:dyDescent="0.25">
      <c r="A318" s="134">
        <v>6999</v>
      </c>
      <c r="B318" s="134" t="s">
        <v>861</v>
      </c>
      <c r="C318" s="131">
        <v>99906</v>
      </c>
      <c r="D318" s="132" t="s">
        <v>387</v>
      </c>
      <c r="E318" s="133" t="s">
        <v>6757</v>
      </c>
      <c r="F318" s="133" t="s">
        <v>7072</v>
      </c>
      <c r="G318" s="135">
        <f t="shared" si="4"/>
        <v>1.0474000000000001</v>
      </c>
      <c r="H318" s="134" t="s">
        <v>388</v>
      </c>
      <c r="I318" s="138">
        <f>IF(H318="Urban",VLOOKUP(C318,'Wage Index Urban (CMS.GOV)-PDPM'!$A$2:$D$1682,4,FALSE),0)</f>
        <v>0</v>
      </c>
      <c r="J318" s="138">
        <f>IF(H318="Rural",VLOOKUP(B318,'Wage Index Rural (CMS.GOV)-PDPM'!$B$1:$C$54,2,FALSE),0)</f>
        <v>1.0474000000000001</v>
      </c>
    </row>
    <row r="319" spans="1:10" x14ac:dyDescent="0.25">
      <c r="A319" s="134">
        <v>6580</v>
      </c>
      <c r="B319" s="134" t="s">
        <v>861</v>
      </c>
      <c r="C319" s="131">
        <v>99906</v>
      </c>
      <c r="D319" s="132" t="s">
        <v>973</v>
      </c>
      <c r="E319" s="133" t="s">
        <v>974</v>
      </c>
      <c r="F319" s="133" t="s">
        <v>7072</v>
      </c>
      <c r="G319" s="135">
        <f t="shared" si="4"/>
        <v>1.0474000000000001</v>
      </c>
      <c r="H319" s="134" t="s">
        <v>388</v>
      </c>
      <c r="I319" s="138">
        <f>IF(H319="Urban",VLOOKUP(C319,'Wage Index Urban (CMS.GOV)-PDPM'!$A$2:$D$1682,4,FALSE),0)</f>
        <v>0</v>
      </c>
      <c r="J319" s="138">
        <f>IF(H319="Rural",VLOOKUP(B319,'Wage Index Rural (CMS.GOV)-PDPM'!$B$1:$C$54,2,FALSE),0)</f>
        <v>1.0474000000000001</v>
      </c>
    </row>
    <row r="320" spans="1:10" x14ac:dyDescent="0.25">
      <c r="A320" s="134">
        <v>6590</v>
      </c>
      <c r="B320" s="134" t="s">
        <v>861</v>
      </c>
      <c r="C320" s="131">
        <v>17820</v>
      </c>
      <c r="D320" s="132" t="s">
        <v>975</v>
      </c>
      <c r="E320" s="133" t="s">
        <v>976</v>
      </c>
      <c r="F320" s="133" t="s">
        <v>67</v>
      </c>
      <c r="G320" s="135">
        <f t="shared" si="4"/>
        <v>0.95280000000000009</v>
      </c>
      <c r="H320" s="134" t="s">
        <v>391</v>
      </c>
      <c r="I320" s="138">
        <f>IF(H320="Urban",VLOOKUP(C320,'Wage Index Urban (CMS.GOV)-PDPM'!$A$2:$D$1682,4,FALSE),0)</f>
        <v>0.95280000000000009</v>
      </c>
      <c r="J320" s="138">
        <f>IF(H320="Rural",VLOOKUP(B320,'Wage Index Rural (CMS.GOV)-PDPM'!$B$1:$C$54,2,FALSE),0)</f>
        <v>0</v>
      </c>
    </row>
    <row r="321" spans="1:10" x14ac:dyDescent="0.25">
      <c r="A321" s="134">
        <v>6600</v>
      </c>
      <c r="B321" s="134" t="s">
        <v>861</v>
      </c>
      <c r="C321" s="131">
        <v>99906</v>
      </c>
      <c r="D321" s="132" t="s">
        <v>518</v>
      </c>
      <c r="E321" s="133" t="s">
        <v>977</v>
      </c>
      <c r="F321" s="133" t="s">
        <v>7072</v>
      </c>
      <c r="G321" s="135">
        <f t="shared" si="4"/>
        <v>1.0474000000000001</v>
      </c>
      <c r="H321" s="134" t="s">
        <v>388</v>
      </c>
      <c r="I321" s="138">
        <f>IF(H321="Urban",VLOOKUP(C321,'Wage Index Urban (CMS.GOV)-PDPM'!$A$2:$D$1682,4,FALSE),0)</f>
        <v>0</v>
      </c>
      <c r="J321" s="138">
        <f>IF(H321="Rural",VLOOKUP(B321,'Wage Index Rural (CMS.GOV)-PDPM'!$B$1:$C$54,2,FALSE),0)</f>
        <v>1.0474000000000001</v>
      </c>
    </row>
    <row r="322" spans="1:10" x14ac:dyDescent="0.25">
      <c r="A322" s="134">
        <v>6610</v>
      </c>
      <c r="B322" s="134" t="s">
        <v>861</v>
      </c>
      <c r="C322" s="131">
        <v>24540</v>
      </c>
      <c r="D322" s="132" t="s">
        <v>978</v>
      </c>
      <c r="E322" s="133" t="s">
        <v>979</v>
      </c>
      <c r="F322" s="133" t="s">
        <v>71</v>
      </c>
      <c r="G322" s="135">
        <f t="shared" si="4"/>
        <v>0.94090000000000007</v>
      </c>
      <c r="H322" s="134" t="s">
        <v>391</v>
      </c>
      <c r="I322" s="138">
        <f>IF(H322="Urban",VLOOKUP(C322,'Wage Index Urban (CMS.GOV)-PDPM'!$A$2:$D$1682,4,FALSE),0)</f>
        <v>0.94090000000000007</v>
      </c>
      <c r="J322" s="138">
        <f>IF(H322="Rural",VLOOKUP(B322,'Wage Index Rural (CMS.GOV)-PDPM'!$B$1:$C$54,2,FALSE),0)</f>
        <v>0</v>
      </c>
    </row>
    <row r="323" spans="1:10" x14ac:dyDescent="0.25">
      <c r="A323" s="134">
        <v>6620</v>
      </c>
      <c r="B323" s="134" t="s">
        <v>861</v>
      </c>
      <c r="C323" s="131">
        <v>99906</v>
      </c>
      <c r="D323" s="132" t="s">
        <v>612</v>
      </c>
      <c r="E323" s="133" t="s">
        <v>980</v>
      </c>
      <c r="F323" s="133" t="s">
        <v>7072</v>
      </c>
      <c r="G323" s="135">
        <f t="shared" si="4"/>
        <v>1.0474000000000001</v>
      </c>
      <c r="H323" s="134" t="s">
        <v>388</v>
      </c>
      <c r="I323" s="138">
        <f>IF(H323="Urban",VLOOKUP(C323,'Wage Index Urban (CMS.GOV)-PDPM'!$A$2:$D$1682,4,FALSE),0)</f>
        <v>0</v>
      </c>
      <c r="J323" s="138">
        <f>IF(H323="Rural",VLOOKUP(B323,'Wage Index Rural (CMS.GOV)-PDPM'!$B$1:$C$54,2,FALSE),0)</f>
        <v>1.0474000000000001</v>
      </c>
    </row>
    <row r="324" spans="1:10" x14ac:dyDescent="0.25">
      <c r="A324" s="134">
        <v>7000</v>
      </c>
      <c r="B324" s="134" t="s">
        <v>981</v>
      </c>
      <c r="C324" s="131">
        <v>14860</v>
      </c>
      <c r="D324" s="132" t="s">
        <v>982</v>
      </c>
      <c r="E324" s="133" t="s">
        <v>983</v>
      </c>
      <c r="F324" s="133" t="s">
        <v>72</v>
      </c>
      <c r="G324" s="135">
        <f t="shared" si="4"/>
        <v>1.1806000000000001</v>
      </c>
      <c r="H324" s="134" t="s">
        <v>391</v>
      </c>
      <c r="I324" s="138">
        <f>IF(H324="Urban",VLOOKUP(C324,'Wage Index Urban (CMS.GOV)-PDPM'!$A$2:$D$1682,4,FALSE),0)</f>
        <v>1.1806000000000001</v>
      </c>
      <c r="J324" s="138">
        <f>IF(H324="Rural",VLOOKUP(B324,'Wage Index Rural (CMS.GOV)-PDPM'!$B$1:$C$54,2,FALSE),0)</f>
        <v>0</v>
      </c>
    </row>
    <row r="325" spans="1:10" x14ac:dyDescent="0.25">
      <c r="A325" s="134">
        <v>7010</v>
      </c>
      <c r="B325" s="134" t="s">
        <v>981</v>
      </c>
      <c r="C325" s="131">
        <v>25540</v>
      </c>
      <c r="D325" s="132" t="s">
        <v>984</v>
      </c>
      <c r="E325" s="133" t="s">
        <v>985</v>
      </c>
      <c r="F325" s="133" t="s">
        <v>6507</v>
      </c>
      <c r="G325" s="135">
        <f t="shared" si="4"/>
        <v>1.1072</v>
      </c>
      <c r="H325" s="134" t="s">
        <v>391</v>
      </c>
      <c r="I325" s="138">
        <f>IF(H325="Urban",VLOOKUP(C325,'Wage Index Urban (CMS.GOV)-PDPM'!$A$2:$D$1682,4,FALSE),0)</f>
        <v>1.1072</v>
      </c>
      <c r="J325" s="138">
        <f>IF(H325="Rural",VLOOKUP(B325,'Wage Index Rural (CMS.GOV)-PDPM'!$B$1:$C$54,2,FALSE),0)</f>
        <v>0</v>
      </c>
    </row>
    <row r="326" spans="1:10" x14ac:dyDescent="0.25">
      <c r="A326" s="134">
        <v>7020</v>
      </c>
      <c r="B326" s="134" t="s">
        <v>981</v>
      </c>
      <c r="C326" s="131">
        <v>99907</v>
      </c>
      <c r="D326" s="132" t="s">
        <v>986</v>
      </c>
      <c r="E326" s="133" t="s">
        <v>987</v>
      </c>
      <c r="F326" s="133" t="s">
        <v>7073</v>
      </c>
      <c r="G326" s="135">
        <f t="shared" si="4"/>
        <v>1.0075000000000001</v>
      </c>
      <c r="H326" s="134" t="s">
        <v>388</v>
      </c>
      <c r="I326" s="138">
        <f>IF(H326="Urban",VLOOKUP(C326,'Wage Index Urban (CMS.GOV)-PDPM'!$A$2:$D$1682,4,FALSE),0)</f>
        <v>0</v>
      </c>
      <c r="J326" s="138">
        <f>IF(H326="Rural",VLOOKUP(B326,'Wage Index Rural (CMS.GOV)-PDPM'!$B$1:$C$54,2,FALSE),0)</f>
        <v>1.0075000000000001</v>
      </c>
    </row>
    <row r="327" spans="1:10" x14ac:dyDescent="0.25">
      <c r="A327" s="134">
        <v>7030</v>
      </c>
      <c r="B327" s="134" t="s">
        <v>981</v>
      </c>
      <c r="C327" s="131">
        <v>25540</v>
      </c>
      <c r="D327" s="132" t="s">
        <v>988</v>
      </c>
      <c r="E327" s="133" t="s">
        <v>989</v>
      </c>
      <c r="F327" s="133" t="s">
        <v>6507</v>
      </c>
      <c r="G327" s="135">
        <f t="shared" si="4"/>
        <v>1.1072</v>
      </c>
      <c r="H327" s="134" t="s">
        <v>391</v>
      </c>
      <c r="I327" s="138">
        <f>IF(H327="Urban",VLOOKUP(C327,'Wage Index Urban (CMS.GOV)-PDPM'!$A$2:$D$1682,4,FALSE),0)</f>
        <v>1.1072</v>
      </c>
      <c r="J327" s="138">
        <f>IF(H327="Rural",VLOOKUP(B327,'Wage Index Rural (CMS.GOV)-PDPM'!$B$1:$C$54,2,FALSE),0)</f>
        <v>0</v>
      </c>
    </row>
    <row r="328" spans="1:10" x14ac:dyDescent="0.25">
      <c r="A328" s="134">
        <v>7040</v>
      </c>
      <c r="B328" s="134" t="s">
        <v>981</v>
      </c>
      <c r="C328" s="131">
        <v>35300</v>
      </c>
      <c r="D328" s="132" t="s">
        <v>990</v>
      </c>
      <c r="E328" s="133" t="s">
        <v>991</v>
      </c>
      <c r="F328" s="133" t="s">
        <v>73</v>
      </c>
      <c r="G328" s="135">
        <f t="shared" si="4"/>
        <v>1.1340000000000001</v>
      </c>
      <c r="H328" s="134" t="s">
        <v>391</v>
      </c>
      <c r="I328" s="138">
        <f>IF(H328="Urban",VLOOKUP(C328,'Wage Index Urban (CMS.GOV)-PDPM'!$A$2:$D$1682,4,FALSE),0)</f>
        <v>1.1340000000000001</v>
      </c>
      <c r="J328" s="138">
        <f>IF(H328="Rural",VLOOKUP(B328,'Wage Index Rural (CMS.GOV)-PDPM'!$B$1:$C$54,2,FALSE),0)</f>
        <v>0</v>
      </c>
    </row>
    <row r="329" spans="1:10" x14ac:dyDescent="0.25">
      <c r="A329" s="134">
        <v>7050</v>
      </c>
      <c r="B329" s="134" t="s">
        <v>981</v>
      </c>
      <c r="C329" s="131">
        <v>35980</v>
      </c>
      <c r="D329" s="132" t="s">
        <v>992</v>
      </c>
      <c r="E329" s="133" t="s">
        <v>993</v>
      </c>
      <c r="F329" s="133" t="s">
        <v>74</v>
      </c>
      <c r="G329" s="135">
        <f t="shared" ref="G329:G392" si="5">IF(H329="Rural",J329,I329)</f>
        <v>1.0665</v>
      </c>
      <c r="H329" s="134" t="s">
        <v>391</v>
      </c>
      <c r="I329" s="138">
        <f>IF(H329="Urban",VLOOKUP(C329,'Wage Index Urban (CMS.GOV)-PDPM'!$A$2:$D$1682,4,FALSE),0)</f>
        <v>1.0665</v>
      </c>
      <c r="J329" s="138">
        <f>IF(H329="Rural",VLOOKUP(B329,'Wage Index Rural (CMS.GOV)-PDPM'!$B$1:$C$54,2,FALSE),0)</f>
        <v>0</v>
      </c>
    </row>
    <row r="330" spans="1:10" x14ac:dyDescent="0.25">
      <c r="A330" s="134">
        <v>7999</v>
      </c>
      <c r="B330" s="134" t="s">
        <v>981</v>
      </c>
      <c r="C330" s="131">
        <v>99907</v>
      </c>
      <c r="D330" s="132" t="s">
        <v>387</v>
      </c>
      <c r="E330" s="133" t="s">
        <v>6758</v>
      </c>
      <c r="F330" s="133" t="s">
        <v>7073</v>
      </c>
      <c r="G330" s="135">
        <f t="shared" si="5"/>
        <v>1.0075000000000001</v>
      </c>
      <c r="H330" s="134" t="s">
        <v>388</v>
      </c>
      <c r="I330" s="138">
        <f>IF(H330="Urban",VLOOKUP(C330,'Wage Index Urban (CMS.GOV)-PDPM'!$A$2:$D$1682,4,FALSE),0)</f>
        <v>0</v>
      </c>
      <c r="J330" s="138">
        <f>IF(H330="Rural",VLOOKUP(B330,'Wage Index Rural (CMS.GOV)-PDPM'!$B$1:$C$54,2,FALSE),0)</f>
        <v>1.0075000000000001</v>
      </c>
    </row>
    <row r="331" spans="1:10" x14ac:dyDescent="0.25">
      <c r="A331" s="134">
        <v>7060</v>
      </c>
      <c r="B331" s="134" t="s">
        <v>981</v>
      </c>
      <c r="C331" s="131">
        <v>25540</v>
      </c>
      <c r="D331" s="132" t="s">
        <v>994</v>
      </c>
      <c r="E331" s="133" t="s">
        <v>995</v>
      </c>
      <c r="F331" s="133" t="s">
        <v>6507</v>
      </c>
      <c r="G331" s="135">
        <f t="shared" si="5"/>
        <v>1.1072</v>
      </c>
      <c r="H331" s="134" t="s">
        <v>391</v>
      </c>
      <c r="I331" s="138">
        <f>IF(H331="Urban",VLOOKUP(C331,'Wage Index Urban (CMS.GOV)-PDPM'!$A$2:$D$1682,4,FALSE),0)</f>
        <v>1.1072</v>
      </c>
      <c r="J331" s="138">
        <f>IF(H331="Rural",VLOOKUP(B331,'Wage Index Rural (CMS.GOV)-PDPM'!$B$1:$C$54,2,FALSE),0)</f>
        <v>0</v>
      </c>
    </row>
    <row r="332" spans="1:10" x14ac:dyDescent="0.25">
      <c r="A332" s="134">
        <v>7070</v>
      </c>
      <c r="B332" s="134" t="s">
        <v>981</v>
      </c>
      <c r="C332" s="131">
        <v>49340</v>
      </c>
      <c r="D332" s="132" t="s">
        <v>996</v>
      </c>
      <c r="E332" s="133" t="s">
        <v>997</v>
      </c>
      <c r="F332" s="133" t="s">
        <v>75</v>
      </c>
      <c r="G332" s="135">
        <f t="shared" si="5"/>
        <v>1.0734000000000001</v>
      </c>
      <c r="H332" s="134" t="s">
        <v>391</v>
      </c>
      <c r="I332" s="138">
        <f>IF(H332="Urban",VLOOKUP(C332,'Wage Index Urban (CMS.GOV)-PDPM'!$A$2:$D$1682,4,FALSE),0)</f>
        <v>1.0734000000000001</v>
      </c>
      <c r="J332" s="138">
        <f>IF(H332="Rural",VLOOKUP(B332,'Wage Index Rural (CMS.GOV)-PDPM'!$B$1:$C$54,2,FALSE),0)</f>
        <v>0</v>
      </c>
    </row>
    <row r="333" spans="1:10" x14ac:dyDescent="0.25">
      <c r="A333" s="134">
        <v>9000</v>
      </c>
      <c r="B333" s="134" t="s">
        <v>998</v>
      </c>
      <c r="C333" s="131">
        <v>47894</v>
      </c>
      <c r="D333" s="132" t="s">
        <v>6491</v>
      </c>
      <c r="E333" s="133" t="s">
        <v>6733</v>
      </c>
      <c r="F333" s="133" t="s">
        <v>79</v>
      </c>
      <c r="G333" s="135">
        <f t="shared" si="5"/>
        <v>1.0242</v>
      </c>
      <c r="H333" s="134" t="s">
        <v>391</v>
      </c>
      <c r="I333" s="138">
        <f>IF(H333="Urban",VLOOKUP(C333,'Wage Index Urban (CMS.GOV)-PDPM'!$A$2:$D$1682,4,FALSE),0)</f>
        <v>1.0242</v>
      </c>
      <c r="J333" s="138">
        <f>IF(H333="Rural",VLOOKUP(B333,'Wage Index Rural (CMS.GOV)-PDPM'!$B$1:$C$54,2,FALSE),0)</f>
        <v>0</v>
      </c>
    </row>
    <row r="334" spans="1:10" x14ac:dyDescent="0.25">
      <c r="A334" s="134">
        <v>8000</v>
      </c>
      <c r="B334" s="134" t="s">
        <v>999</v>
      </c>
      <c r="C334" s="131">
        <v>20100</v>
      </c>
      <c r="D334" s="132" t="s">
        <v>1000</v>
      </c>
      <c r="E334" s="133" t="s">
        <v>1001</v>
      </c>
      <c r="F334" s="133" t="s">
        <v>76</v>
      </c>
      <c r="G334" s="135">
        <f t="shared" si="5"/>
        <v>1.0899000000000001</v>
      </c>
      <c r="H334" s="134" t="s">
        <v>391</v>
      </c>
      <c r="I334" s="138">
        <f>IF(H334="Urban",VLOOKUP(C334,'Wage Index Urban (CMS.GOV)-PDPM'!$A$2:$D$1682,4,FALSE),0)</f>
        <v>1.0899000000000001</v>
      </c>
      <c r="J334" s="138">
        <f>IF(H334="Rural",VLOOKUP(B334,'Wage Index Rural (CMS.GOV)-PDPM'!$B$1:$C$54,2,FALSE),0)</f>
        <v>0</v>
      </c>
    </row>
    <row r="335" spans="1:10" x14ac:dyDescent="0.25">
      <c r="A335" s="134">
        <v>8010</v>
      </c>
      <c r="B335" s="134" t="s">
        <v>999</v>
      </c>
      <c r="C335" s="131">
        <v>48864</v>
      </c>
      <c r="D335" s="132" t="s">
        <v>1002</v>
      </c>
      <c r="E335" s="133" t="s">
        <v>1003</v>
      </c>
      <c r="F335" s="133" t="s">
        <v>77</v>
      </c>
      <c r="G335" s="135">
        <f t="shared" si="5"/>
        <v>1.0530000000000002</v>
      </c>
      <c r="H335" s="134" t="s">
        <v>391</v>
      </c>
      <c r="I335" s="138">
        <f>IF(H335="Urban",VLOOKUP(C335,'Wage Index Urban (CMS.GOV)-PDPM'!$A$2:$D$1682,4,FALSE),0)</f>
        <v>1.0530000000000002</v>
      </c>
      <c r="J335" s="138">
        <f>IF(H335="Rural",VLOOKUP(B335,'Wage Index Rural (CMS.GOV)-PDPM'!$B$1:$C$54,2,FALSE),0)</f>
        <v>0</v>
      </c>
    </row>
    <row r="336" spans="1:10" x14ac:dyDescent="0.25">
      <c r="A336" s="134">
        <v>8020</v>
      </c>
      <c r="B336" s="134" t="s">
        <v>999</v>
      </c>
      <c r="C336" s="131">
        <v>41540</v>
      </c>
      <c r="D336" s="132" t="s">
        <v>1004</v>
      </c>
      <c r="E336" s="133" t="s">
        <v>1005</v>
      </c>
      <c r="F336" s="133" t="s">
        <v>78</v>
      </c>
      <c r="G336" s="135">
        <f t="shared" si="5"/>
        <v>0.92180000000000006</v>
      </c>
      <c r="H336" s="134" t="s">
        <v>391</v>
      </c>
      <c r="I336" s="138">
        <f>IF(H336="Urban",VLOOKUP(C336,'Wage Index Urban (CMS.GOV)-PDPM'!$A$2:$D$1682,4,FALSE),0)</f>
        <v>0.92180000000000006</v>
      </c>
      <c r="J336" s="138">
        <f>IF(H336="Rural",VLOOKUP(B336,'Wage Index Rural (CMS.GOV)-PDPM'!$B$1:$C$54,2,FALSE),0)</f>
        <v>0</v>
      </c>
    </row>
    <row r="337" spans="1:10" x14ac:dyDescent="0.25">
      <c r="A337" s="134">
        <v>10000</v>
      </c>
      <c r="B337" s="134" t="s">
        <v>1006</v>
      </c>
      <c r="C337" s="131">
        <v>23540</v>
      </c>
      <c r="D337" s="132" t="s">
        <v>1007</v>
      </c>
      <c r="E337" s="133" t="s">
        <v>1008</v>
      </c>
      <c r="F337" s="133" t="s">
        <v>80</v>
      </c>
      <c r="G337" s="135">
        <f t="shared" si="5"/>
        <v>0.86030000000000006</v>
      </c>
      <c r="H337" s="134" t="s">
        <v>391</v>
      </c>
      <c r="I337" s="138">
        <f>IF(H337="Urban",VLOOKUP(C337,'Wage Index Urban (CMS.GOV)-PDPM'!$A$2:$D$1682,4,FALSE),0)</f>
        <v>0.86030000000000006</v>
      </c>
      <c r="J337" s="138">
        <f>IF(H337="Rural",VLOOKUP(B337,'Wage Index Rural (CMS.GOV)-PDPM'!$B$1:$C$54,2,FALSE),0)</f>
        <v>0</v>
      </c>
    </row>
    <row r="338" spans="1:10" x14ac:dyDescent="0.25">
      <c r="A338" s="134">
        <v>10010</v>
      </c>
      <c r="B338" s="134" t="s">
        <v>1006</v>
      </c>
      <c r="C338" s="131">
        <v>27260</v>
      </c>
      <c r="D338" s="132" t="s">
        <v>1009</v>
      </c>
      <c r="E338" s="133" t="s">
        <v>1010</v>
      </c>
      <c r="F338" s="133" t="s">
        <v>81</v>
      </c>
      <c r="G338" s="135">
        <f t="shared" si="5"/>
        <v>0.85910000000000009</v>
      </c>
      <c r="H338" s="134" t="s">
        <v>391</v>
      </c>
      <c r="I338" s="138">
        <f>IF(H338="Urban",VLOOKUP(C338,'Wage Index Urban (CMS.GOV)-PDPM'!$A$2:$D$1682,4,FALSE),0)</f>
        <v>0.85910000000000009</v>
      </c>
      <c r="J338" s="138">
        <f>IF(H338="Rural",VLOOKUP(B338,'Wage Index Rural (CMS.GOV)-PDPM'!$B$1:$C$54,2,FALSE),0)</f>
        <v>0</v>
      </c>
    </row>
    <row r="339" spans="1:10" x14ac:dyDescent="0.25">
      <c r="A339" s="134">
        <v>10020</v>
      </c>
      <c r="B339" s="134" t="s">
        <v>1006</v>
      </c>
      <c r="C339" s="131">
        <v>37460</v>
      </c>
      <c r="D339" s="132" t="s">
        <v>1011</v>
      </c>
      <c r="E339" s="133" t="s">
        <v>1012</v>
      </c>
      <c r="F339" s="133" t="s">
        <v>82</v>
      </c>
      <c r="G339" s="135">
        <f t="shared" si="5"/>
        <v>0.87890000000000001</v>
      </c>
      <c r="H339" s="134" t="s">
        <v>391</v>
      </c>
      <c r="I339" s="138">
        <f>IF(H339="Urban",VLOOKUP(C339,'Wage Index Urban (CMS.GOV)-PDPM'!$A$2:$D$1682,4,FALSE),0)</f>
        <v>0.87890000000000001</v>
      </c>
      <c r="J339" s="138">
        <f>IF(H339="Rural",VLOOKUP(B339,'Wage Index Rural (CMS.GOV)-PDPM'!$B$1:$C$54,2,FALSE),0)</f>
        <v>0</v>
      </c>
    </row>
    <row r="340" spans="1:10" x14ac:dyDescent="0.25">
      <c r="A340" s="134">
        <v>10030</v>
      </c>
      <c r="B340" s="134" t="s">
        <v>1006</v>
      </c>
      <c r="C340" s="131">
        <v>99910</v>
      </c>
      <c r="D340" s="132" t="s">
        <v>1013</v>
      </c>
      <c r="E340" s="133" t="s">
        <v>1014</v>
      </c>
      <c r="F340" s="133" t="s">
        <v>7074</v>
      </c>
      <c r="G340" s="135">
        <f t="shared" si="5"/>
        <v>0.82680000000000009</v>
      </c>
      <c r="H340" s="134" t="s">
        <v>388</v>
      </c>
      <c r="I340" s="138">
        <f>IF(H340="Urban",VLOOKUP(C340,'Wage Index Urban (CMS.GOV)-PDPM'!$A$2:$D$1682,4,FALSE),0)</f>
        <v>0</v>
      </c>
      <c r="J340" s="138">
        <f>IF(H340="Rural",VLOOKUP(B340,'Wage Index Rural (CMS.GOV)-PDPM'!$B$1:$C$54,2,FALSE),0)</f>
        <v>0.82680000000000009</v>
      </c>
    </row>
    <row r="341" spans="1:10" x14ac:dyDescent="0.25">
      <c r="A341" s="134">
        <v>10040</v>
      </c>
      <c r="B341" s="134" t="s">
        <v>1006</v>
      </c>
      <c r="C341" s="131">
        <v>37340</v>
      </c>
      <c r="D341" s="132" t="s">
        <v>1015</v>
      </c>
      <c r="E341" s="133" t="s">
        <v>1016</v>
      </c>
      <c r="F341" s="133" t="s">
        <v>83</v>
      </c>
      <c r="G341" s="135">
        <f t="shared" si="5"/>
        <v>0.86780000000000002</v>
      </c>
      <c r="H341" s="134" t="s">
        <v>391</v>
      </c>
      <c r="I341" s="138">
        <f>IF(H341="Urban",VLOOKUP(C341,'Wage Index Urban (CMS.GOV)-PDPM'!$A$2:$D$1682,4,FALSE),0)</f>
        <v>0.86780000000000002</v>
      </c>
      <c r="J341" s="138">
        <f>IF(H341="Rural",VLOOKUP(B341,'Wage Index Rural (CMS.GOV)-PDPM'!$B$1:$C$54,2,FALSE),0)</f>
        <v>0</v>
      </c>
    </row>
    <row r="342" spans="1:10" x14ac:dyDescent="0.25">
      <c r="A342" s="134">
        <v>10050</v>
      </c>
      <c r="B342" s="134" t="s">
        <v>1006</v>
      </c>
      <c r="C342" s="131">
        <v>22744</v>
      </c>
      <c r="D342" s="132" t="s">
        <v>1017</v>
      </c>
      <c r="E342" s="133" t="s">
        <v>1018</v>
      </c>
      <c r="F342" s="133" t="s">
        <v>6504</v>
      </c>
      <c r="G342" s="135">
        <f t="shared" si="5"/>
        <v>0.97000000000000008</v>
      </c>
      <c r="H342" s="134" t="s">
        <v>391</v>
      </c>
      <c r="I342" s="138">
        <f>IF(H342="Urban",VLOOKUP(C342,'Wage Index Urban (CMS.GOV)-PDPM'!$A$2:$D$1682,4,FALSE),0)</f>
        <v>0.97000000000000008</v>
      </c>
      <c r="J342" s="138">
        <f>IF(H342="Rural",VLOOKUP(B342,'Wage Index Rural (CMS.GOV)-PDPM'!$B$1:$C$54,2,FALSE),0)</f>
        <v>0</v>
      </c>
    </row>
    <row r="343" spans="1:10" x14ac:dyDescent="0.25">
      <c r="A343" s="134">
        <v>10060</v>
      </c>
      <c r="B343" s="134" t="s">
        <v>1006</v>
      </c>
      <c r="C343" s="131">
        <v>99910</v>
      </c>
      <c r="D343" s="132" t="s">
        <v>404</v>
      </c>
      <c r="E343" s="133" t="s">
        <v>1019</v>
      </c>
      <c r="F343" s="133" t="s">
        <v>7074</v>
      </c>
      <c r="G343" s="135">
        <f t="shared" si="5"/>
        <v>0.82680000000000009</v>
      </c>
      <c r="H343" s="134" t="s">
        <v>388</v>
      </c>
      <c r="I343" s="138">
        <f>IF(H343="Urban",VLOOKUP(C343,'Wage Index Urban (CMS.GOV)-PDPM'!$A$2:$D$1682,4,FALSE),0)</f>
        <v>0</v>
      </c>
      <c r="J343" s="138">
        <f>IF(H343="Rural",VLOOKUP(B343,'Wage Index Rural (CMS.GOV)-PDPM'!$B$1:$C$54,2,FALSE),0)</f>
        <v>0.82680000000000009</v>
      </c>
    </row>
    <row r="344" spans="1:10" x14ac:dyDescent="0.25">
      <c r="A344" s="134">
        <v>10070</v>
      </c>
      <c r="B344" s="134" t="s">
        <v>1006</v>
      </c>
      <c r="C344" s="131">
        <v>39460</v>
      </c>
      <c r="D344" s="132" t="s">
        <v>1020</v>
      </c>
      <c r="E344" s="133" t="s">
        <v>1021</v>
      </c>
      <c r="F344" s="133" t="s">
        <v>84</v>
      </c>
      <c r="G344" s="135">
        <f t="shared" si="5"/>
        <v>0.8397</v>
      </c>
      <c r="H344" s="134" t="s">
        <v>391</v>
      </c>
      <c r="I344" s="138">
        <f>IF(H344="Urban",VLOOKUP(C344,'Wage Index Urban (CMS.GOV)-PDPM'!$A$2:$D$1682,4,FALSE),0)</f>
        <v>0.8397</v>
      </c>
      <c r="J344" s="138">
        <f>IF(H344="Rural",VLOOKUP(B344,'Wage Index Rural (CMS.GOV)-PDPM'!$B$1:$C$54,2,FALSE),0)</f>
        <v>0</v>
      </c>
    </row>
    <row r="345" spans="1:10" x14ac:dyDescent="0.25">
      <c r="A345" s="134">
        <v>10080</v>
      </c>
      <c r="B345" s="134" t="s">
        <v>1006</v>
      </c>
      <c r="C345" s="131">
        <v>26140</v>
      </c>
      <c r="D345" s="132" t="s">
        <v>1022</v>
      </c>
      <c r="E345" s="133" t="s">
        <v>1023</v>
      </c>
      <c r="F345" s="133" t="s">
        <v>85</v>
      </c>
      <c r="G345" s="135">
        <f t="shared" si="5"/>
        <v>0.8589</v>
      </c>
      <c r="H345" s="134" t="s">
        <v>391</v>
      </c>
      <c r="I345" s="138">
        <f>IF(H345="Urban",VLOOKUP(C345,'Wage Index Urban (CMS.GOV)-PDPM'!$A$2:$D$1682,4,FALSE),0)</f>
        <v>0.8589</v>
      </c>
      <c r="J345" s="138">
        <f>IF(H345="Rural",VLOOKUP(B345,'Wage Index Rural (CMS.GOV)-PDPM'!$B$1:$C$54,2,FALSE),0)</f>
        <v>0</v>
      </c>
    </row>
    <row r="346" spans="1:10" x14ac:dyDescent="0.25">
      <c r="A346" s="134">
        <v>10090</v>
      </c>
      <c r="B346" s="134" t="s">
        <v>1006</v>
      </c>
      <c r="C346" s="131">
        <v>27260</v>
      </c>
      <c r="D346" s="132" t="s">
        <v>416</v>
      </c>
      <c r="E346" s="133" t="s">
        <v>1024</v>
      </c>
      <c r="F346" s="133" t="s">
        <v>81</v>
      </c>
      <c r="G346" s="135">
        <f t="shared" si="5"/>
        <v>0.85910000000000009</v>
      </c>
      <c r="H346" s="134" t="s">
        <v>391</v>
      </c>
      <c r="I346" s="138">
        <f>IF(H346="Urban",VLOOKUP(C346,'Wage Index Urban (CMS.GOV)-PDPM'!$A$2:$D$1682,4,FALSE),0)</f>
        <v>0.85910000000000009</v>
      </c>
      <c r="J346" s="138">
        <f>IF(H346="Rural",VLOOKUP(B346,'Wage Index Rural (CMS.GOV)-PDPM'!$B$1:$C$54,2,FALSE),0)</f>
        <v>0</v>
      </c>
    </row>
    <row r="347" spans="1:10" x14ac:dyDescent="0.25">
      <c r="A347" s="134">
        <v>10100</v>
      </c>
      <c r="B347" s="134" t="s">
        <v>1006</v>
      </c>
      <c r="C347" s="131">
        <v>34940</v>
      </c>
      <c r="D347" s="132" t="s">
        <v>1025</v>
      </c>
      <c r="E347" s="133" t="s">
        <v>1026</v>
      </c>
      <c r="F347" s="133" t="s">
        <v>6512</v>
      </c>
      <c r="G347" s="135">
        <f t="shared" si="5"/>
        <v>0.83750000000000002</v>
      </c>
      <c r="H347" s="134" t="s">
        <v>391</v>
      </c>
      <c r="I347" s="138">
        <f>IF(H347="Urban",VLOOKUP(C347,'Wage Index Urban (CMS.GOV)-PDPM'!$A$2:$D$1682,4,FALSE),0)</f>
        <v>0.83750000000000002</v>
      </c>
      <c r="J347" s="138">
        <f>IF(H347="Rural",VLOOKUP(B347,'Wage Index Rural (CMS.GOV)-PDPM'!$B$1:$C$54,2,FALSE),0)</f>
        <v>0</v>
      </c>
    </row>
    <row r="348" spans="1:10" x14ac:dyDescent="0.25">
      <c r="A348" s="134">
        <v>10110</v>
      </c>
      <c r="B348" s="134" t="s">
        <v>1006</v>
      </c>
      <c r="C348" s="131">
        <v>99910</v>
      </c>
      <c r="D348" s="132" t="s">
        <v>637</v>
      </c>
      <c r="E348" s="133" t="s">
        <v>1027</v>
      </c>
      <c r="F348" s="133" t="s">
        <v>7074</v>
      </c>
      <c r="G348" s="135">
        <f t="shared" si="5"/>
        <v>0.82680000000000009</v>
      </c>
      <c r="H348" s="134" t="s">
        <v>388</v>
      </c>
      <c r="I348" s="138">
        <f>IF(H348="Urban",VLOOKUP(C348,'Wage Index Urban (CMS.GOV)-PDPM'!$A$2:$D$1682,4,FALSE),0)</f>
        <v>0</v>
      </c>
      <c r="J348" s="138">
        <f>IF(H348="Rural",VLOOKUP(B348,'Wage Index Rural (CMS.GOV)-PDPM'!$B$1:$C$54,2,FALSE),0)</f>
        <v>0.82680000000000009</v>
      </c>
    </row>
    <row r="349" spans="1:10" x14ac:dyDescent="0.25">
      <c r="A349" s="134">
        <v>10130</v>
      </c>
      <c r="B349" s="134" t="s">
        <v>1006</v>
      </c>
      <c r="C349" s="131">
        <v>99910</v>
      </c>
      <c r="D349" s="132" t="s">
        <v>1028</v>
      </c>
      <c r="E349" s="133" t="s">
        <v>1029</v>
      </c>
      <c r="F349" s="133" t="s">
        <v>7074</v>
      </c>
      <c r="G349" s="135">
        <f t="shared" si="5"/>
        <v>0.82680000000000009</v>
      </c>
      <c r="H349" s="134" t="s">
        <v>388</v>
      </c>
      <c r="I349" s="138">
        <f>IF(H349="Urban",VLOOKUP(C349,'Wage Index Urban (CMS.GOV)-PDPM'!$A$2:$D$1682,4,FALSE),0)</f>
        <v>0</v>
      </c>
      <c r="J349" s="138">
        <f>IF(H349="Rural",VLOOKUP(B349,'Wage Index Rural (CMS.GOV)-PDPM'!$B$1:$C$54,2,FALSE),0)</f>
        <v>0.82680000000000009</v>
      </c>
    </row>
    <row r="350" spans="1:10" x14ac:dyDescent="0.25">
      <c r="A350" s="134">
        <v>10140</v>
      </c>
      <c r="B350" s="134" t="s">
        <v>1006</v>
      </c>
      <c r="C350" s="131">
        <v>99910</v>
      </c>
      <c r="D350" s="132" t="s">
        <v>1030</v>
      </c>
      <c r="E350" s="133" t="s">
        <v>1031</v>
      </c>
      <c r="F350" s="133" t="s">
        <v>7074</v>
      </c>
      <c r="G350" s="135">
        <f t="shared" si="5"/>
        <v>0.82680000000000009</v>
      </c>
      <c r="H350" s="134" t="s">
        <v>388</v>
      </c>
      <c r="I350" s="138">
        <f>IF(H350="Urban",VLOOKUP(C350,'Wage Index Urban (CMS.GOV)-PDPM'!$A$2:$D$1682,4,FALSE),0)</f>
        <v>0</v>
      </c>
      <c r="J350" s="138">
        <f>IF(H350="Rural",VLOOKUP(B350,'Wage Index Rural (CMS.GOV)-PDPM'!$B$1:$C$54,2,FALSE),0)</f>
        <v>0.82680000000000009</v>
      </c>
    </row>
    <row r="351" spans="1:10" x14ac:dyDescent="0.25">
      <c r="A351" s="134">
        <v>10150</v>
      </c>
      <c r="B351" s="134" t="s">
        <v>1006</v>
      </c>
      <c r="C351" s="131">
        <v>27260</v>
      </c>
      <c r="D351" s="132" t="s">
        <v>1032</v>
      </c>
      <c r="E351" s="133" t="s">
        <v>1033</v>
      </c>
      <c r="F351" s="133" t="s">
        <v>81</v>
      </c>
      <c r="G351" s="135">
        <f t="shared" si="5"/>
        <v>0.85910000000000009</v>
      </c>
      <c r="H351" s="134" t="s">
        <v>391</v>
      </c>
      <c r="I351" s="138">
        <f>IF(H351="Urban",VLOOKUP(C351,'Wage Index Urban (CMS.GOV)-PDPM'!$A$2:$D$1682,4,FALSE),0)</f>
        <v>0.85910000000000009</v>
      </c>
      <c r="J351" s="138">
        <f>IF(H351="Rural",VLOOKUP(B351,'Wage Index Rural (CMS.GOV)-PDPM'!$B$1:$C$54,2,FALSE),0)</f>
        <v>0</v>
      </c>
    </row>
    <row r="352" spans="1:10" x14ac:dyDescent="0.25">
      <c r="A352" s="134">
        <v>10160</v>
      </c>
      <c r="B352" s="134" t="s">
        <v>1006</v>
      </c>
      <c r="C352" s="131">
        <v>37860</v>
      </c>
      <c r="D352" s="132" t="s">
        <v>442</v>
      </c>
      <c r="E352" s="133" t="s">
        <v>1034</v>
      </c>
      <c r="F352" s="133" t="s">
        <v>87</v>
      </c>
      <c r="G352" s="135">
        <f t="shared" si="5"/>
        <v>0.76919999999999999</v>
      </c>
      <c r="H352" s="134" t="s">
        <v>391</v>
      </c>
      <c r="I352" s="138">
        <f>IF(H352="Urban",VLOOKUP(C352,'Wage Index Urban (CMS.GOV)-PDPM'!$A$2:$D$1682,4,FALSE),0)</f>
        <v>0.76919999999999999</v>
      </c>
      <c r="J352" s="138">
        <f>IF(H352="Rural",VLOOKUP(B352,'Wage Index Rural (CMS.GOV)-PDPM'!$B$1:$C$54,2,FALSE),0)</f>
        <v>0</v>
      </c>
    </row>
    <row r="353" spans="1:10" x14ac:dyDescent="0.25">
      <c r="A353" s="134">
        <v>10170</v>
      </c>
      <c r="B353" s="134" t="s">
        <v>1006</v>
      </c>
      <c r="C353" s="131">
        <v>19660</v>
      </c>
      <c r="D353" s="132" t="s">
        <v>1035</v>
      </c>
      <c r="E353" s="133" t="s">
        <v>1036</v>
      </c>
      <c r="F353" s="133" t="s">
        <v>88</v>
      </c>
      <c r="G353" s="135">
        <f t="shared" si="5"/>
        <v>0.80149999999999999</v>
      </c>
      <c r="H353" s="134" t="s">
        <v>391</v>
      </c>
      <c r="I353" s="138">
        <f>IF(H353="Urban",VLOOKUP(C353,'Wage Index Urban (CMS.GOV)-PDPM'!$A$2:$D$1682,4,FALSE),0)</f>
        <v>0.80149999999999999</v>
      </c>
      <c r="J353" s="138">
        <f>IF(H353="Rural",VLOOKUP(B353,'Wage Index Rural (CMS.GOV)-PDPM'!$B$1:$C$54,2,FALSE),0)</f>
        <v>0</v>
      </c>
    </row>
    <row r="354" spans="1:10" x14ac:dyDescent="0.25">
      <c r="A354" s="134">
        <v>10180</v>
      </c>
      <c r="B354" s="134" t="s">
        <v>1006</v>
      </c>
      <c r="C354" s="131">
        <v>99910</v>
      </c>
      <c r="D354" s="132" t="s">
        <v>448</v>
      </c>
      <c r="E354" s="133" t="s">
        <v>1037</v>
      </c>
      <c r="F354" s="133" t="s">
        <v>7074</v>
      </c>
      <c r="G354" s="135">
        <f t="shared" si="5"/>
        <v>0.82680000000000009</v>
      </c>
      <c r="H354" s="134" t="s">
        <v>388</v>
      </c>
      <c r="I354" s="138">
        <f>IF(H354="Urban",VLOOKUP(C354,'Wage Index Urban (CMS.GOV)-PDPM'!$A$2:$D$1682,4,FALSE),0)</f>
        <v>0</v>
      </c>
      <c r="J354" s="138">
        <f>IF(H354="Rural",VLOOKUP(B354,'Wage Index Rural (CMS.GOV)-PDPM'!$B$1:$C$54,2,FALSE),0)</f>
        <v>0.82680000000000009</v>
      </c>
    </row>
    <row r="355" spans="1:10" x14ac:dyDescent="0.25">
      <c r="A355" s="134">
        <v>10190</v>
      </c>
      <c r="B355" s="134" t="s">
        <v>1006</v>
      </c>
      <c r="C355" s="131">
        <v>45220</v>
      </c>
      <c r="D355" s="132" t="s">
        <v>1038</v>
      </c>
      <c r="E355" s="133" t="s">
        <v>1039</v>
      </c>
      <c r="F355" s="133" t="s">
        <v>89</v>
      </c>
      <c r="G355" s="135">
        <f t="shared" si="5"/>
        <v>0.79480000000000006</v>
      </c>
      <c r="H355" s="134" t="s">
        <v>391</v>
      </c>
      <c r="I355" s="138">
        <f>IF(H355="Urban",VLOOKUP(C355,'Wage Index Urban (CMS.GOV)-PDPM'!$A$2:$D$1682,4,FALSE),0)</f>
        <v>0.79480000000000006</v>
      </c>
      <c r="J355" s="138">
        <f>IF(H355="Rural",VLOOKUP(B355,'Wage Index Rural (CMS.GOV)-PDPM'!$B$1:$C$54,2,FALSE),0)</f>
        <v>0</v>
      </c>
    </row>
    <row r="356" spans="1:10" x14ac:dyDescent="0.25">
      <c r="A356" s="134">
        <v>10200</v>
      </c>
      <c r="B356" s="134" t="s">
        <v>1006</v>
      </c>
      <c r="C356" s="131">
        <v>23540</v>
      </c>
      <c r="D356" s="132" t="s">
        <v>1040</v>
      </c>
      <c r="E356" s="133" t="s">
        <v>1041</v>
      </c>
      <c r="F356" s="133" t="s">
        <v>80</v>
      </c>
      <c r="G356" s="135">
        <f t="shared" si="5"/>
        <v>0.86030000000000006</v>
      </c>
      <c r="H356" s="134" t="s">
        <v>391</v>
      </c>
      <c r="I356" s="138">
        <f>IF(H356="Urban",VLOOKUP(C356,'Wage Index Urban (CMS.GOV)-PDPM'!$A$2:$D$1682,4,FALSE),0)</f>
        <v>0.86030000000000006</v>
      </c>
      <c r="J356" s="138">
        <f>IF(H356="Rural",VLOOKUP(B356,'Wage Index Rural (CMS.GOV)-PDPM'!$B$1:$C$54,2,FALSE),0)</f>
        <v>0</v>
      </c>
    </row>
    <row r="357" spans="1:10" x14ac:dyDescent="0.25">
      <c r="A357" s="134">
        <v>10210</v>
      </c>
      <c r="B357" s="134" t="s">
        <v>1006</v>
      </c>
      <c r="C357" s="131">
        <v>99910</v>
      </c>
      <c r="D357" s="132" t="s">
        <v>1042</v>
      </c>
      <c r="E357" s="133" t="s">
        <v>1043</v>
      </c>
      <c r="F357" s="133" t="s">
        <v>7074</v>
      </c>
      <c r="G357" s="135">
        <f t="shared" si="5"/>
        <v>0.82680000000000009</v>
      </c>
      <c r="H357" s="134" t="s">
        <v>388</v>
      </c>
      <c r="I357" s="138">
        <f>IF(H357="Urban",VLOOKUP(C357,'Wage Index Urban (CMS.GOV)-PDPM'!$A$2:$D$1682,4,FALSE),0)</f>
        <v>0</v>
      </c>
      <c r="J357" s="138">
        <f>IF(H357="Rural",VLOOKUP(B357,'Wage Index Rural (CMS.GOV)-PDPM'!$B$1:$C$54,2,FALSE),0)</f>
        <v>0.82680000000000009</v>
      </c>
    </row>
    <row r="358" spans="1:10" x14ac:dyDescent="0.25">
      <c r="A358" s="134">
        <v>10220</v>
      </c>
      <c r="B358" s="134" t="s">
        <v>1006</v>
      </c>
      <c r="C358" s="131">
        <v>99910</v>
      </c>
      <c r="D358" s="132" t="s">
        <v>1044</v>
      </c>
      <c r="E358" s="133" t="s">
        <v>1045</v>
      </c>
      <c r="F358" s="133" t="s">
        <v>7074</v>
      </c>
      <c r="G358" s="135">
        <f t="shared" si="5"/>
        <v>0.82680000000000009</v>
      </c>
      <c r="H358" s="134" t="s">
        <v>388</v>
      </c>
      <c r="I358" s="138">
        <f>IF(H358="Urban",VLOOKUP(C358,'Wage Index Urban (CMS.GOV)-PDPM'!$A$2:$D$1682,4,FALSE),0)</f>
        <v>0</v>
      </c>
      <c r="J358" s="138">
        <f>IF(H358="Rural",VLOOKUP(B358,'Wage Index Rural (CMS.GOV)-PDPM'!$B$1:$C$54,2,FALSE),0)</f>
        <v>0.82680000000000009</v>
      </c>
    </row>
    <row r="359" spans="1:10" x14ac:dyDescent="0.25">
      <c r="A359" s="134">
        <v>10230</v>
      </c>
      <c r="B359" s="134" t="s">
        <v>1006</v>
      </c>
      <c r="C359" s="131">
        <v>99910</v>
      </c>
      <c r="D359" s="132" t="s">
        <v>1046</v>
      </c>
      <c r="E359" s="133" t="s">
        <v>1047</v>
      </c>
      <c r="F359" s="133" t="s">
        <v>7074</v>
      </c>
      <c r="G359" s="135">
        <f t="shared" si="5"/>
        <v>0.82680000000000009</v>
      </c>
      <c r="H359" s="134" t="s">
        <v>388</v>
      </c>
      <c r="I359" s="138">
        <f>IF(H359="Urban",VLOOKUP(C359,'Wage Index Urban (CMS.GOV)-PDPM'!$A$2:$D$1682,4,FALSE),0)</f>
        <v>0</v>
      </c>
      <c r="J359" s="138">
        <f>IF(H359="Rural",VLOOKUP(B359,'Wage Index Rural (CMS.GOV)-PDPM'!$B$1:$C$54,2,FALSE),0)</f>
        <v>0.82680000000000009</v>
      </c>
    </row>
    <row r="360" spans="1:10" x14ac:dyDescent="0.25">
      <c r="A360" s="134">
        <v>10240</v>
      </c>
      <c r="B360" s="134" t="s">
        <v>1006</v>
      </c>
      <c r="C360" s="131">
        <v>99910</v>
      </c>
      <c r="D360" s="132" t="s">
        <v>1048</v>
      </c>
      <c r="E360" s="133" t="s">
        <v>1049</v>
      </c>
      <c r="F360" s="133" t="s">
        <v>7074</v>
      </c>
      <c r="G360" s="135">
        <f t="shared" si="5"/>
        <v>0.82680000000000009</v>
      </c>
      <c r="H360" s="134" t="s">
        <v>388</v>
      </c>
      <c r="I360" s="138">
        <f>IF(H360="Urban",VLOOKUP(C360,'Wage Index Urban (CMS.GOV)-PDPM'!$A$2:$D$1682,4,FALSE),0)</f>
        <v>0</v>
      </c>
      <c r="J360" s="138">
        <f>IF(H360="Rural",VLOOKUP(B360,'Wage Index Rural (CMS.GOV)-PDPM'!$B$1:$C$54,2,FALSE),0)</f>
        <v>0.82680000000000009</v>
      </c>
    </row>
    <row r="361" spans="1:10" x14ac:dyDescent="0.25">
      <c r="A361" s="134">
        <v>10250</v>
      </c>
      <c r="B361" s="134" t="s">
        <v>1006</v>
      </c>
      <c r="C361" s="131">
        <v>99910</v>
      </c>
      <c r="D361" s="132" t="s">
        <v>1050</v>
      </c>
      <c r="E361" s="133" t="s">
        <v>1051</v>
      </c>
      <c r="F361" s="133" t="s">
        <v>7074</v>
      </c>
      <c r="G361" s="135">
        <f t="shared" si="5"/>
        <v>0.82680000000000009</v>
      </c>
      <c r="H361" s="134" t="s">
        <v>388</v>
      </c>
      <c r="I361" s="138">
        <f>IF(H361="Urban",VLOOKUP(C361,'Wage Index Urban (CMS.GOV)-PDPM'!$A$2:$D$1682,4,FALSE),0)</f>
        <v>0</v>
      </c>
      <c r="J361" s="138">
        <f>IF(H361="Rural",VLOOKUP(B361,'Wage Index Rural (CMS.GOV)-PDPM'!$B$1:$C$54,2,FALSE),0)</f>
        <v>0.82680000000000009</v>
      </c>
    </row>
    <row r="362" spans="1:10" x14ac:dyDescent="0.25">
      <c r="A362" s="134">
        <v>10260</v>
      </c>
      <c r="B362" s="134" t="s">
        <v>1006</v>
      </c>
      <c r="C362" s="131">
        <v>45300</v>
      </c>
      <c r="D362" s="132" t="s">
        <v>1052</v>
      </c>
      <c r="E362" s="133" t="s">
        <v>1053</v>
      </c>
      <c r="F362" s="133" t="s">
        <v>90</v>
      </c>
      <c r="G362" s="135">
        <f t="shared" si="5"/>
        <v>0.87909999999999999</v>
      </c>
      <c r="H362" s="134" t="s">
        <v>391</v>
      </c>
      <c r="I362" s="138">
        <f>IF(H362="Urban",VLOOKUP(C362,'Wage Index Urban (CMS.GOV)-PDPM'!$A$2:$D$1682,4,FALSE),0)</f>
        <v>0.87909999999999999</v>
      </c>
      <c r="J362" s="138">
        <f>IF(H362="Rural",VLOOKUP(B362,'Wage Index Rural (CMS.GOV)-PDPM'!$B$1:$C$54,2,FALSE),0)</f>
        <v>0</v>
      </c>
    </row>
    <row r="363" spans="1:10" x14ac:dyDescent="0.25">
      <c r="A363" s="134">
        <v>10270</v>
      </c>
      <c r="B363" s="134" t="s">
        <v>1006</v>
      </c>
      <c r="C363" s="131">
        <v>42700</v>
      </c>
      <c r="D363" s="132" t="s">
        <v>1054</v>
      </c>
      <c r="E363" s="133" t="s">
        <v>1055</v>
      </c>
      <c r="F363" s="133" t="s">
        <v>6517</v>
      </c>
      <c r="G363" s="135">
        <f t="shared" si="5"/>
        <v>0.83530000000000004</v>
      </c>
      <c r="H363" s="134" t="s">
        <v>391</v>
      </c>
      <c r="I363" s="138">
        <f>IF(H363="Urban",VLOOKUP(C363,'Wage Index Urban (CMS.GOV)-PDPM'!$A$2:$D$1682,4,FALSE),0)</f>
        <v>0.83530000000000004</v>
      </c>
      <c r="J363" s="138">
        <f>IF(H363="Rural",VLOOKUP(B363,'Wage Index Rural (CMS.GOV)-PDPM'!$B$1:$C$54,2,FALSE),0)</f>
        <v>0</v>
      </c>
    </row>
    <row r="364" spans="1:10" x14ac:dyDescent="0.25">
      <c r="A364" s="134">
        <v>10280</v>
      </c>
      <c r="B364" s="134" t="s">
        <v>1006</v>
      </c>
      <c r="C364" s="131">
        <v>45300</v>
      </c>
      <c r="D364" s="132" t="s">
        <v>1056</v>
      </c>
      <c r="E364" s="133" t="s">
        <v>1057</v>
      </c>
      <c r="F364" s="133" t="s">
        <v>90</v>
      </c>
      <c r="G364" s="135">
        <f t="shared" si="5"/>
        <v>0.87909999999999999</v>
      </c>
      <c r="H364" s="134" t="s">
        <v>391</v>
      </c>
      <c r="I364" s="138">
        <f>IF(H364="Urban",VLOOKUP(C364,'Wage Index Urban (CMS.GOV)-PDPM'!$A$2:$D$1682,4,FALSE),0)</f>
        <v>0.87909999999999999</v>
      </c>
      <c r="J364" s="138">
        <f>IF(H364="Rural",VLOOKUP(B364,'Wage Index Rural (CMS.GOV)-PDPM'!$B$1:$C$54,2,FALSE),0)</f>
        <v>0</v>
      </c>
    </row>
    <row r="365" spans="1:10" x14ac:dyDescent="0.25">
      <c r="A365" s="134">
        <v>10290</v>
      </c>
      <c r="B365" s="134" t="s">
        <v>1006</v>
      </c>
      <c r="C365" s="131">
        <v>99910</v>
      </c>
      <c r="D365" s="132" t="s">
        <v>1058</v>
      </c>
      <c r="E365" s="133" t="s">
        <v>1059</v>
      </c>
      <c r="F365" s="133" t="s">
        <v>7074</v>
      </c>
      <c r="G365" s="135">
        <f t="shared" si="5"/>
        <v>0.82680000000000009</v>
      </c>
      <c r="H365" s="134" t="s">
        <v>388</v>
      </c>
      <c r="I365" s="138">
        <f>IF(H365="Urban",VLOOKUP(C365,'Wage Index Urban (CMS.GOV)-PDPM'!$A$2:$D$1682,4,FALSE),0)</f>
        <v>0</v>
      </c>
      <c r="J365" s="138">
        <f>IF(H365="Rural",VLOOKUP(B365,'Wage Index Rural (CMS.GOV)-PDPM'!$B$1:$C$54,2,FALSE),0)</f>
        <v>0.82680000000000009</v>
      </c>
    </row>
    <row r="366" spans="1:10" x14ac:dyDescent="0.25">
      <c r="A366" s="134">
        <v>10300</v>
      </c>
      <c r="B366" s="134" t="s">
        <v>1006</v>
      </c>
      <c r="C366" s="131">
        <v>42680</v>
      </c>
      <c r="D366" s="132" t="s">
        <v>1060</v>
      </c>
      <c r="E366" s="133" t="s">
        <v>1061</v>
      </c>
      <c r="F366" s="133" t="s">
        <v>91</v>
      </c>
      <c r="G366" s="135">
        <f t="shared" si="5"/>
        <v>0.78860000000000008</v>
      </c>
      <c r="H366" s="134" t="s">
        <v>391</v>
      </c>
      <c r="I366" s="138">
        <f>IF(H366="Urban",VLOOKUP(C366,'Wage Index Urban (CMS.GOV)-PDPM'!$A$2:$D$1682,4,FALSE),0)</f>
        <v>0.78860000000000008</v>
      </c>
      <c r="J366" s="138">
        <f>IF(H366="Rural",VLOOKUP(B366,'Wage Index Rural (CMS.GOV)-PDPM'!$B$1:$C$54,2,FALSE),0)</f>
        <v>0</v>
      </c>
    </row>
    <row r="367" spans="1:10" x14ac:dyDescent="0.25">
      <c r="A367" s="134">
        <v>10310</v>
      </c>
      <c r="B367" s="134" t="s">
        <v>1006</v>
      </c>
      <c r="C367" s="131">
        <v>99910</v>
      </c>
      <c r="D367" s="132" t="s">
        <v>460</v>
      </c>
      <c r="E367" s="133" t="s">
        <v>1062</v>
      </c>
      <c r="F367" s="133" t="s">
        <v>7074</v>
      </c>
      <c r="G367" s="135">
        <f t="shared" si="5"/>
        <v>0.82680000000000009</v>
      </c>
      <c r="H367" s="134" t="s">
        <v>388</v>
      </c>
      <c r="I367" s="138">
        <f>IF(H367="Urban",VLOOKUP(C367,'Wage Index Urban (CMS.GOV)-PDPM'!$A$2:$D$1682,4,FALSE),0)</f>
        <v>0</v>
      </c>
      <c r="J367" s="138">
        <f>IF(H367="Rural",VLOOKUP(B367,'Wage Index Rural (CMS.GOV)-PDPM'!$B$1:$C$54,2,FALSE),0)</f>
        <v>0.82680000000000009</v>
      </c>
    </row>
    <row r="368" spans="1:10" x14ac:dyDescent="0.25">
      <c r="A368" s="134">
        <v>10320</v>
      </c>
      <c r="B368" s="134" t="s">
        <v>1006</v>
      </c>
      <c r="C368" s="131">
        <v>45220</v>
      </c>
      <c r="D368" s="132" t="s">
        <v>462</v>
      </c>
      <c r="E368" s="133" t="s">
        <v>1063</v>
      </c>
      <c r="F368" s="133" t="s">
        <v>89</v>
      </c>
      <c r="G368" s="135">
        <f t="shared" si="5"/>
        <v>0.79480000000000006</v>
      </c>
      <c r="H368" s="134" t="s">
        <v>391</v>
      </c>
      <c r="I368" s="138">
        <f>IF(H368="Urban",VLOOKUP(C368,'Wage Index Urban (CMS.GOV)-PDPM'!$A$2:$D$1682,4,FALSE),0)</f>
        <v>0.79480000000000006</v>
      </c>
      <c r="J368" s="138">
        <f>IF(H368="Rural",VLOOKUP(B368,'Wage Index Rural (CMS.GOV)-PDPM'!$B$1:$C$54,2,FALSE),0)</f>
        <v>0</v>
      </c>
    </row>
    <row r="369" spans="1:10" x14ac:dyDescent="0.25">
      <c r="A369" s="134">
        <v>10330</v>
      </c>
      <c r="B369" s="134" t="s">
        <v>1006</v>
      </c>
      <c r="C369" s="131">
        <v>99910</v>
      </c>
      <c r="D369" s="132" t="s">
        <v>678</v>
      </c>
      <c r="E369" s="133" t="s">
        <v>1064</v>
      </c>
      <c r="F369" s="133" t="s">
        <v>7074</v>
      </c>
      <c r="G369" s="135">
        <f t="shared" si="5"/>
        <v>0.82680000000000009</v>
      </c>
      <c r="H369" s="134" t="s">
        <v>388</v>
      </c>
      <c r="I369" s="138">
        <f>IF(H369="Urban",VLOOKUP(C369,'Wage Index Urban (CMS.GOV)-PDPM'!$A$2:$D$1682,4,FALSE),0)</f>
        <v>0</v>
      </c>
      <c r="J369" s="138">
        <f>IF(H369="Rural",VLOOKUP(B369,'Wage Index Rural (CMS.GOV)-PDPM'!$B$1:$C$54,2,FALSE),0)</f>
        <v>0.82680000000000009</v>
      </c>
    </row>
    <row r="370" spans="1:10" x14ac:dyDescent="0.25">
      <c r="A370" s="134">
        <v>10340</v>
      </c>
      <c r="B370" s="134" t="s">
        <v>1006</v>
      </c>
      <c r="C370" s="131">
        <v>36740</v>
      </c>
      <c r="D370" s="132" t="s">
        <v>779</v>
      </c>
      <c r="E370" s="133" t="s">
        <v>1065</v>
      </c>
      <c r="F370" s="133" t="s">
        <v>92</v>
      </c>
      <c r="G370" s="135">
        <f t="shared" si="5"/>
        <v>0.86540000000000006</v>
      </c>
      <c r="H370" s="134" t="s">
        <v>391</v>
      </c>
      <c r="I370" s="138">
        <f>IF(H370="Urban",VLOOKUP(C370,'Wage Index Urban (CMS.GOV)-PDPM'!$A$2:$D$1682,4,FALSE),0)</f>
        <v>0.86540000000000006</v>
      </c>
      <c r="J370" s="138">
        <f>IF(H370="Rural",VLOOKUP(B370,'Wage Index Rural (CMS.GOV)-PDPM'!$B$1:$C$54,2,FALSE),0)</f>
        <v>0</v>
      </c>
    </row>
    <row r="371" spans="1:10" x14ac:dyDescent="0.25">
      <c r="A371" s="134">
        <v>10350</v>
      </c>
      <c r="B371" s="134" t="s">
        <v>1006</v>
      </c>
      <c r="C371" s="131">
        <v>15980</v>
      </c>
      <c r="D371" s="132" t="s">
        <v>470</v>
      </c>
      <c r="E371" s="133" t="s">
        <v>1066</v>
      </c>
      <c r="F371" s="133" t="s">
        <v>93</v>
      </c>
      <c r="G371" s="135">
        <f t="shared" si="5"/>
        <v>0.92020000000000002</v>
      </c>
      <c r="H371" s="134" t="s">
        <v>391</v>
      </c>
      <c r="I371" s="138">
        <f>IF(H371="Urban",VLOOKUP(C371,'Wage Index Urban (CMS.GOV)-PDPM'!$A$2:$D$1682,4,FALSE),0)</f>
        <v>0.92020000000000002</v>
      </c>
      <c r="J371" s="138">
        <f>IF(H371="Rural",VLOOKUP(B371,'Wage Index Rural (CMS.GOV)-PDPM'!$B$1:$C$54,2,FALSE),0)</f>
        <v>0</v>
      </c>
    </row>
    <row r="372" spans="1:10" x14ac:dyDescent="0.25">
      <c r="A372" s="134">
        <v>10360</v>
      </c>
      <c r="B372" s="134" t="s">
        <v>1006</v>
      </c>
      <c r="C372" s="131">
        <v>45220</v>
      </c>
      <c r="D372" s="132" t="s">
        <v>1067</v>
      </c>
      <c r="E372" s="133" t="s">
        <v>1068</v>
      </c>
      <c r="F372" s="133" t="s">
        <v>89</v>
      </c>
      <c r="G372" s="135">
        <f t="shared" si="5"/>
        <v>0.79480000000000006</v>
      </c>
      <c r="H372" s="134" t="s">
        <v>391</v>
      </c>
      <c r="I372" s="138">
        <f>IF(H372="Urban",VLOOKUP(C372,'Wage Index Urban (CMS.GOV)-PDPM'!$A$2:$D$1682,4,FALSE),0)</f>
        <v>0.79480000000000006</v>
      </c>
      <c r="J372" s="138">
        <f>IF(H372="Rural",VLOOKUP(B372,'Wage Index Rural (CMS.GOV)-PDPM'!$B$1:$C$54,2,FALSE),0)</f>
        <v>0</v>
      </c>
    </row>
    <row r="373" spans="1:10" x14ac:dyDescent="0.25">
      <c r="A373" s="134">
        <v>10370</v>
      </c>
      <c r="B373" s="134" t="s">
        <v>1006</v>
      </c>
      <c r="C373" s="131">
        <v>23540</v>
      </c>
      <c r="D373" s="132" t="s">
        <v>1069</v>
      </c>
      <c r="E373" s="133" t="s">
        <v>1070</v>
      </c>
      <c r="F373" s="133" t="s">
        <v>80</v>
      </c>
      <c r="G373" s="135">
        <f t="shared" si="5"/>
        <v>0.86030000000000006</v>
      </c>
      <c r="H373" s="134" t="s">
        <v>391</v>
      </c>
      <c r="I373" s="138">
        <f>IF(H373="Urban",VLOOKUP(C373,'Wage Index Urban (CMS.GOV)-PDPM'!$A$2:$D$1682,4,FALSE),0)</f>
        <v>0.86030000000000006</v>
      </c>
      <c r="J373" s="138">
        <f>IF(H373="Rural",VLOOKUP(B373,'Wage Index Rural (CMS.GOV)-PDPM'!$B$1:$C$54,2,FALSE),0)</f>
        <v>0</v>
      </c>
    </row>
    <row r="374" spans="1:10" x14ac:dyDescent="0.25">
      <c r="A374" s="134">
        <v>10380</v>
      </c>
      <c r="B374" s="134" t="s">
        <v>1006</v>
      </c>
      <c r="C374" s="131">
        <v>99910</v>
      </c>
      <c r="D374" s="132" t="s">
        <v>1071</v>
      </c>
      <c r="E374" s="133" t="s">
        <v>1072</v>
      </c>
      <c r="F374" s="133" t="s">
        <v>7074</v>
      </c>
      <c r="G374" s="135">
        <f t="shared" si="5"/>
        <v>0.82680000000000009</v>
      </c>
      <c r="H374" s="134" t="s">
        <v>388</v>
      </c>
      <c r="I374" s="138">
        <f>IF(H374="Urban",VLOOKUP(C374,'Wage Index Urban (CMS.GOV)-PDPM'!$A$2:$D$1682,4,FALSE),0)</f>
        <v>0</v>
      </c>
      <c r="J374" s="138">
        <f>IF(H374="Rural",VLOOKUP(B374,'Wage Index Rural (CMS.GOV)-PDPM'!$B$1:$C$54,2,FALSE),0)</f>
        <v>0.82680000000000009</v>
      </c>
    </row>
    <row r="375" spans="1:10" x14ac:dyDescent="0.25">
      <c r="A375" s="134">
        <v>10390</v>
      </c>
      <c r="B375" s="134" t="s">
        <v>1006</v>
      </c>
      <c r="C375" s="131">
        <v>99910</v>
      </c>
      <c r="D375" s="132" t="s">
        <v>478</v>
      </c>
      <c r="E375" s="133" t="s">
        <v>1073</v>
      </c>
      <c r="F375" s="133" t="s">
        <v>7074</v>
      </c>
      <c r="G375" s="135">
        <f t="shared" si="5"/>
        <v>0.82680000000000009</v>
      </c>
      <c r="H375" s="134" t="s">
        <v>388</v>
      </c>
      <c r="I375" s="138">
        <f>IF(H375="Urban",VLOOKUP(C375,'Wage Index Urban (CMS.GOV)-PDPM'!$A$2:$D$1682,4,FALSE),0)</f>
        <v>0</v>
      </c>
      <c r="J375" s="138">
        <f>IF(H375="Rural",VLOOKUP(B375,'Wage Index Rural (CMS.GOV)-PDPM'!$B$1:$C$54,2,FALSE),0)</f>
        <v>0.82680000000000009</v>
      </c>
    </row>
    <row r="376" spans="1:10" x14ac:dyDescent="0.25">
      <c r="A376" s="134">
        <v>10400</v>
      </c>
      <c r="B376" s="134" t="s">
        <v>1006</v>
      </c>
      <c r="C376" s="131">
        <v>35840</v>
      </c>
      <c r="D376" s="132" t="s">
        <v>1074</v>
      </c>
      <c r="E376" s="133" t="s">
        <v>1075</v>
      </c>
      <c r="F376" s="133" t="s">
        <v>94</v>
      </c>
      <c r="G376" s="135">
        <f t="shared" si="5"/>
        <v>0.91610000000000003</v>
      </c>
      <c r="H376" s="134" t="s">
        <v>391</v>
      </c>
      <c r="I376" s="138">
        <f>IF(H376="Urban",VLOOKUP(C376,'Wage Index Urban (CMS.GOV)-PDPM'!$A$2:$D$1682,4,FALSE),0)</f>
        <v>0.91610000000000003</v>
      </c>
      <c r="J376" s="138">
        <f>IF(H376="Rural",VLOOKUP(B376,'Wage Index Rural (CMS.GOV)-PDPM'!$B$1:$C$54,2,FALSE),0)</f>
        <v>0</v>
      </c>
    </row>
    <row r="377" spans="1:10" x14ac:dyDescent="0.25">
      <c r="A377" s="134">
        <v>10410</v>
      </c>
      <c r="B377" s="134" t="s">
        <v>1006</v>
      </c>
      <c r="C377" s="131">
        <v>36100</v>
      </c>
      <c r="D377" s="132" t="s">
        <v>482</v>
      </c>
      <c r="E377" s="133" t="s">
        <v>1076</v>
      </c>
      <c r="F377" s="133" t="s">
        <v>95</v>
      </c>
      <c r="G377" s="135">
        <f t="shared" si="5"/>
        <v>0.90300000000000002</v>
      </c>
      <c r="H377" s="134" t="s">
        <v>391</v>
      </c>
      <c r="I377" s="138">
        <f>IF(H377="Urban",VLOOKUP(C377,'Wage Index Urban (CMS.GOV)-PDPM'!$A$2:$D$1682,4,FALSE),0)</f>
        <v>0.90300000000000002</v>
      </c>
      <c r="J377" s="138">
        <f>IF(H377="Rural",VLOOKUP(B377,'Wage Index Rural (CMS.GOV)-PDPM'!$B$1:$C$54,2,FALSE),0)</f>
        <v>0</v>
      </c>
    </row>
    <row r="378" spans="1:10" x14ac:dyDescent="0.25">
      <c r="A378" s="134">
        <v>10420</v>
      </c>
      <c r="B378" s="134" t="s">
        <v>1006</v>
      </c>
      <c r="C378" s="131">
        <v>38940</v>
      </c>
      <c r="D378" s="132" t="s">
        <v>1077</v>
      </c>
      <c r="E378" s="133" t="s">
        <v>1078</v>
      </c>
      <c r="F378" s="133" t="s">
        <v>96</v>
      </c>
      <c r="G378" s="135">
        <f t="shared" si="5"/>
        <v>0.85730000000000006</v>
      </c>
      <c r="H378" s="134" t="s">
        <v>391</v>
      </c>
      <c r="I378" s="138">
        <f>IF(H378="Urban",VLOOKUP(C378,'Wage Index Urban (CMS.GOV)-PDPM'!$A$2:$D$1682,4,FALSE),0)</f>
        <v>0.85730000000000006</v>
      </c>
      <c r="J378" s="138">
        <f>IF(H378="Rural",VLOOKUP(B378,'Wage Index Rural (CMS.GOV)-PDPM'!$B$1:$C$54,2,FALSE),0)</f>
        <v>0</v>
      </c>
    </row>
    <row r="379" spans="1:10" x14ac:dyDescent="0.25">
      <c r="A379" s="134">
        <v>10120</v>
      </c>
      <c r="B379" s="134" t="s">
        <v>1006</v>
      </c>
      <c r="C379" s="131">
        <v>33124</v>
      </c>
      <c r="D379" s="132" t="s">
        <v>1079</v>
      </c>
      <c r="E379" s="133" t="s">
        <v>1080</v>
      </c>
      <c r="F379" s="133" t="s">
        <v>86</v>
      </c>
      <c r="G379" s="135">
        <f t="shared" si="5"/>
        <v>0.92500000000000004</v>
      </c>
      <c r="H379" s="134" t="s">
        <v>391</v>
      </c>
      <c r="I379" s="138">
        <f>IF(H379="Urban",VLOOKUP(C379,'Wage Index Urban (CMS.GOV)-PDPM'!$A$2:$D$1682,4,FALSE),0)</f>
        <v>0.92500000000000004</v>
      </c>
      <c r="J379" s="138">
        <f>IF(H379="Rural",VLOOKUP(B379,'Wage Index Rural (CMS.GOV)-PDPM'!$B$1:$C$54,2,FALSE),0)</f>
        <v>0</v>
      </c>
    </row>
    <row r="380" spans="1:10" x14ac:dyDescent="0.25">
      <c r="A380" s="134">
        <v>10430</v>
      </c>
      <c r="B380" s="134" t="s">
        <v>1006</v>
      </c>
      <c r="C380" s="131">
        <v>99910</v>
      </c>
      <c r="D380" s="132" t="s">
        <v>488</v>
      </c>
      <c r="E380" s="133" t="s">
        <v>1081</v>
      </c>
      <c r="F380" s="133" t="s">
        <v>7074</v>
      </c>
      <c r="G380" s="135">
        <f t="shared" si="5"/>
        <v>0.82680000000000009</v>
      </c>
      <c r="H380" s="134" t="s">
        <v>388</v>
      </c>
      <c r="I380" s="138">
        <f>IF(H380="Urban",VLOOKUP(C380,'Wage Index Urban (CMS.GOV)-PDPM'!$A$2:$D$1682,4,FALSE),0)</f>
        <v>0</v>
      </c>
      <c r="J380" s="138">
        <f>IF(H380="Rural",VLOOKUP(B380,'Wage Index Rural (CMS.GOV)-PDPM'!$B$1:$C$54,2,FALSE),0)</f>
        <v>0.82680000000000009</v>
      </c>
    </row>
    <row r="381" spans="1:10" x14ac:dyDescent="0.25">
      <c r="A381" s="134">
        <v>10440</v>
      </c>
      <c r="B381" s="134" t="s">
        <v>1006</v>
      </c>
      <c r="C381" s="131">
        <v>27260</v>
      </c>
      <c r="D381" s="132" t="s">
        <v>1082</v>
      </c>
      <c r="E381" s="133" t="s">
        <v>1083</v>
      </c>
      <c r="F381" s="133" t="s">
        <v>81</v>
      </c>
      <c r="G381" s="135">
        <f t="shared" si="5"/>
        <v>0.85910000000000009</v>
      </c>
      <c r="H381" s="134" t="s">
        <v>391</v>
      </c>
      <c r="I381" s="138">
        <f>IF(H381="Urban",VLOOKUP(C381,'Wage Index Urban (CMS.GOV)-PDPM'!$A$2:$D$1682,4,FALSE),0)</f>
        <v>0.85910000000000009</v>
      </c>
      <c r="J381" s="138">
        <f>IF(H381="Rural",VLOOKUP(B381,'Wage Index Rural (CMS.GOV)-PDPM'!$B$1:$C$54,2,FALSE),0)</f>
        <v>0</v>
      </c>
    </row>
    <row r="382" spans="1:10" x14ac:dyDescent="0.25">
      <c r="A382" s="134">
        <v>10450</v>
      </c>
      <c r="B382" s="134" t="s">
        <v>1006</v>
      </c>
      <c r="C382" s="131">
        <v>18880</v>
      </c>
      <c r="D382" s="132" t="s">
        <v>1084</v>
      </c>
      <c r="E382" s="133" t="s">
        <v>1085</v>
      </c>
      <c r="F382" s="133" t="s">
        <v>97</v>
      </c>
      <c r="G382" s="135">
        <f t="shared" si="5"/>
        <v>0.90390000000000004</v>
      </c>
      <c r="H382" s="134" t="s">
        <v>391</v>
      </c>
      <c r="I382" s="138">
        <f>IF(H382="Urban",VLOOKUP(C382,'Wage Index Urban (CMS.GOV)-PDPM'!$A$2:$D$1682,4,FALSE),0)</f>
        <v>0.90390000000000004</v>
      </c>
      <c r="J382" s="138">
        <f>IF(H382="Rural",VLOOKUP(B382,'Wage Index Rural (CMS.GOV)-PDPM'!$B$1:$C$54,2,FALSE),0)</f>
        <v>0</v>
      </c>
    </row>
    <row r="383" spans="1:10" x14ac:dyDescent="0.25">
      <c r="A383" s="134">
        <v>10460</v>
      </c>
      <c r="B383" s="134" t="s">
        <v>1006</v>
      </c>
      <c r="C383" s="131">
        <v>99910</v>
      </c>
      <c r="D383" s="132" t="s">
        <v>1086</v>
      </c>
      <c r="E383" s="133" t="s">
        <v>1087</v>
      </c>
      <c r="F383" s="133" t="s">
        <v>7074</v>
      </c>
      <c r="G383" s="135">
        <f t="shared" si="5"/>
        <v>0.82680000000000009</v>
      </c>
      <c r="H383" s="134" t="s">
        <v>388</v>
      </c>
      <c r="I383" s="138">
        <f>IF(H383="Urban",VLOOKUP(C383,'Wage Index Urban (CMS.GOV)-PDPM'!$A$2:$D$1682,4,FALSE),0)</f>
        <v>0</v>
      </c>
      <c r="J383" s="138">
        <f>IF(H383="Rural",VLOOKUP(B383,'Wage Index Rural (CMS.GOV)-PDPM'!$B$1:$C$54,2,FALSE),0)</f>
        <v>0.82680000000000009</v>
      </c>
    </row>
    <row r="384" spans="1:10" x14ac:dyDescent="0.25">
      <c r="A384" s="134">
        <v>10470</v>
      </c>
      <c r="B384" s="134" t="s">
        <v>1006</v>
      </c>
      <c r="C384" s="131">
        <v>36740</v>
      </c>
      <c r="D384" s="132" t="s">
        <v>804</v>
      </c>
      <c r="E384" s="133" t="s">
        <v>1088</v>
      </c>
      <c r="F384" s="133" t="s">
        <v>92</v>
      </c>
      <c r="G384" s="135">
        <f t="shared" si="5"/>
        <v>0.86540000000000006</v>
      </c>
      <c r="H384" s="134" t="s">
        <v>391</v>
      </c>
      <c r="I384" s="138">
        <f>IF(H384="Urban",VLOOKUP(C384,'Wage Index Urban (CMS.GOV)-PDPM'!$A$2:$D$1682,4,FALSE),0)</f>
        <v>0.86540000000000006</v>
      </c>
      <c r="J384" s="138">
        <f>IF(H384="Rural",VLOOKUP(B384,'Wage Index Rural (CMS.GOV)-PDPM'!$B$1:$C$54,2,FALSE),0)</f>
        <v>0</v>
      </c>
    </row>
    <row r="385" spans="1:10" x14ac:dyDescent="0.25">
      <c r="A385" s="134">
        <v>10480</v>
      </c>
      <c r="B385" s="134" t="s">
        <v>1006</v>
      </c>
      <c r="C385" s="131">
        <v>36740</v>
      </c>
      <c r="D385" s="132" t="s">
        <v>1089</v>
      </c>
      <c r="E385" s="133" t="s">
        <v>1090</v>
      </c>
      <c r="F385" s="133" t="s">
        <v>92</v>
      </c>
      <c r="G385" s="135">
        <f t="shared" si="5"/>
        <v>0.86540000000000006</v>
      </c>
      <c r="H385" s="134" t="s">
        <v>391</v>
      </c>
      <c r="I385" s="138">
        <f>IF(H385="Urban",VLOOKUP(C385,'Wage Index Urban (CMS.GOV)-PDPM'!$A$2:$D$1682,4,FALSE),0)</f>
        <v>0.86540000000000006</v>
      </c>
      <c r="J385" s="138">
        <f>IF(H385="Rural",VLOOKUP(B385,'Wage Index Rural (CMS.GOV)-PDPM'!$B$1:$C$54,2,FALSE),0)</f>
        <v>0</v>
      </c>
    </row>
    <row r="386" spans="1:10" x14ac:dyDescent="0.25">
      <c r="A386" s="134">
        <v>10490</v>
      </c>
      <c r="B386" s="134" t="s">
        <v>1006</v>
      </c>
      <c r="C386" s="131">
        <v>48424</v>
      </c>
      <c r="D386" s="132" t="s">
        <v>1091</v>
      </c>
      <c r="E386" s="133" t="s">
        <v>1092</v>
      </c>
      <c r="F386" s="133" t="s">
        <v>6522</v>
      </c>
      <c r="G386" s="135">
        <f t="shared" si="5"/>
        <v>0.90360000000000007</v>
      </c>
      <c r="H386" s="134" t="s">
        <v>391</v>
      </c>
      <c r="I386" s="138">
        <f>IF(H386="Urban",VLOOKUP(C386,'Wage Index Urban (CMS.GOV)-PDPM'!$A$2:$D$1682,4,FALSE),0)</f>
        <v>0.90360000000000007</v>
      </c>
      <c r="J386" s="138">
        <f>IF(H386="Rural",VLOOKUP(B386,'Wage Index Rural (CMS.GOV)-PDPM'!$B$1:$C$54,2,FALSE),0)</f>
        <v>0</v>
      </c>
    </row>
    <row r="387" spans="1:10" x14ac:dyDescent="0.25">
      <c r="A387" s="134">
        <v>10500</v>
      </c>
      <c r="B387" s="134" t="s">
        <v>1006</v>
      </c>
      <c r="C387" s="131">
        <v>45300</v>
      </c>
      <c r="D387" s="132" t="s">
        <v>1093</v>
      </c>
      <c r="E387" s="133" t="s">
        <v>1094</v>
      </c>
      <c r="F387" s="133" t="s">
        <v>90</v>
      </c>
      <c r="G387" s="135">
        <f t="shared" si="5"/>
        <v>0.87909999999999999</v>
      </c>
      <c r="H387" s="134" t="s">
        <v>391</v>
      </c>
      <c r="I387" s="138">
        <f>IF(H387="Urban",VLOOKUP(C387,'Wage Index Urban (CMS.GOV)-PDPM'!$A$2:$D$1682,4,FALSE),0)</f>
        <v>0.87909999999999999</v>
      </c>
      <c r="J387" s="138">
        <f>IF(H387="Rural",VLOOKUP(B387,'Wage Index Rural (CMS.GOV)-PDPM'!$B$1:$C$54,2,FALSE),0)</f>
        <v>0</v>
      </c>
    </row>
    <row r="388" spans="1:10" x14ac:dyDescent="0.25">
      <c r="A388" s="134">
        <v>10510</v>
      </c>
      <c r="B388" s="134" t="s">
        <v>1006</v>
      </c>
      <c r="C388" s="131">
        <v>45300</v>
      </c>
      <c r="D388" s="132" t="s">
        <v>1095</v>
      </c>
      <c r="E388" s="133" t="s">
        <v>1096</v>
      </c>
      <c r="F388" s="133" t="s">
        <v>90</v>
      </c>
      <c r="G388" s="135">
        <f t="shared" si="5"/>
        <v>0.87909999999999999</v>
      </c>
      <c r="H388" s="134" t="s">
        <v>391</v>
      </c>
      <c r="I388" s="138">
        <f>IF(H388="Urban",VLOOKUP(C388,'Wage Index Urban (CMS.GOV)-PDPM'!$A$2:$D$1682,4,FALSE),0)</f>
        <v>0.87909999999999999</v>
      </c>
      <c r="J388" s="138">
        <f>IF(H388="Rural",VLOOKUP(B388,'Wage Index Rural (CMS.GOV)-PDPM'!$B$1:$C$54,2,FALSE),0)</f>
        <v>0</v>
      </c>
    </row>
    <row r="389" spans="1:10" x14ac:dyDescent="0.25">
      <c r="A389" s="134">
        <v>10520</v>
      </c>
      <c r="B389" s="134" t="s">
        <v>1006</v>
      </c>
      <c r="C389" s="131">
        <v>29460</v>
      </c>
      <c r="D389" s="132" t="s">
        <v>710</v>
      </c>
      <c r="E389" s="133" t="s">
        <v>1097</v>
      </c>
      <c r="F389" s="133" t="s">
        <v>98</v>
      </c>
      <c r="G389" s="135">
        <f t="shared" si="5"/>
        <v>0.83069999999999999</v>
      </c>
      <c r="H389" s="134" t="s">
        <v>391</v>
      </c>
      <c r="I389" s="138">
        <f>IF(H389="Urban",VLOOKUP(C389,'Wage Index Urban (CMS.GOV)-PDPM'!$A$2:$D$1682,4,FALSE),0)</f>
        <v>0.83069999999999999</v>
      </c>
      <c r="J389" s="138">
        <f>IF(H389="Rural",VLOOKUP(B389,'Wage Index Rural (CMS.GOV)-PDPM'!$B$1:$C$54,2,FALSE),0)</f>
        <v>0</v>
      </c>
    </row>
    <row r="390" spans="1:10" x14ac:dyDescent="0.25">
      <c r="A390" s="134">
        <v>10530</v>
      </c>
      <c r="B390" s="134" t="s">
        <v>1006</v>
      </c>
      <c r="C390" s="131">
        <v>99910</v>
      </c>
      <c r="D390" s="132" t="s">
        <v>1098</v>
      </c>
      <c r="E390" s="133" t="s">
        <v>1099</v>
      </c>
      <c r="F390" s="133" t="s">
        <v>7074</v>
      </c>
      <c r="G390" s="135">
        <f t="shared" si="5"/>
        <v>0.82680000000000009</v>
      </c>
      <c r="H390" s="134" t="s">
        <v>388</v>
      </c>
      <c r="I390" s="138">
        <f>IF(H390="Urban",VLOOKUP(C390,'Wage Index Urban (CMS.GOV)-PDPM'!$A$2:$D$1682,4,FALSE),0)</f>
        <v>0</v>
      </c>
      <c r="J390" s="138">
        <f>IF(H390="Rural",VLOOKUP(B390,'Wage Index Rural (CMS.GOV)-PDPM'!$B$1:$C$54,2,FALSE),0)</f>
        <v>0.82680000000000009</v>
      </c>
    </row>
    <row r="391" spans="1:10" x14ac:dyDescent="0.25">
      <c r="A391" s="134">
        <v>10560</v>
      </c>
      <c r="B391" s="134" t="s">
        <v>1006</v>
      </c>
      <c r="C391" s="131">
        <v>37860</v>
      </c>
      <c r="D391" s="132" t="s">
        <v>1100</v>
      </c>
      <c r="E391" s="133" t="s">
        <v>1101</v>
      </c>
      <c r="F391" s="133" t="s">
        <v>87</v>
      </c>
      <c r="G391" s="135">
        <f t="shared" si="5"/>
        <v>0.76919999999999999</v>
      </c>
      <c r="H391" s="134" t="s">
        <v>391</v>
      </c>
      <c r="I391" s="138">
        <f>IF(H391="Urban",VLOOKUP(C391,'Wage Index Urban (CMS.GOV)-PDPM'!$A$2:$D$1682,4,FALSE),0)</f>
        <v>0.76919999999999999</v>
      </c>
      <c r="J391" s="138">
        <f>IF(H391="Rural",VLOOKUP(B391,'Wage Index Rural (CMS.GOV)-PDPM'!$B$1:$C$54,2,FALSE),0)</f>
        <v>0</v>
      </c>
    </row>
    <row r="392" spans="1:10" x14ac:dyDescent="0.25">
      <c r="A392" s="134">
        <v>10570</v>
      </c>
      <c r="B392" s="134" t="s">
        <v>1006</v>
      </c>
      <c r="C392" s="131">
        <v>35840</v>
      </c>
      <c r="D392" s="132" t="s">
        <v>1102</v>
      </c>
      <c r="E392" s="133" t="s">
        <v>1103</v>
      </c>
      <c r="F392" s="133" t="s">
        <v>94</v>
      </c>
      <c r="G392" s="135">
        <f t="shared" si="5"/>
        <v>0.91610000000000003</v>
      </c>
      <c r="H392" s="134" t="s">
        <v>391</v>
      </c>
      <c r="I392" s="138">
        <f>IF(H392="Urban",VLOOKUP(C392,'Wage Index Urban (CMS.GOV)-PDPM'!$A$2:$D$1682,4,FALSE),0)</f>
        <v>0.91610000000000003</v>
      </c>
      <c r="J392" s="138">
        <f>IF(H392="Rural",VLOOKUP(B392,'Wage Index Rural (CMS.GOV)-PDPM'!$B$1:$C$54,2,FALSE),0)</f>
        <v>0</v>
      </c>
    </row>
    <row r="393" spans="1:10" x14ac:dyDescent="0.25">
      <c r="A393" s="134">
        <v>10580</v>
      </c>
      <c r="B393" s="134" t="s">
        <v>1006</v>
      </c>
      <c r="C393" s="131">
        <v>36740</v>
      </c>
      <c r="D393" s="132" t="s">
        <v>1104</v>
      </c>
      <c r="E393" s="133" t="s">
        <v>1105</v>
      </c>
      <c r="F393" s="133" t="s">
        <v>92</v>
      </c>
      <c r="G393" s="135">
        <f t="shared" ref="G393:G456" si="6">IF(H393="Rural",J393,I393)</f>
        <v>0.86540000000000006</v>
      </c>
      <c r="H393" s="134" t="s">
        <v>391</v>
      </c>
      <c r="I393" s="138">
        <f>IF(H393="Urban",VLOOKUP(C393,'Wage Index Urban (CMS.GOV)-PDPM'!$A$2:$D$1682,4,FALSE),0)</f>
        <v>0.86540000000000006</v>
      </c>
      <c r="J393" s="138">
        <f>IF(H393="Rural",VLOOKUP(B393,'Wage Index Rural (CMS.GOV)-PDPM'!$B$1:$C$54,2,FALSE),0)</f>
        <v>0</v>
      </c>
    </row>
    <row r="394" spans="1:10" x14ac:dyDescent="0.25">
      <c r="A394" s="134">
        <v>10540</v>
      </c>
      <c r="B394" s="134" t="s">
        <v>1006</v>
      </c>
      <c r="C394" s="131">
        <v>27260</v>
      </c>
      <c r="D394" s="132" t="s">
        <v>1106</v>
      </c>
      <c r="E394" s="133" t="s">
        <v>1107</v>
      </c>
      <c r="F394" s="133" t="s">
        <v>81</v>
      </c>
      <c r="G394" s="135">
        <f t="shared" si="6"/>
        <v>0.85910000000000009</v>
      </c>
      <c r="H394" s="134" t="s">
        <v>391</v>
      </c>
      <c r="I394" s="138">
        <f>IF(H394="Urban",VLOOKUP(C394,'Wage Index Urban (CMS.GOV)-PDPM'!$A$2:$D$1682,4,FALSE),0)</f>
        <v>0.85910000000000009</v>
      </c>
      <c r="J394" s="138">
        <f>IF(H394="Rural",VLOOKUP(B394,'Wage Index Rural (CMS.GOV)-PDPM'!$B$1:$C$54,2,FALSE),0)</f>
        <v>0</v>
      </c>
    </row>
    <row r="395" spans="1:10" x14ac:dyDescent="0.25">
      <c r="A395" s="134">
        <v>10550</v>
      </c>
      <c r="B395" s="134" t="s">
        <v>1006</v>
      </c>
      <c r="C395" s="131">
        <v>38940</v>
      </c>
      <c r="D395" s="132" t="s">
        <v>1108</v>
      </c>
      <c r="E395" s="133" t="s">
        <v>1109</v>
      </c>
      <c r="F395" s="133" t="s">
        <v>96</v>
      </c>
      <c r="G395" s="135">
        <f t="shared" si="6"/>
        <v>0.85730000000000006</v>
      </c>
      <c r="H395" s="134" t="s">
        <v>391</v>
      </c>
      <c r="I395" s="138">
        <f>IF(H395="Urban",VLOOKUP(C395,'Wage Index Urban (CMS.GOV)-PDPM'!$A$2:$D$1682,4,FALSE),0)</f>
        <v>0.85730000000000006</v>
      </c>
      <c r="J395" s="138">
        <f>IF(H395="Rural",VLOOKUP(B395,'Wage Index Rural (CMS.GOV)-PDPM'!$B$1:$C$54,2,FALSE),0)</f>
        <v>0</v>
      </c>
    </row>
    <row r="396" spans="1:10" x14ac:dyDescent="0.25">
      <c r="A396" s="134">
        <v>10999</v>
      </c>
      <c r="B396" s="134" t="s">
        <v>1006</v>
      </c>
      <c r="C396" s="131">
        <v>99910</v>
      </c>
      <c r="D396" s="132" t="s">
        <v>387</v>
      </c>
      <c r="E396" s="133" t="s">
        <v>6759</v>
      </c>
      <c r="F396" s="133" t="s">
        <v>7074</v>
      </c>
      <c r="G396" s="135">
        <f t="shared" si="6"/>
        <v>0.82680000000000009</v>
      </c>
      <c r="H396" s="134" t="s">
        <v>388</v>
      </c>
      <c r="I396" s="138">
        <f>IF(H396="Urban",VLOOKUP(C396,'Wage Index Urban (CMS.GOV)-PDPM'!$A$2:$D$1682,4,FALSE),0)</f>
        <v>0</v>
      </c>
      <c r="J396" s="138">
        <f>IF(H396="Rural",VLOOKUP(B396,'Wage Index Rural (CMS.GOV)-PDPM'!$B$1:$C$54,2,FALSE),0)</f>
        <v>0.82680000000000009</v>
      </c>
    </row>
    <row r="397" spans="1:10" x14ac:dyDescent="0.25">
      <c r="A397" s="134">
        <v>10590</v>
      </c>
      <c r="B397" s="134" t="s">
        <v>1006</v>
      </c>
      <c r="C397" s="131">
        <v>45540</v>
      </c>
      <c r="D397" s="132" t="s">
        <v>508</v>
      </c>
      <c r="E397" s="133" t="s">
        <v>1110</v>
      </c>
      <c r="F397" s="133" t="s">
        <v>99</v>
      </c>
      <c r="G397" s="135">
        <f t="shared" si="6"/>
        <v>0.75490000000000002</v>
      </c>
      <c r="H397" s="134" t="s">
        <v>391</v>
      </c>
      <c r="I397" s="138">
        <f>IF(H397="Urban",VLOOKUP(C397,'Wage Index Urban (CMS.GOV)-PDPM'!$A$2:$D$1682,4,FALSE),0)</f>
        <v>0.75490000000000002</v>
      </c>
      <c r="J397" s="138">
        <f>IF(H397="Rural",VLOOKUP(B397,'Wage Index Rural (CMS.GOV)-PDPM'!$B$1:$C$54,2,FALSE),0)</f>
        <v>0</v>
      </c>
    </row>
    <row r="398" spans="1:10" x14ac:dyDescent="0.25">
      <c r="A398" s="134">
        <v>10600</v>
      </c>
      <c r="B398" s="134" t="s">
        <v>1006</v>
      </c>
      <c r="C398" s="131">
        <v>99910</v>
      </c>
      <c r="D398" s="132" t="s">
        <v>1111</v>
      </c>
      <c r="E398" s="133" t="s">
        <v>1112</v>
      </c>
      <c r="F398" s="133" t="s">
        <v>7074</v>
      </c>
      <c r="G398" s="135">
        <f t="shared" si="6"/>
        <v>0.82680000000000009</v>
      </c>
      <c r="H398" s="134" t="s">
        <v>388</v>
      </c>
      <c r="I398" s="138">
        <f>IF(H398="Urban",VLOOKUP(C398,'Wage Index Urban (CMS.GOV)-PDPM'!$A$2:$D$1682,4,FALSE),0)</f>
        <v>0</v>
      </c>
      <c r="J398" s="138">
        <f>IF(H398="Rural",VLOOKUP(B398,'Wage Index Rural (CMS.GOV)-PDPM'!$B$1:$C$54,2,FALSE),0)</f>
        <v>0.82680000000000009</v>
      </c>
    </row>
    <row r="399" spans="1:10" x14ac:dyDescent="0.25">
      <c r="A399" s="134">
        <v>10610</v>
      </c>
      <c r="B399" s="134" t="s">
        <v>1006</v>
      </c>
      <c r="C399" s="131">
        <v>99910</v>
      </c>
      <c r="D399" s="132" t="s">
        <v>1113</v>
      </c>
      <c r="E399" s="133" t="s">
        <v>1114</v>
      </c>
      <c r="F399" s="133" t="s">
        <v>7074</v>
      </c>
      <c r="G399" s="135">
        <f t="shared" si="6"/>
        <v>0.82680000000000009</v>
      </c>
      <c r="H399" s="134" t="s">
        <v>388</v>
      </c>
      <c r="I399" s="138">
        <f>IF(H399="Urban",VLOOKUP(C399,'Wage Index Urban (CMS.GOV)-PDPM'!$A$2:$D$1682,4,FALSE),0)</f>
        <v>0</v>
      </c>
      <c r="J399" s="138">
        <f>IF(H399="Rural",VLOOKUP(B399,'Wage Index Rural (CMS.GOV)-PDPM'!$B$1:$C$54,2,FALSE),0)</f>
        <v>0.82680000000000009</v>
      </c>
    </row>
    <row r="400" spans="1:10" x14ac:dyDescent="0.25">
      <c r="A400" s="134">
        <v>10620</v>
      </c>
      <c r="B400" s="134" t="s">
        <v>1006</v>
      </c>
      <c r="C400" s="131">
        <v>99910</v>
      </c>
      <c r="D400" s="132" t="s">
        <v>735</v>
      </c>
      <c r="E400" s="133" t="s">
        <v>1115</v>
      </c>
      <c r="F400" s="133" t="s">
        <v>7074</v>
      </c>
      <c r="G400" s="135">
        <f t="shared" si="6"/>
        <v>0.82680000000000009</v>
      </c>
      <c r="H400" s="134" t="s">
        <v>388</v>
      </c>
      <c r="I400" s="138">
        <f>IF(H400="Urban",VLOOKUP(C400,'Wage Index Urban (CMS.GOV)-PDPM'!$A$2:$D$1682,4,FALSE),0)</f>
        <v>0</v>
      </c>
      <c r="J400" s="138">
        <f>IF(H400="Rural",VLOOKUP(B400,'Wage Index Rural (CMS.GOV)-PDPM'!$B$1:$C$54,2,FALSE),0)</f>
        <v>0.82680000000000009</v>
      </c>
    </row>
    <row r="401" spans="1:10" x14ac:dyDescent="0.25">
      <c r="A401" s="134">
        <v>10630</v>
      </c>
      <c r="B401" s="134" t="s">
        <v>1006</v>
      </c>
      <c r="C401" s="131">
        <v>19660</v>
      </c>
      <c r="D401" s="132" t="s">
        <v>1116</v>
      </c>
      <c r="E401" s="133" t="s">
        <v>1117</v>
      </c>
      <c r="F401" s="133" t="s">
        <v>88</v>
      </c>
      <c r="G401" s="135">
        <f t="shared" si="6"/>
        <v>0.80149999999999999</v>
      </c>
      <c r="H401" s="134" t="s">
        <v>391</v>
      </c>
      <c r="I401" s="138">
        <f>IF(H401="Urban",VLOOKUP(C401,'Wage Index Urban (CMS.GOV)-PDPM'!$A$2:$D$1682,4,FALSE),0)</f>
        <v>0.80149999999999999</v>
      </c>
      <c r="J401" s="138">
        <f>IF(H401="Rural",VLOOKUP(B401,'Wage Index Rural (CMS.GOV)-PDPM'!$B$1:$C$54,2,FALSE),0)</f>
        <v>0</v>
      </c>
    </row>
    <row r="402" spans="1:10" x14ac:dyDescent="0.25">
      <c r="A402" s="134">
        <v>10640</v>
      </c>
      <c r="B402" s="134" t="s">
        <v>1006</v>
      </c>
      <c r="C402" s="131">
        <v>45220</v>
      </c>
      <c r="D402" s="132" t="s">
        <v>1118</v>
      </c>
      <c r="E402" s="133" t="s">
        <v>1119</v>
      </c>
      <c r="F402" s="133" t="s">
        <v>89</v>
      </c>
      <c r="G402" s="135">
        <f t="shared" si="6"/>
        <v>0.79480000000000006</v>
      </c>
      <c r="H402" s="134" t="s">
        <v>391</v>
      </c>
      <c r="I402" s="138">
        <f>IF(H402="Urban",VLOOKUP(C402,'Wage Index Urban (CMS.GOV)-PDPM'!$A$2:$D$1682,4,FALSE),0)</f>
        <v>0.79480000000000006</v>
      </c>
      <c r="J402" s="138">
        <f>IF(H402="Rural",VLOOKUP(B402,'Wage Index Rural (CMS.GOV)-PDPM'!$B$1:$C$54,2,FALSE),0)</f>
        <v>0</v>
      </c>
    </row>
    <row r="403" spans="1:10" x14ac:dyDescent="0.25">
      <c r="A403" s="134">
        <v>10650</v>
      </c>
      <c r="B403" s="134" t="s">
        <v>1006</v>
      </c>
      <c r="C403" s="131">
        <v>18880</v>
      </c>
      <c r="D403" s="132" t="s">
        <v>1120</v>
      </c>
      <c r="E403" s="133" t="s">
        <v>1121</v>
      </c>
      <c r="F403" s="133" t="s">
        <v>97</v>
      </c>
      <c r="G403" s="135">
        <f t="shared" si="6"/>
        <v>0.90390000000000004</v>
      </c>
      <c r="H403" s="134" t="s">
        <v>391</v>
      </c>
      <c r="I403" s="138">
        <f>IF(H403="Urban",VLOOKUP(C403,'Wage Index Urban (CMS.GOV)-PDPM'!$A$2:$D$1682,4,FALSE),0)</f>
        <v>0.90390000000000004</v>
      </c>
      <c r="J403" s="138">
        <f>IF(H403="Rural",VLOOKUP(B403,'Wage Index Rural (CMS.GOV)-PDPM'!$B$1:$C$54,2,FALSE),0)</f>
        <v>0</v>
      </c>
    </row>
    <row r="404" spans="1:10" x14ac:dyDescent="0.25">
      <c r="A404" s="134">
        <v>10660</v>
      </c>
      <c r="B404" s="134" t="s">
        <v>1006</v>
      </c>
      <c r="C404" s="131">
        <v>99910</v>
      </c>
      <c r="D404" s="132" t="s">
        <v>518</v>
      </c>
      <c r="E404" s="133" t="s">
        <v>1122</v>
      </c>
      <c r="F404" s="133" t="s">
        <v>7074</v>
      </c>
      <c r="G404" s="135">
        <f t="shared" si="6"/>
        <v>0.82680000000000009</v>
      </c>
      <c r="H404" s="134" t="s">
        <v>388</v>
      </c>
      <c r="I404" s="138">
        <f>IF(H404="Urban",VLOOKUP(C404,'Wage Index Urban (CMS.GOV)-PDPM'!$A$2:$D$1682,4,FALSE),0)</f>
        <v>0</v>
      </c>
      <c r="J404" s="138">
        <f>IF(H404="Rural",VLOOKUP(B404,'Wage Index Rural (CMS.GOV)-PDPM'!$B$1:$C$54,2,FALSE),0)</f>
        <v>0.82680000000000009</v>
      </c>
    </row>
    <row r="405" spans="1:10" x14ac:dyDescent="0.25">
      <c r="A405" s="134">
        <v>11000</v>
      </c>
      <c r="B405" s="134" t="s">
        <v>1123</v>
      </c>
      <c r="C405" s="131">
        <v>99911</v>
      </c>
      <c r="D405" s="132" t="s">
        <v>1124</v>
      </c>
      <c r="E405" s="133" t="s">
        <v>1125</v>
      </c>
      <c r="F405" s="133" t="s">
        <v>7075</v>
      </c>
      <c r="G405" s="135">
        <f t="shared" si="6"/>
        <v>0.76780000000000004</v>
      </c>
      <c r="H405" s="134" t="s">
        <v>388</v>
      </c>
      <c r="I405" s="138">
        <f>IF(H405="Urban",VLOOKUP(C405,'Wage Index Urban (CMS.GOV)-PDPM'!$A$2:$D$1682,4,FALSE),0)</f>
        <v>0</v>
      </c>
      <c r="J405" s="138">
        <f>IF(H405="Rural",VLOOKUP(B405,'Wage Index Rural (CMS.GOV)-PDPM'!$B$1:$C$54,2,FALSE),0)</f>
        <v>0.76780000000000004</v>
      </c>
    </row>
    <row r="406" spans="1:10" x14ac:dyDescent="0.25">
      <c r="A406" s="134">
        <v>11010</v>
      </c>
      <c r="B406" s="134" t="s">
        <v>1123</v>
      </c>
      <c r="C406" s="131">
        <v>99911</v>
      </c>
      <c r="D406" s="132" t="s">
        <v>1126</v>
      </c>
      <c r="E406" s="133" t="s">
        <v>1127</v>
      </c>
      <c r="F406" s="133" t="s">
        <v>7075</v>
      </c>
      <c r="G406" s="135">
        <f t="shared" si="6"/>
        <v>0.76780000000000004</v>
      </c>
      <c r="H406" s="134" t="s">
        <v>388</v>
      </c>
      <c r="I406" s="138">
        <f>IF(H406="Urban",VLOOKUP(C406,'Wage Index Urban (CMS.GOV)-PDPM'!$A$2:$D$1682,4,FALSE),0)</f>
        <v>0</v>
      </c>
      <c r="J406" s="138">
        <f>IF(H406="Rural",VLOOKUP(B406,'Wage Index Rural (CMS.GOV)-PDPM'!$B$1:$C$54,2,FALSE),0)</f>
        <v>0.76780000000000004</v>
      </c>
    </row>
    <row r="407" spans="1:10" x14ac:dyDescent="0.25">
      <c r="A407" s="134">
        <v>11011</v>
      </c>
      <c r="B407" s="134" t="s">
        <v>1123</v>
      </c>
      <c r="C407" s="131">
        <v>99911</v>
      </c>
      <c r="D407" s="132" t="s">
        <v>1128</v>
      </c>
      <c r="E407" s="133" t="s">
        <v>1129</v>
      </c>
      <c r="F407" s="133" t="s">
        <v>7075</v>
      </c>
      <c r="G407" s="135">
        <f t="shared" si="6"/>
        <v>0.76780000000000004</v>
      </c>
      <c r="H407" s="134" t="s">
        <v>388</v>
      </c>
      <c r="I407" s="138">
        <f>IF(H407="Urban",VLOOKUP(C407,'Wage Index Urban (CMS.GOV)-PDPM'!$A$2:$D$1682,4,FALSE),0)</f>
        <v>0</v>
      </c>
      <c r="J407" s="138">
        <f>IF(H407="Rural",VLOOKUP(B407,'Wage Index Rural (CMS.GOV)-PDPM'!$B$1:$C$54,2,FALSE),0)</f>
        <v>0.76780000000000004</v>
      </c>
    </row>
    <row r="408" spans="1:10" x14ac:dyDescent="0.25">
      <c r="A408" s="134">
        <v>11020</v>
      </c>
      <c r="B408" s="134" t="s">
        <v>1123</v>
      </c>
      <c r="C408" s="131">
        <v>99911</v>
      </c>
      <c r="D408" s="132" t="s">
        <v>1009</v>
      </c>
      <c r="E408" s="133" t="s">
        <v>1130</v>
      </c>
      <c r="F408" s="133" t="s">
        <v>7075</v>
      </c>
      <c r="G408" s="135">
        <f t="shared" si="6"/>
        <v>0.76780000000000004</v>
      </c>
      <c r="H408" s="134" t="s">
        <v>388</v>
      </c>
      <c r="I408" s="138">
        <f>IF(H408="Urban",VLOOKUP(C408,'Wage Index Urban (CMS.GOV)-PDPM'!$A$2:$D$1682,4,FALSE),0)</f>
        <v>0</v>
      </c>
      <c r="J408" s="138">
        <f>IF(H408="Rural",VLOOKUP(B408,'Wage Index Rural (CMS.GOV)-PDPM'!$B$1:$C$54,2,FALSE),0)</f>
        <v>0.76780000000000004</v>
      </c>
    </row>
    <row r="409" spans="1:10" x14ac:dyDescent="0.25">
      <c r="A409" s="134">
        <v>11030</v>
      </c>
      <c r="B409" s="134" t="s">
        <v>1123</v>
      </c>
      <c r="C409" s="131">
        <v>99911</v>
      </c>
      <c r="D409" s="132" t="s">
        <v>392</v>
      </c>
      <c r="E409" s="133" t="s">
        <v>1131</v>
      </c>
      <c r="F409" s="133" t="s">
        <v>7075</v>
      </c>
      <c r="G409" s="135">
        <f t="shared" si="6"/>
        <v>0.76780000000000004</v>
      </c>
      <c r="H409" s="134" t="s">
        <v>388</v>
      </c>
      <c r="I409" s="138">
        <f>IF(H409="Urban",VLOOKUP(C409,'Wage Index Urban (CMS.GOV)-PDPM'!$A$2:$D$1682,4,FALSE),0)</f>
        <v>0</v>
      </c>
      <c r="J409" s="138">
        <f>IF(H409="Rural",VLOOKUP(B409,'Wage Index Rural (CMS.GOV)-PDPM'!$B$1:$C$54,2,FALSE),0)</f>
        <v>0.76780000000000004</v>
      </c>
    </row>
    <row r="410" spans="1:10" x14ac:dyDescent="0.25">
      <c r="A410" s="134">
        <v>11040</v>
      </c>
      <c r="B410" s="134" t="s">
        <v>1123</v>
      </c>
      <c r="C410" s="131">
        <v>99911</v>
      </c>
      <c r="D410" s="132" t="s">
        <v>1132</v>
      </c>
      <c r="E410" s="133" t="s">
        <v>1133</v>
      </c>
      <c r="F410" s="133" t="s">
        <v>7075</v>
      </c>
      <c r="G410" s="135">
        <f t="shared" si="6"/>
        <v>0.76780000000000004</v>
      </c>
      <c r="H410" s="134" t="s">
        <v>388</v>
      </c>
      <c r="I410" s="138">
        <f>IF(H410="Urban",VLOOKUP(C410,'Wage Index Urban (CMS.GOV)-PDPM'!$A$2:$D$1682,4,FALSE),0)</f>
        <v>0</v>
      </c>
      <c r="J410" s="138">
        <f>IF(H410="Rural",VLOOKUP(B410,'Wage Index Rural (CMS.GOV)-PDPM'!$B$1:$C$54,2,FALSE),0)</f>
        <v>0.76780000000000004</v>
      </c>
    </row>
    <row r="411" spans="1:10" x14ac:dyDescent="0.25">
      <c r="A411" s="134">
        <v>11050</v>
      </c>
      <c r="B411" s="134" t="s">
        <v>1123</v>
      </c>
      <c r="C411" s="131">
        <v>12060</v>
      </c>
      <c r="D411" s="132" t="s">
        <v>1134</v>
      </c>
      <c r="E411" s="133" t="s">
        <v>1135</v>
      </c>
      <c r="F411" s="133" t="s">
        <v>6496</v>
      </c>
      <c r="G411" s="135">
        <f t="shared" si="6"/>
        <v>1.0064</v>
      </c>
      <c r="H411" s="134" t="s">
        <v>391</v>
      </c>
      <c r="I411" s="138">
        <f>IF(H411="Urban",VLOOKUP(C411,'Wage Index Urban (CMS.GOV)-PDPM'!$A$2:$D$1682,4,FALSE),0)</f>
        <v>1.0064</v>
      </c>
      <c r="J411" s="138">
        <f>IF(H411="Rural",VLOOKUP(B411,'Wage Index Rural (CMS.GOV)-PDPM'!$B$1:$C$54,2,FALSE),0)</f>
        <v>0</v>
      </c>
    </row>
    <row r="412" spans="1:10" x14ac:dyDescent="0.25">
      <c r="A412" s="134">
        <v>11060</v>
      </c>
      <c r="B412" s="134" t="s">
        <v>1123</v>
      </c>
      <c r="C412" s="131">
        <v>12060</v>
      </c>
      <c r="D412" s="132" t="s">
        <v>1136</v>
      </c>
      <c r="E412" s="133" t="s">
        <v>1137</v>
      </c>
      <c r="F412" s="133" t="s">
        <v>6496</v>
      </c>
      <c r="G412" s="135">
        <f t="shared" si="6"/>
        <v>1.0064</v>
      </c>
      <c r="H412" s="134" t="s">
        <v>391</v>
      </c>
      <c r="I412" s="138">
        <f>IF(H412="Urban",VLOOKUP(C412,'Wage Index Urban (CMS.GOV)-PDPM'!$A$2:$D$1682,4,FALSE),0)</f>
        <v>1.0064</v>
      </c>
      <c r="J412" s="138">
        <f>IF(H412="Rural",VLOOKUP(B412,'Wage Index Rural (CMS.GOV)-PDPM'!$B$1:$C$54,2,FALSE),0)</f>
        <v>0</v>
      </c>
    </row>
    <row r="413" spans="1:10" x14ac:dyDescent="0.25">
      <c r="A413" s="134">
        <v>11070</v>
      </c>
      <c r="B413" s="134" t="s">
        <v>1123</v>
      </c>
      <c r="C413" s="131">
        <v>99911</v>
      </c>
      <c r="D413" s="132" t="s">
        <v>1138</v>
      </c>
      <c r="E413" s="133" t="s">
        <v>1139</v>
      </c>
      <c r="F413" s="133" t="s">
        <v>7075</v>
      </c>
      <c r="G413" s="135">
        <f t="shared" si="6"/>
        <v>0.76780000000000004</v>
      </c>
      <c r="H413" s="134" t="s">
        <v>388</v>
      </c>
      <c r="I413" s="138">
        <f>IF(H413="Urban",VLOOKUP(C413,'Wage Index Urban (CMS.GOV)-PDPM'!$A$2:$D$1682,4,FALSE),0)</f>
        <v>0</v>
      </c>
      <c r="J413" s="138">
        <f>IF(H413="Rural",VLOOKUP(B413,'Wage Index Rural (CMS.GOV)-PDPM'!$B$1:$C$54,2,FALSE),0)</f>
        <v>0.76780000000000004</v>
      </c>
    </row>
    <row r="414" spans="1:10" x14ac:dyDescent="0.25">
      <c r="A414" s="134">
        <v>11080</v>
      </c>
      <c r="B414" s="134" t="s">
        <v>1123</v>
      </c>
      <c r="C414" s="131">
        <v>99911</v>
      </c>
      <c r="D414" s="132" t="s">
        <v>1140</v>
      </c>
      <c r="E414" s="133" t="s">
        <v>1141</v>
      </c>
      <c r="F414" s="133" t="s">
        <v>7075</v>
      </c>
      <c r="G414" s="135">
        <f t="shared" si="6"/>
        <v>0.76780000000000004</v>
      </c>
      <c r="H414" s="134" t="s">
        <v>388</v>
      </c>
      <c r="I414" s="138">
        <f>IF(H414="Urban",VLOOKUP(C414,'Wage Index Urban (CMS.GOV)-PDPM'!$A$2:$D$1682,4,FALSE),0)</f>
        <v>0</v>
      </c>
      <c r="J414" s="138">
        <f>IF(H414="Rural",VLOOKUP(B414,'Wage Index Rural (CMS.GOV)-PDPM'!$B$1:$C$54,2,FALSE),0)</f>
        <v>0.76780000000000004</v>
      </c>
    </row>
    <row r="415" spans="1:10" x14ac:dyDescent="0.25">
      <c r="A415" s="134">
        <v>11090</v>
      </c>
      <c r="B415" s="134" t="s">
        <v>1123</v>
      </c>
      <c r="C415" s="131">
        <v>31420</v>
      </c>
      <c r="D415" s="132" t="s">
        <v>396</v>
      </c>
      <c r="E415" s="133" t="s">
        <v>1142</v>
      </c>
      <c r="F415" s="133" t="s">
        <v>5718</v>
      </c>
      <c r="G415" s="135">
        <f t="shared" si="6"/>
        <v>0.86250000000000004</v>
      </c>
      <c r="H415" s="134" t="s">
        <v>391</v>
      </c>
      <c r="I415" s="138">
        <f>IF(H415="Urban",VLOOKUP(C415,'Wage Index Urban (CMS.GOV)-PDPM'!$A$2:$D$1682,4,FALSE),0)</f>
        <v>0.86250000000000004</v>
      </c>
      <c r="J415" s="138">
        <f>IF(H415="Rural",VLOOKUP(B415,'Wage Index Rural (CMS.GOV)-PDPM'!$B$1:$C$54,2,FALSE),0)</f>
        <v>0</v>
      </c>
    </row>
    <row r="416" spans="1:10" x14ac:dyDescent="0.25">
      <c r="A416" s="134">
        <v>11100</v>
      </c>
      <c r="B416" s="134" t="s">
        <v>1123</v>
      </c>
      <c r="C416" s="131">
        <v>99911</v>
      </c>
      <c r="D416" s="132" t="s">
        <v>1143</v>
      </c>
      <c r="E416" s="133" t="s">
        <v>1144</v>
      </c>
      <c r="F416" s="133" t="s">
        <v>7075</v>
      </c>
      <c r="G416" s="135">
        <f t="shared" si="6"/>
        <v>0.76780000000000004</v>
      </c>
      <c r="H416" s="134" t="s">
        <v>388</v>
      </c>
      <c r="I416" s="138">
        <f>IF(H416="Urban",VLOOKUP(C416,'Wage Index Urban (CMS.GOV)-PDPM'!$A$2:$D$1682,4,FALSE),0)</f>
        <v>0</v>
      </c>
      <c r="J416" s="138">
        <f>IF(H416="Rural",VLOOKUP(B416,'Wage Index Rural (CMS.GOV)-PDPM'!$B$1:$C$54,2,FALSE),0)</f>
        <v>0.76780000000000004</v>
      </c>
    </row>
    <row r="417" spans="1:10" x14ac:dyDescent="0.25">
      <c r="A417" s="134">
        <v>11110</v>
      </c>
      <c r="B417" s="134" t="s">
        <v>1123</v>
      </c>
      <c r="C417" s="131">
        <v>15260</v>
      </c>
      <c r="D417" s="132" t="s">
        <v>1145</v>
      </c>
      <c r="E417" s="133" t="s">
        <v>1146</v>
      </c>
      <c r="F417" s="133" t="s">
        <v>101</v>
      </c>
      <c r="G417" s="135">
        <f t="shared" si="6"/>
        <v>0.92820000000000003</v>
      </c>
      <c r="H417" s="134" t="s">
        <v>391</v>
      </c>
      <c r="I417" s="138">
        <f>IF(H417="Urban",VLOOKUP(C417,'Wage Index Urban (CMS.GOV)-PDPM'!$A$2:$D$1682,4,FALSE),0)</f>
        <v>0.92820000000000003</v>
      </c>
      <c r="J417" s="138">
        <f>IF(H417="Rural",VLOOKUP(B417,'Wage Index Rural (CMS.GOV)-PDPM'!$B$1:$C$54,2,FALSE),0)</f>
        <v>0</v>
      </c>
    </row>
    <row r="418" spans="1:10" x14ac:dyDescent="0.25">
      <c r="A418" s="134">
        <v>11120</v>
      </c>
      <c r="B418" s="134" t="s">
        <v>1123</v>
      </c>
      <c r="C418" s="131">
        <v>46660</v>
      </c>
      <c r="D418" s="132" t="s">
        <v>1147</v>
      </c>
      <c r="E418" s="133" t="s">
        <v>1148</v>
      </c>
      <c r="F418" s="133" t="s">
        <v>102</v>
      </c>
      <c r="G418" s="135">
        <f t="shared" si="6"/>
        <v>0.68190000000000006</v>
      </c>
      <c r="H418" s="134" t="s">
        <v>391</v>
      </c>
      <c r="I418" s="138">
        <f>IF(H418="Urban",VLOOKUP(C418,'Wage Index Urban (CMS.GOV)-PDPM'!$A$2:$D$1682,4,FALSE),0)</f>
        <v>0.68190000000000006</v>
      </c>
      <c r="J418" s="138">
        <f>IF(H418="Rural",VLOOKUP(B418,'Wage Index Rural (CMS.GOV)-PDPM'!$B$1:$C$54,2,FALSE),0)</f>
        <v>0</v>
      </c>
    </row>
    <row r="419" spans="1:10" x14ac:dyDescent="0.25">
      <c r="A419" s="134">
        <v>11130</v>
      </c>
      <c r="B419" s="134" t="s">
        <v>1123</v>
      </c>
      <c r="C419" s="131">
        <v>42340</v>
      </c>
      <c r="D419" s="132" t="s">
        <v>1149</v>
      </c>
      <c r="E419" s="133" t="s">
        <v>1150</v>
      </c>
      <c r="F419" s="133" t="s">
        <v>103</v>
      </c>
      <c r="G419" s="135">
        <f t="shared" si="6"/>
        <v>0.82180000000000009</v>
      </c>
      <c r="H419" s="134" t="s">
        <v>391</v>
      </c>
      <c r="I419" s="138">
        <f>IF(H419="Urban",VLOOKUP(C419,'Wage Index Urban (CMS.GOV)-PDPM'!$A$2:$D$1682,4,FALSE),0)</f>
        <v>0.82180000000000009</v>
      </c>
      <c r="J419" s="138">
        <f>IF(H419="Rural",VLOOKUP(B419,'Wage Index Rural (CMS.GOV)-PDPM'!$B$1:$C$54,2,FALSE),0)</f>
        <v>0</v>
      </c>
    </row>
    <row r="420" spans="1:10" x14ac:dyDescent="0.25">
      <c r="A420" s="134">
        <v>11140</v>
      </c>
      <c r="B420" s="134" t="s">
        <v>1123</v>
      </c>
      <c r="C420" s="131">
        <v>99911</v>
      </c>
      <c r="D420" s="132" t="s">
        <v>1151</v>
      </c>
      <c r="E420" s="133" t="s">
        <v>1152</v>
      </c>
      <c r="F420" s="133" t="s">
        <v>7075</v>
      </c>
      <c r="G420" s="135">
        <f t="shared" si="6"/>
        <v>0.76780000000000004</v>
      </c>
      <c r="H420" s="134" t="s">
        <v>388</v>
      </c>
      <c r="I420" s="138">
        <f>IF(H420="Urban",VLOOKUP(C420,'Wage Index Urban (CMS.GOV)-PDPM'!$A$2:$D$1682,4,FALSE),0)</f>
        <v>0</v>
      </c>
      <c r="J420" s="138">
        <f>IF(H420="Rural",VLOOKUP(B420,'Wage Index Rural (CMS.GOV)-PDPM'!$B$1:$C$54,2,FALSE),0)</f>
        <v>0.76780000000000004</v>
      </c>
    </row>
    <row r="421" spans="1:10" x14ac:dyDescent="0.25">
      <c r="A421" s="134">
        <v>11150</v>
      </c>
      <c r="B421" s="134" t="s">
        <v>1123</v>
      </c>
      <c r="C421" s="131">
        <v>12260</v>
      </c>
      <c r="D421" s="132" t="s">
        <v>1153</v>
      </c>
      <c r="E421" s="133" t="s">
        <v>1154</v>
      </c>
      <c r="F421" s="133" t="s">
        <v>104</v>
      </c>
      <c r="G421" s="135">
        <f t="shared" si="6"/>
        <v>0.8357</v>
      </c>
      <c r="H421" s="134" t="s">
        <v>391</v>
      </c>
      <c r="I421" s="138">
        <f>IF(H421="Urban",VLOOKUP(C421,'Wage Index Urban (CMS.GOV)-PDPM'!$A$2:$D$1682,4,FALSE),0)</f>
        <v>0.8357</v>
      </c>
      <c r="J421" s="138">
        <f>IF(H421="Rural",VLOOKUP(B421,'Wage Index Rural (CMS.GOV)-PDPM'!$B$1:$C$54,2,FALSE),0)</f>
        <v>0</v>
      </c>
    </row>
    <row r="422" spans="1:10" x14ac:dyDescent="0.25">
      <c r="A422" s="134">
        <v>11160</v>
      </c>
      <c r="B422" s="134" t="s">
        <v>1123</v>
      </c>
      <c r="C422" s="131">
        <v>12060</v>
      </c>
      <c r="D422" s="132" t="s">
        <v>1155</v>
      </c>
      <c r="E422" s="133" t="s">
        <v>1156</v>
      </c>
      <c r="F422" s="133" t="s">
        <v>6496</v>
      </c>
      <c r="G422" s="135">
        <f t="shared" si="6"/>
        <v>1.0064</v>
      </c>
      <c r="H422" s="134" t="s">
        <v>391</v>
      </c>
      <c r="I422" s="138">
        <f>IF(H422="Urban",VLOOKUP(C422,'Wage Index Urban (CMS.GOV)-PDPM'!$A$2:$D$1682,4,FALSE),0)</f>
        <v>1.0064</v>
      </c>
      <c r="J422" s="138">
        <f>IF(H422="Rural",VLOOKUP(B422,'Wage Index Rural (CMS.GOV)-PDPM'!$B$1:$C$54,2,FALSE),0)</f>
        <v>0</v>
      </c>
    </row>
    <row r="423" spans="1:10" x14ac:dyDescent="0.25">
      <c r="A423" s="134">
        <v>11161</v>
      </c>
      <c r="B423" s="134" t="s">
        <v>1123</v>
      </c>
      <c r="C423" s="131">
        <v>99911</v>
      </c>
      <c r="D423" s="132" t="s">
        <v>404</v>
      </c>
      <c r="E423" s="133" t="s">
        <v>1157</v>
      </c>
      <c r="F423" s="133" t="s">
        <v>7075</v>
      </c>
      <c r="G423" s="135">
        <f t="shared" si="6"/>
        <v>0.76780000000000004</v>
      </c>
      <c r="H423" s="134" t="s">
        <v>388</v>
      </c>
      <c r="I423" s="138">
        <f>IF(H423="Urban",VLOOKUP(C423,'Wage Index Urban (CMS.GOV)-PDPM'!$A$2:$D$1682,4,FALSE),0)</f>
        <v>0</v>
      </c>
      <c r="J423" s="138">
        <f>IF(H423="Rural",VLOOKUP(B423,'Wage Index Rural (CMS.GOV)-PDPM'!$B$1:$C$54,2,FALSE),0)</f>
        <v>0.76780000000000004</v>
      </c>
    </row>
    <row r="424" spans="1:10" x14ac:dyDescent="0.25">
      <c r="A424" s="134">
        <v>11170</v>
      </c>
      <c r="B424" s="134" t="s">
        <v>1123</v>
      </c>
      <c r="C424" s="131">
        <v>99911</v>
      </c>
      <c r="D424" s="132" t="s">
        <v>1158</v>
      </c>
      <c r="E424" s="133" t="s">
        <v>1159</v>
      </c>
      <c r="F424" s="133" t="s">
        <v>7075</v>
      </c>
      <c r="G424" s="135">
        <f t="shared" si="6"/>
        <v>0.76780000000000004</v>
      </c>
      <c r="H424" s="134" t="s">
        <v>388</v>
      </c>
      <c r="I424" s="138">
        <f>IF(H424="Urban",VLOOKUP(C424,'Wage Index Urban (CMS.GOV)-PDPM'!$A$2:$D$1682,4,FALSE),0)</f>
        <v>0</v>
      </c>
      <c r="J424" s="138">
        <f>IF(H424="Rural",VLOOKUP(B424,'Wage Index Rural (CMS.GOV)-PDPM'!$B$1:$C$54,2,FALSE),0)</f>
        <v>0.76780000000000004</v>
      </c>
    </row>
    <row r="425" spans="1:10" x14ac:dyDescent="0.25">
      <c r="A425" s="134">
        <v>11180</v>
      </c>
      <c r="B425" s="134" t="s">
        <v>1123</v>
      </c>
      <c r="C425" s="131">
        <v>99911</v>
      </c>
      <c r="D425" s="132" t="s">
        <v>1160</v>
      </c>
      <c r="E425" s="133" t="s">
        <v>1161</v>
      </c>
      <c r="F425" s="133" t="s">
        <v>7075</v>
      </c>
      <c r="G425" s="135">
        <f t="shared" si="6"/>
        <v>0.76780000000000004</v>
      </c>
      <c r="H425" s="134" t="s">
        <v>388</v>
      </c>
      <c r="I425" s="138">
        <f>IF(H425="Urban",VLOOKUP(C425,'Wage Index Urban (CMS.GOV)-PDPM'!$A$2:$D$1682,4,FALSE),0)</f>
        <v>0</v>
      </c>
      <c r="J425" s="138">
        <f>IF(H425="Rural",VLOOKUP(B425,'Wage Index Rural (CMS.GOV)-PDPM'!$B$1:$C$54,2,FALSE),0)</f>
        <v>0.76780000000000004</v>
      </c>
    </row>
    <row r="426" spans="1:10" x14ac:dyDescent="0.25">
      <c r="A426" s="134">
        <v>11190</v>
      </c>
      <c r="B426" s="134" t="s">
        <v>1123</v>
      </c>
      <c r="C426" s="131">
        <v>12060</v>
      </c>
      <c r="D426" s="132" t="s">
        <v>627</v>
      </c>
      <c r="E426" s="133" t="s">
        <v>1162</v>
      </c>
      <c r="F426" s="133" t="s">
        <v>6496</v>
      </c>
      <c r="G426" s="135">
        <f t="shared" si="6"/>
        <v>1.0064</v>
      </c>
      <c r="H426" s="134" t="s">
        <v>391</v>
      </c>
      <c r="I426" s="138">
        <f>IF(H426="Urban",VLOOKUP(C426,'Wage Index Urban (CMS.GOV)-PDPM'!$A$2:$D$1682,4,FALSE),0)</f>
        <v>1.0064</v>
      </c>
      <c r="J426" s="138">
        <f>IF(H426="Rural",VLOOKUP(B426,'Wage Index Rural (CMS.GOV)-PDPM'!$B$1:$C$54,2,FALSE),0)</f>
        <v>0</v>
      </c>
    </row>
    <row r="427" spans="1:10" x14ac:dyDescent="0.25">
      <c r="A427" s="134">
        <v>11200</v>
      </c>
      <c r="B427" s="134" t="s">
        <v>1123</v>
      </c>
      <c r="C427" s="131">
        <v>16860</v>
      </c>
      <c r="D427" s="132" t="s">
        <v>1163</v>
      </c>
      <c r="E427" s="133" t="s">
        <v>1164</v>
      </c>
      <c r="F427" s="133" t="s">
        <v>105</v>
      </c>
      <c r="G427" s="135">
        <f t="shared" si="6"/>
        <v>0.85140000000000005</v>
      </c>
      <c r="H427" s="134" t="s">
        <v>391</v>
      </c>
      <c r="I427" s="138">
        <f>IF(H427="Urban",VLOOKUP(C427,'Wage Index Urban (CMS.GOV)-PDPM'!$A$2:$D$1682,4,FALSE),0)</f>
        <v>0.85140000000000005</v>
      </c>
      <c r="J427" s="138">
        <f>IF(H427="Rural",VLOOKUP(B427,'Wage Index Rural (CMS.GOV)-PDPM'!$B$1:$C$54,2,FALSE),0)</f>
        <v>0</v>
      </c>
    </row>
    <row r="428" spans="1:10" x14ac:dyDescent="0.25">
      <c r="A428" s="134">
        <v>11210</v>
      </c>
      <c r="B428" s="134" t="s">
        <v>1123</v>
      </c>
      <c r="C428" s="131">
        <v>99911</v>
      </c>
      <c r="D428" s="132" t="s">
        <v>1165</v>
      </c>
      <c r="E428" s="133" t="s">
        <v>1166</v>
      </c>
      <c r="F428" s="133" t="s">
        <v>7075</v>
      </c>
      <c r="G428" s="135">
        <f t="shared" si="6"/>
        <v>0.76780000000000004</v>
      </c>
      <c r="H428" s="134" t="s">
        <v>388</v>
      </c>
      <c r="I428" s="138">
        <f>IF(H428="Urban",VLOOKUP(C428,'Wage Index Urban (CMS.GOV)-PDPM'!$A$2:$D$1682,4,FALSE),0)</f>
        <v>0</v>
      </c>
      <c r="J428" s="138">
        <f>IF(H428="Rural",VLOOKUP(B428,'Wage Index Rural (CMS.GOV)-PDPM'!$B$1:$C$54,2,FALSE),0)</f>
        <v>0.76780000000000004</v>
      </c>
    </row>
    <row r="429" spans="1:10" x14ac:dyDescent="0.25">
      <c r="A429" s="134">
        <v>11220</v>
      </c>
      <c r="B429" s="134" t="s">
        <v>1123</v>
      </c>
      <c r="C429" s="131">
        <v>42340</v>
      </c>
      <c r="D429" s="132" t="s">
        <v>1167</v>
      </c>
      <c r="E429" s="133" t="s">
        <v>1168</v>
      </c>
      <c r="F429" s="133" t="s">
        <v>103</v>
      </c>
      <c r="G429" s="135">
        <f t="shared" si="6"/>
        <v>0.82180000000000009</v>
      </c>
      <c r="H429" s="134" t="s">
        <v>391</v>
      </c>
      <c r="I429" s="138">
        <f>IF(H429="Urban",VLOOKUP(C429,'Wage Index Urban (CMS.GOV)-PDPM'!$A$2:$D$1682,4,FALSE),0)</f>
        <v>0.82180000000000009</v>
      </c>
      <c r="J429" s="138">
        <f>IF(H429="Rural",VLOOKUP(B429,'Wage Index Rural (CMS.GOV)-PDPM'!$B$1:$C$54,2,FALSE),0)</f>
        <v>0</v>
      </c>
    </row>
    <row r="430" spans="1:10" x14ac:dyDescent="0.25">
      <c r="A430" s="134">
        <v>11230</v>
      </c>
      <c r="B430" s="134" t="s">
        <v>1123</v>
      </c>
      <c r="C430" s="131">
        <v>17980</v>
      </c>
      <c r="D430" s="132" t="s">
        <v>1169</v>
      </c>
      <c r="E430" s="133" t="s">
        <v>1170</v>
      </c>
      <c r="F430" s="133" t="s">
        <v>25</v>
      </c>
      <c r="G430" s="135">
        <f t="shared" si="6"/>
        <v>0.78490000000000004</v>
      </c>
      <c r="H430" s="134" t="s">
        <v>391</v>
      </c>
      <c r="I430" s="138">
        <f>IF(H430="Urban",VLOOKUP(C430,'Wage Index Urban (CMS.GOV)-PDPM'!$A$2:$D$1682,4,FALSE),0)</f>
        <v>0.78490000000000004</v>
      </c>
      <c r="J430" s="138">
        <f>IF(H430="Rural",VLOOKUP(B430,'Wage Index Rural (CMS.GOV)-PDPM'!$B$1:$C$54,2,FALSE),0)</f>
        <v>0</v>
      </c>
    </row>
    <row r="431" spans="1:10" x14ac:dyDescent="0.25">
      <c r="A431" s="134">
        <v>11240</v>
      </c>
      <c r="B431" s="134" t="s">
        <v>1123</v>
      </c>
      <c r="C431" s="131">
        <v>99911</v>
      </c>
      <c r="D431" s="132" t="s">
        <v>1171</v>
      </c>
      <c r="E431" s="133" t="s">
        <v>1172</v>
      </c>
      <c r="F431" s="133" t="s">
        <v>7075</v>
      </c>
      <c r="G431" s="135">
        <f t="shared" si="6"/>
        <v>0.76780000000000004</v>
      </c>
      <c r="H431" s="134" t="s">
        <v>388</v>
      </c>
      <c r="I431" s="138">
        <f>IF(H431="Urban",VLOOKUP(C431,'Wage Index Urban (CMS.GOV)-PDPM'!$A$2:$D$1682,4,FALSE),0)</f>
        <v>0</v>
      </c>
      <c r="J431" s="138">
        <f>IF(H431="Rural",VLOOKUP(B431,'Wage Index Rural (CMS.GOV)-PDPM'!$B$1:$C$54,2,FALSE),0)</f>
        <v>0.76780000000000004</v>
      </c>
    </row>
    <row r="432" spans="1:10" x14ac:dyDescent="0.25">
      <c r="A432" s="134">
        <v>11250</v>
      </c>
      <c r="B432" s="134" t="s">
        <v>1123</v>
      </c>
      <c r="C432" s="131">
        <v>12060</v>
      </c>
      <c r="D432" s="132" t="s">
        <v>408</v>
      </c>
      <c r="E432" s="133" t="s">
        <v>1173</v>
      </c>
      <c r="F432" s="133" t="s">
        <v>6496</v>
      </c>
      <c r="G432" s="135">
        <f t="shared" si="6"/>
        <v>1.0064</v>
      </c>
      <c r="H432" s="134" t="s">
        <v>391</v>
      </c>
      <c r="I432" s="138">
        <f>IF(H432="Urban",VLOOKUP(C432,'Wage Index Urban (CMS.GOV)-PDPM'!$A$2:$D$1682,4,FALSE),0)</f>
        <v>1.0064</v>
      </c>
      <c r="J432" s="138">
        <f>IF(H432="Rural",VLOOKUP(B432,'Wage Index Rural (CMS.GOV)-PDPM'!$B$1:$C$54,2,FALSE),0)</f>
        <v>0</v>
      </c>
    </row>
    <row r="433" spans="1:10" x14ac:dyDescent="0.25">
      <c r="A433" s="134">
        <v>11260</v>
      </c>
      <c r="B433" s="134" t="s">
        <v>1123</v>
      </c>
      <c r="C433" s="131">
        <v>12020</v>
      </c>
      <c r="D433" s="132" t="s">
        <v>414</v>
      </c>
      <c r="E433" s="133" t="s">
        <v>1174</v>
      </c>
      <c r="F433" s="133" t="s">
        <v>106</v>
      </c>
      <c r="G433" s="135">
        <f t="shared" si="6"/>
        <v>0.90140000000000009</v>
      </c>
      <c r="H433" s="134" t="s">
        <v>391</v>
      </c>
      <c r="I433" s="138">
        <f>IF(H433="Urban",VLOOKUP(C433,'Wage Index Urban (CMS.GOV)-PDPM'!$A$2:$D$1682,4,FALSE),0)</f>
        <v>0.90140000000000009</v>
      </c>
      <c r="J433" s="138">
        <f>IF(H433="Rural",VLOOKUP(B433,'Wage Index Rural (CMS.GOV)-PDPM'!$B$1:$C$54,2,FALSE),0)</f>
        <v>0</v>
      </c>
    </row>
    <row r="434" spans="1:10" x14ac:dyDescent="0.25">
      <c r="A434" s="134">
        <v>11270</v>
      </c>
      <c r="B434" s="134" t="s">
        <v>1123</v>
      </c>
      <c r="C434" s="131">
        <v>99911</v>
      </c>
      <c r="D434" s="132" t="s">
        <v>416</v>
      </c>
      <c r="E434" s="133" t="s">
        <v>1175</v>
      </c>
      <c r="F434" s="133" t="s">
        <v>7075</v>
      </c>
      <c r="G434" s="135">
        <f t="shared" si="6"/>
        <v>0.76780000000000004</v>
      </c>
      <c r="H434" s="134" t="s">
        <v>388</v>
      </c>
      <c r="I434" s="138">
        <f>IF(H434="Urban",VLOOKUP(C434,'Wage Index Urban (CMS.GOV)-PDPM'!$A$2:$D$1682,4,FALSE),0)</f>
        <v>0</v>
      </c>
      <c r="J434" s="138">
        <f>IF(H434="Rural",VLOOKUP(B434,'Wage Index Rural (CMS.GOV)-PDPM'!$B$1:$C$54,2,FALSE),0)</f>
        <v>0.76780000000000004</v>
      </c>
    </row>
    <row r="435" spans="1:10" x14ac:dyDescent="0.25">
      <c r="A435" s="134">
        <v>11280</v>
      </c>
      <c r="B435" s="134" t="s">
        <v>1123</v>
      </c>
      <c r="C435" s="131">
        <v>12060</v>
      </c>
      <c r="D435" s="132" t="s">
        <v>1176</v>
      </c>
      <c r="E435" s="133" t="s">
        <v>1177</v>
      </c>
      <c r="F435" s="133" t="s">
        <v>6496</v>
      </c>
      <c r="G435" s="135">
        <f t="shared" si="6"/>
        <v>1.0064</v>
      </c>
      <c r="H435" s="134" t="s">
        <v>391</v>
      </c>
      <c r="I435" s="138">
        <f>IF(H435="Urban",VLOOKUP(C435,'Wage Index Urban (CMS.GOV)-PDPM'!$A$2:$D$1682,4,FALSE),0)</f>
        <v>1.0064</v>
      </c>
      <c r="J435" s="138">
        <f>IF(H435="Rural",VLOOKUP(B435,'Wage Index Rural (CMS.GOV)-PDPM'!$B$1:$C$54,2,FALSE),0)</f>
        <v>0</v>
      </c>
    </row>
    <row r="436" spans="1:10" x14ac:dyDescent="0.25">
      <c r="A436" s="134">
        <v>11281</v>
      </c>
      <c r="B436" s="134" t="s">
        <v>1123</v>
      </c>
      <c r="C436" s="131">
        <v>99911</v>
      </c>
      <c r="D436" s="132" t="s">
        <v>1178</v>
      </c>
      <c r="E436" s="133" t="s">
        <v>1179</v>
      </c>
      <c r="F436" s="133" t="s">
        <v>7075</v>
      </c>
      <c r="G436" s="135">
        <f t="shared" si="6"/>
        <v>0.76780000000000004</v>
      </c>
      <c r="H436" s="134" t="s">
        <v>388</v>
      </c>
      <c r="I436" s="138">
        <f>IF(H436="Urban",VLOOKUP(C436,'Wage Index Urban (CMS.GOV)-PDPM'!$A$2:$D$1682,4,FALSE),0)</f>
        <v>0</v>
      </c>
      <c r="J436" s="138">
        <f>IF(H436="Rural",VLOOKUP(B436,'Wage Index Rural (CMS.GOV)-PDPM'!$B$1:$C$54,2,FALSE),0)</f>
        <v>0.76780000000000004</v>
      </c>
    </row>
    <row r="437" spans="1:10" x14ac:dyDescent="0.25">
      <c r="A437" s="134">
        <v>11290</v>
      </c>
      <c r="B437" s="134" t="s">
        <v>1123</v>
      </c>
      <c r="C437" s="131">
        <v>12060</v>
      </c>
      <c r="D437" s="132" t="s">
        <v>1180</v>
      </c>
      <c r="E437" s="133" t="s">
        <v>1181</v>
      </c>
      <c r="F437" s="133" t="s">
        <v>6496</v>
      </c>
      <c r="G437" s="135">
        <f t="shared" si="6"/>
        <v>1.0064</v>
      </c>
      <c r="H437" s="134" t="s">
        <v>391</v>
      </c>
      <c r="I437" s="138">
        <f>IF(H437="Urban",VLOOKUP(C437,'Wage Index Urban (CMS.GOV)-PDPM'!$A$2:$D$1682,4,FALSE),0)</f>
        <v>1.0064</v>
      </c>
      <c r="J437" s="138">
        <f>IF(H437="Rural",VLOOKUP(B437,'Wage Index Rural (CMS.GOV)-PDPM'!$B$1:$C$54,2,FALSE),0)</f>
        <v>0</v>
      </c>
    </row>
    <row r="438" spans="1:10" x14ac:dyDescent="0.25">
      <c r="A438" s="134">
        <v>11291</v>
      </c>
      <c r="B438" s="134" t="s">
        <v>1123</v>
      </c>
      <c r="C438" s="131">
        <v>99911</v>
      </c>
      <c r="D438" s="132" t="s">
        <v>420</v>
      </c>
      <c r="E438" s="133" t="s">
        <v>1182</v>
      </c>
      <c r="F438" s="133" t="s">
        <v>7075</v>
      </c>
      <c r="G438" s="135">
        <f t="shared" si="6"/>
        <v>0.76780000000000004</v>
      </c>
      <c r="H438" s="134" t="s">
        <v>388</v>
      </c>
      <c r="I438" s="138">
        <f>IF(H438="Urban",VLOOKUP(C438,'Wage Index Urban (CMS.GOV)-PDPM'!$A$2:$D$1682,4,FALSE),0)</f>
        <v>0</v>
      </c>
      <c r="J438" s="138">
        <f>IF(H438="Rural",VLOOKUP(B438,'Wage Index Rural (CMS.GOV)-PDPM'!$B$1:$C$54,2,FALSE),0)</f>
        <v>0.76780000000000004</v>
      </c>
    </row>
    <row r="439" spans="1:10" x14ac:dyDescent="0.25">
      <c r="A439" s="134">
        <v>11300</v>
      </c>
      <c r="B439" s="134" t="s">
        <v>1123</v>
      </c>
      <c r="C439" s="131">
        <v>99911</v>
      </c>
      <c r="D439" s="132" t="s">
        <v>1183</v>
      </c>
      <c r="E439" s="133" t="s">
        <v>1184</v>
      </c>
      <c r="F439" s="133" t="s">
        <v>7075</v>
      </c>
      <c r="G439" s="135">
        <f t="shared" si="6"/>
        <v>0.76780000000000004</v>
      </c>
      <c r="H439" s="134" t="s">
        <v>388</v>
      </c>
      <c r="I439" s="138">
        <f>IF(H439="Urban",VLOOKUP(C439,'Wage Index Urban (CMS.GOV)-PDPM'!$A$2:$D$1682,4,FALSE),0)</f>
        <v>0</v>
      </c>
      <c r="J439" s="138">
        <f>IF(H439="Rural",VLOOKUP(B439,'Wage Index Rural (CMS.GOV)-PDPM'!$B$1:$C$54,2,FALSE),0)</f>
        <v>0.76780000000000004</v>
      </c>
    </row>
    <row r="440" spans="1:10" x14ac:dyDescent="0.25">
      <c r="A440" s="134">
        <v>11310</v>
      </c>
      <c r="B440" s="134" t="s">
        <v>1123</v>
      </c>
      <c r="C440" s="131">
        <v>12260</v>
      </c>
      <c r="D440" s="132" t="s">
        <v>637</v>
      </c>
      <c r="E440" s="133" t="s">
        <v>1185</v>
      </c>
      <c r="F440" s="133" t="s">
        <v>104</v>
      </c>
      <c r="G440" s="135">
        <f t="shared" si="6"/>
        <v>0.8357</v>
      </c>
      <c r="H440" s="134" t="s">
        <v>391</v>
      </c>
      <c r="I440" s="138">
        <f>IF(H440="Urban",VLOOKUP(C440,'Wage Index Urban (CMS.GOV)-PDPM'!$A$2:$D$1682,4,FALSE),0)</f>
        <v>0.8357</v>
      </c>
      <c r="J440" s="138">
        <f>IF(H440="Rural",VLOOKUP(B440,'Wage Index Rural (CMS.GOV)-PDPM'!$B$1:$C$54,2,FALSE),0)</f>
        <v>0</v>
      </c>
    </row>
    <row r="441" spans="1:10" x14ac:dyDescent="0.25">
      <c r="A441" s="134">
        <v>11311</v>
      </c>
      <c r="B441" s="134" t="s">
        <v>1123</v>
      </c>
      <c r="C441" s="131">
        <v>99911</v>
      </c>
      <c r="D441" s="132" t="s">
        <v>1186</v>
      </c>
      <c r="E441" s="133" t="s">
        <v>1187</v>
      </c>
      <c r="F441" s="133" t="s">
        <v>7075</v>
      </c>
      <c r="G441" s="135">
        <f t="shared" si="6"/>
        <v>0.76780000000000004</v>
      </c>
      <c r="H441" s="134" t="s">
        <v>388</v>
      </c>
      <c r="I441" s="138">
        <f>IF(H441="Urban",VLOOKUP(C441,'Wage Index Urban (CMS.GOV)-PDPM'!$A$2:$D$1682,4,FALSE),0)</f>
        <v>0</v>
      </c>
      <c r="J441" s="138">
        <f>IF(H441="Rural",VLOOKUP(B441,'Wage Index Rural (CMS.GOV)-PDPM'!$B$1:$C$54,2,FALSE),0)</f>
        <v>0.76780000000000004</v>
      </c>
    </row>
    <row r="442" spans="1:10" x14ac:dyDescent="0.25">
      <c r="A442" s="134">
        <v>11320</v>
      </c>
      <c r="B442" s="134" t="s">
        <v>1123</v>
      </c>
      <c r="C442" s="131">
        <v>12060</v>
      </c>
      <c r="D442" s="132" t="s">
        <v>1188</v>
      </c>
      <c r="E442" s="133" t="s">
        <v>1189</v>
      </c>
      <c r="F442" s="133" t="s">
        <v>6496</v>
      </c>
      <c r="G442" s="135">
        <f t="shared" si="6"/>
        <v>1.0064</v>
      </c>
      <c r="H442" s="134" t="s">
        <v>391</v>
      </c>
      <c r="I442" s="138">
        <f>IF(H442="Urban",VLOOKUP(C442,'Wage Index Urban (CMS.GOV)-PDPM'!$A$2:$D$1682,4,FALSE),0)</f>
        <v>1.0064</v>
      </c>
      <c r="J442" s="138">
        <f>IF(H442="Rural",VLOOKUP(B442,'Wage Index Rural (CMS.GOV)-PDPM'!$B$1:$C$54,2,FALSE),0)</f>
        <v>0</v>
      </c>
    </row>
    <row r="443" spans="1:10" x14ac:dyDescent="0.25">
      <c r="A443" s="134">
        <v>11330</v>
      </c>
      <c r="B443" s="134" t="s">
        <v>1123</v>
      </c>
      <c r="C443" s="131">
        <v>31420</v>
      </c>
      <c r="D443" s="132" t="s">
        <v>643</v>
      </c>
      <c r="E443" s="133" t="s">
        <v>1190</v>
      </c>
      <c r="F443" s="133" t="s">
        <v>5718</v>
      </c>
      <c r="G443" s="135">
        <f t="shared" si="6"/>
        <v>0.86250000000000004</v>
      </c>
      <c r="H443" s="134" t="s">
        <v>391</v>
      </c>
      <c r="I443" s="138">
        <f>IF(H443="Urban",VLOOKUP(C443,'Wage Index Urban (CMS.GOV)-PDPM'!$A$2:$D$1682,4,FALSE),0)</f>
        <v>0.86250000000000004</v>
      </c>
      <c r="J443" s="138">
        <f>IF(H443="Rural",VLOOKUP(B443,'Wage Index Rural (CMS.GOV)-PDPM'!$B$1:$C$54,2,FALSE),0)</f>
        <v>0</v>
      </c>
    </row>
    <row r="444" spans="1:10" x14ac:dyDescent="0.25">
      <c r="A444" s="134">
        <v>11340</v>
      </c>
      <c r="B444" s="134" t="s">
        <v>1123</v>
      </c>
      <c r="C444" s="131">
        <v>99911</v>
      </c>
      <c r="D444" s="132" t="s">
        <v>1191</v>
      </c>
      <c r="E444" s="133" t="s">
        <v>1192</v>
      </c>
      <c r="F444" s="133" t="s">
        <v>7075</v>
      </c>
      <c r="G444" s="135">
        <f t="shared" si="6"/>
        <v>0.76780000000000004</v>
      </c>
      <c r="H444" s="134" t="s">
        <v>388</v>
      </c>
      <c r="I444" s="138">
        <f>IF(H444="Urban",VLOOKUP(C444,'Wage Index Urban (CMS.GOV)-PDPM'!$A$2:$D$1682,4,FALSE),0)</f>
        <v>0</v>
      </c>
      <c r="J444" s="138">
        <f>IF(H444="Rural",VLOOKUP(B444,'Wage Index Rural (CMS.GOV)-PDPM'!$B$1:$C$54,2,FALSE),0)</f>
        <v>0.76780000000000004</v>
      </c>
    </row>
    <row r="445" spans="1:10" x14ac:dyDescent="0.25">
      <c r="A445" s="134">
        <v>11341</v>
      </c>
      <c r="B445" s="134" t="s">
        <v>1123</v>
      </c>
      <c r="C445" s="131">
        <v>16860</v>
      </c>
      <c r="D445" s="132" t="s">
        <v>1193</v>
      </c>
      <c r="E445" s="133" t="s">
        <v>1194</v>
      </c>
      <c r="F445" s="133" t="s">
        <v>105</v>
      </c>
      <c r="G445" s="135">
        <f t="shared" si="6"/>
        <v>0.85140000000000005</v>
      </c>
      <c r="H445" s="134" t="s">
        <v>391</v>
      </c>
      <c r="I445" s="138">
        <f>IF(H445="Urban",VLOOKUP(C445,'Wage Index Urban (CMS.GOV)-PDPM'!$A$2:$D$1682,4,FALSE),0)</f>
        <v>0.85140000000000005</v>
      </c>
      <c r="J445" s="138">
        <f>IF(H445="Rural",VLOOKUP(B445,'Wage Index Rural (CMS.GOV)-PDPM'!$B$1:$C$54,2,FALSE),0)</f>
        <v>0</v>
      </c>
    </row>
    <row r="446" spans="1:10" x14ac:dyDescent="0.25">
      <c r="A446" s="134">
        <v>11350</v>
      </c>
      <c r="B446" s="134" t="s">
        <v>1123</v>
      </c>
      <c r="C446" s="131">
        <v>12060</v>
      </c>
      <c r="D446" s="132" t="s">
        <v>1195</v>
      </c>
      <c r="E446" s="133" t="s">
        <v>1196</v>
      </c>
      <c r="F446" s="133" t="s">
        <v>6496</v>
      </c>
      <c r="G446" s="135">
        <f t="shared" si="6"/>
        <v>1.0064</v>
      </c>
      <c r="H446" s="134" t="s">
        <v>391</v>
      </c>
      <c r="I446" s="138">
        <f>IF(H446="Urban",VLOOKUP(C446,'Wage Index Urban (CMS.GOV)-PDPM'!$A$2:$D$1682,4,FALSE),0)</f>
        <v>1.0064</v>
      </c>
      <c r="J446" s="138">
        <f>IF(H446="Rural",VLOOKUP(B446,'Wage Index Rural (CMS.GOV)-PDPM'!$B$1:$C$54,2,FALSE),0)</f>
        <v>0</v>
      </c>
    </row>
    <row r="447" spans="1:10" x14ac:dyDescent="0.25">
      <c r="A447" s="134">
        <v>11360</v>
      </c>
      <c r="B447" s="134" t="s">
        <v>1123</v>
      </c>
      <c r="C447" s="131">
        <v>99911</v>
      </c>
      <c r="D447" s="132" t="s">
        <v>1198</v>
      </c>
      <c r="E447" s="133" t="s">
        <v>1199</v>
      </c>
      <c r="F447" s="133" t="s">
        <v>7075</v>
      </c>
      <c r="G447" s="135">
        <f t="shared" si="6"/>
        <v>0.76780000000000004</v>
      </c>
      <c r="H447" s="134" t="s">
        <v>388</v>
      </c>
      <c r="I447" s="138">
        <f>IF(H447="Urban",VLOOKUP(C447,'Wage Index Urban (CMS.GOV)-PDPM'!$A$2:$D$1682,4,FALSE),0)</f>
        <v>0</v>
      </c>
      <c r="J447" s="138">
        <f>IF(H447="Rural",VLOOKUP(B447,'Wage Index Rural (CMS.GOV)-PDPM'!$B$1:$C$54,2,FALSE),0)</f>
        <v>0.76780000000000004</v>
      </c>
    </row>
    <row r="448" spans="1:10" x14ac:dyDescent="0.25">
      <c r="A448" s="134">
        <v>11370</v>
      </c>
      <c r="B448" s="134" t="s">
        <v>1123</v>
      </c>
      <c r="C448" s="131">
        <v>12060</v>
      </c>
      <c r="D448" s="132" t="s">
        <v>438</v>
      </c>
      <c r="E448" s="133" t="s">
        <v>1197</v>
      </c>
      <c r="F448" s="133" t="s">
        <v>6496</v>
      </c>
      <c r="G448" s="135">
        <f t="shared" si="6"/>
        <v>1.0064</v>
      </c>
      <c r="H448" s="134" t="s">
        <v>391</v>
      </c>
      <c r="I448" s="138">
        <f>IF(H448="Urban",VLOOKUP(C448,'Wage Index Urban (CMS.GOV)-PDPM'!$A$2:$D$1682,4,FALSE),0)</f>
        <v>1.0064</v>
      </c>
      <c r="J448" s="138">
        <f>IF(H448="Rural",VLOOKUP(B448,'Wage Index Rural (CMS.GOV)-PDPM'!$B$1:$C$54,2,FALSE),0)</f>
        <v>0</v>
      </c>
    </row>
    <row r="449" spans="1:10" x14ac:dyDescent="0.25">
      <c r="A449" s="134">
        <v>11380</v>
      </c>
      <c r="B449" s="134" t="s">
        <v>1123</v>
      </c>
      <c r="C449" s="131">
        <v>99911</v>
      </c>
      <c r="D449" s="132" t="s">
        <v>1200</v>
      </c>
      <c r="E449" s="133" t="s">
        <v>1201</v>
      </c>
      <c r="F449" s="133" t="s">
        <v>7075</v>
      </c>
      <c r="G449" s="135">
        <f t="shared" si="6"/>
        <v>0.76780000000000004</v>
      </c>
      <c r="H449" s="134" t="s">
        <v>388</v>
      </c>
      <c r="I449" s="138">
        <f>IF(H449="Urban",VLOOKUP(C449,'Wage Index Urban (CMS.GOV)-PDPM'!$A$2:$D$1682,4,FALSE),0)</f>
        <v>0</v>
      </c>
      <c r="J449" s="138">
        <f>IF(H449="Rural",VLOOKUP(B449,'Wage Index Rural (CMS.GOV)-PDPM'!$B$1:$C$54,2,FALSE),0)</f>
        <v>0.76780000000000004</v>
      </c>
    </row>
    <row r="450" spans="1:10" x14ac:dyDescent="0.25">
      <c r="A450" s="134">
        <v>11381</v>
      </c>
      <c r="B450" s="134" t="s">
        <v>1123</v>
      </c>
      <c r="C450" s="131">
        <v>99911</v>
      </c>
      <c r="D450" s="132" t="s">
        <v>1202</v>
      </c>
      <c r="E450" s="133" t="s">
        <v>1203</v>
      </c>
      <c r="F450" s="133" t="s">
        <v>7075</v>
      </c>
      <c r="G450" s="135">
        <f t="shared" si="6"/>
        <v>0.76780000000000004</v>
      </c>
      <c r="H450" s="134" t="s">
        <v>388</v>
      </c>
      <c r="I450" s="138">
        <f>IF(H450="Urban",VLOOKUP(C450,'Wage Index Urban (CMS.GOV)-PDPM'!$A$2:$D$1682,4,FALSE),0)</f>
        <v>0</v>
      </c>
      <c r="J450" s="138">
        <f>IF(H450="Rural",VLOOKUP(B450,'Wage Index Rural (CMS.GOV)-PDPM'!$B$1:$C$54,2,FALSE),0)</f>
        <v>0.76780000000000004</v>
      </c>
    </row>
    <row r="451" spans="1:10" x14ac:dyDescent="0.25">
      <c r="A451" s="134">
        <v>11390</v>
      </c>
      <c r="B451" s="134" t="s">
        <v>1123</v>
      </c>
      <c r="C451" s="131">
        <v>10500</v>
      </c>
      <c r="D451" s="132" t="s">
        <v>1204</v>
      </c>
      <c r="E451" s="133" t="s">
        <v>1205</v>
      </c>
      <c r="F451" s="133" t="s">
        <v>100</v>
      </c>
      <c r="G451" s="135">
        <f t="shared" si="6"/>
        <v>0.92880000000000007</v>
      </c>
      <c r="H451" s="134" t="s">
        <v>391</v>
      </c>
      <c r="I451" s="138">
        <f>IF(H451="Urban",VLOOKUP(C451,'Wage Index Urban (CMS.GOV)-PDPM'!$A$2:$D$1682,4,FALSE),0)</f>
        <v>0.92880000000000007</v>
      </c>
      <c r="J451" s="138">
        <f>IF(H451="Rural",VLOOKUP(B451,'Wage Index Rural (CMS.GOV)-PDPM'!$B$1:$C$54,2,FALSE),0)</f>
        <v>0</v>
      </c>
    </row>
    <row r="452" spans="1:10" x14ac:dyDescent="0.25">
      <c r="A452" s="134">
        <v>11400</v>
      </c>
      <c r="B452" s="134" t="s">
        <v>1123</v>
      </c>
      <c r="C452" s="131">
        <v>12060</v>
      </c>
      <c r="D452" s="132" t="s">
        <v>898</v>
      </c>
      <c r="E452" s="133" t="s">
        <v>1206</v>
      </c>
      <c r="F452" s="133" t="s">
        <v>6496</v>
      </c>
      <c r="G452" s="135">
        <f t="shared" si="6"/>
        <v>1.0064</v>
      </c>
      <c r="H452" s="134" t="s">
        <v>391</v>
      </c>
      <c r="I452" s="138">
        <f>IF(H452="Urban",VLOOKUP(C452,'Wage Index Urban (CMS.GOV)-PDPM'!$A$2:$D$1682,4,FALSE),0)</f>
        <v>1.0064</v>
      </c>
      <c r="J452" s="138">
        <f>IF(H452="Rural",VLOOKUP(B452,'Wage Index Rural (CMS.GOV)-PDPM'!$B$1:$C$54,2,FALSE),0)</f>
        <v>0</v>
      </c>
    </row>
    <row r="453" spans="1:10" x14ac:dyDescent="0.25">
      <c r="A453" s="134">
        <v>11410</v>
      </c>
      <c r="B453" s="134" t="s">
        <v>1123</v>
      </c>
      <c r="C453" s="131">
        <v>99911</v>
      </c>
      <c r="D453" s="132" t="s">
        <v>1207</v>
      </c>
      <c r="E453" s="133" t="s">
        <v>1208</v>
      </c>
      <c r="F453" s="133" t="s">
        <v>7075</v>
      </c>
      <c r="G453" s="135">
        <f t="shared" si="6"/>
        <v>0.76780000000000004</v>
      </c>
      <c r="H453" s="134" t="s">
        <v>388</v>
      </c>
      <c r="I453" s="138">
        <f>IF(H453="Urban",VLOOKUP(C453,'Wage Index Urban (CMS.GOV)-PDPM'!$A$2:$D$1682,4,FALSE),0)</f>
        <v>0</v>
      </c>
      <c r="J453" s="138">
        <f>IF(H453="Rural",VLOOKUP(B453,'Wage Index Rural (CMS.GOV)-PDPM'!$B$1:$C$54,2,FALSE),0)</f>
        <v>0.76780000000000004</v>
      </c>
    </row>
    <row r="454" spans="1:10" x14ac:dyDescent="0.25">
      <c r="A454" s="134">
        <v>11420</v>
      </c>
      <c r="B454" s="134" t="s">
        <v>1123</v>
      </c>
      <c r="C454" s="131">
        <v>46660</v>
      </c>
      <c r="D454" s="132" t="s">
        <v>1209</v>
      </c>
      <c r="E454" s="133" t="s">
        <v>1210</v>
      </c>
      <c r="F454" s="133" t="s">
        <v>102</v>
      </c>
      <c r="G454" s="135">
        <f t="shared" si="6"/>
        <v>0.68190000000000006</v>
      </c>
      <c r="H454" s="134" t="s">
        <v>391</v>
      </c>
      <c r="I454" s="138">
        <f>IF(H454="Urban",VLOOKUP(C454,'Wage Index Urban (CMS.GOV)-PDPM'!$A$2:$D$1682,4,FALSE),0)</f>
        <v>0.68190000000000006</v>
      </c>
      <c r="J454" s="138">
        <f>IF(H454="Rural",VLOOKUP(B454,'Wage Index Rural (CMS.GOV)-PDPM'!$B$1:$C$54,2,FALSE),0)</f>
        <v>0</v>
      </c>
    </row>
    <row r="455" spans="1:10" x14ac:dyDescent="0.25">
      <c r="A455" s="134">
        <v>11421</v>
      </c>
      <c r="B455" s="134" t="s">
        <v>1123</v>
      </c>
      <c r="C455" s="131">
        <v>42340</v>
      </c>
      <c r="D455" s="132" t="s">
        <v>1211</v>
      </c>
      <c r="E455" s="133" t="s">
        <v>1212</v>
      </c>
      <c r="F455" s="133" t="s">
        <v>103</v>
      </c>
      <c r="G455" s="135">
        <f t="shared" si="6"/>
        <v>0.82180000000000009</v>
      </c>
      <c r="H455" s="134" t="s">
        <v>391</v>
      </c>
      <c r="I455" s="138">
        <f>IF(H455="Urban",VLOOKUP(C455,'Wage Index Urban (CMS.GOV)-PDPM'!$A$2:$D$1682,4,FALSE),0)</f>
        <v>0.82180000000000009</v>
      </c>
      <c r="J455" s="138">
        <f>IF(H455="Rural",VLOOKUP(B455,'Wage Index Rural (CMS.GOV)-PDPM'!$B$1:$C$54,2,FALSE),0)</f>
        <v>0</v>
      </c>
    </row>
    <row r="456" spans="1:10" x14ac:dyDescent="0.25">
      <c r="A456" s="134">
        <v>11430</v>
      </c>
      <c r="B456" s="134" t="s">
        <v>1123</v>
      </c>
      <c r="C456" s="131">
        <v>99911</v>
      </c>
      <c r="D456" s="132" t="s">
        <v>904</v>
      </c>
      <c r="E456" s="133" t="s">
        <v>1213</v>
      </c>
      <c r="F456" s="133" t="s">
        <v>7075</v>
      </c>
      <c r="G456" s="135">
        <f t="shared" si="6"/>
        <v>0.76780000000000004</v>
      </c>
      <c r="H456" s="134" t="s">
        <v>388</v>
      </c>
      <c r="I456" s="138">
        <f>IF(H456="Urban",VLOOKUP(C456,'Wage Index Urban (CMS.GOV)-PDPM'!$A$2:$D$1682,4,FALSE),0)</f>
        <v>0</v>
      </c>
      <c r="J456" s="138">
        <f>IF(H456="Rural",VLOOKUP(B456,'Wage Index Rural (CMS.GOV)-PDPM'!$B$1:$C$54,2,FALSE),0)</f>
        <v>0.76780000000000004</v>
      </c>
    </row>
    <row r="457" spans="1:10" x14ac:dyDescent="0.25">
      <c r="A457" s="134">
        <v>11440</v>
      </c>
      <c r="B457" s="134" t="s">
        <v>1123</v>
      </c>
      <c r="C457" s="131">
        <v>99911</v>
      </c>
      <c r="D457" s="132" t="s">
        <v>1214</v>
      </c>
      <c r="E457" s="133" t="s">
        <v>1215</v>
      </c>
      <c r="F457" s="133" t="s">
        <v>7075</v>
      </c>
      <c r="G457" s="135">
        <f t="shared" ref="G457:G520" si="7">IF(H457="Rural",J457,I457)</f>
        <v>0.76780000000000004</v>
      </c>
      <c r="H457" s="134" t="s">
        <v>388</v>
      </c>
      <c r="I457" s="138">
        <f>IF(H457="Urban",VLOOKUP(C457,'Wage Index Urban (CMS.GOV)-PDPM'!$A$2:$D$1682,4,FALSE),0)</f>
        <v>0</v>
      </c>
      <c r="J457" s="138">
        <f>IF(H457="Rural",VLOOKUP(B457,'Wage Index Rural (CMS.GOV)-PDPM'!$B$1:$C$54,2,FALSE),0)</f>
        <v>0.76780000000000004</v>
      </c>
    </row>
    <row r="458" spans="1:10" x14ac:dyDescent="0.25">
      <c r="A458" s="134">
        <v>11441</v>
      </c>
      <c r="B458" s="134" t="s">
        <v>1123</v>
      </c>
      <c r="C458" s="131">
        <v>99911</v>
      </c>
      <c r="D458" s="132" t="s">
        <v>1216</v>
      </c>
      <c r="E458" s="133" t="s">
        <v>1217</v>
      </c>
      <c r="F458" s="133" t="s">
        <v>7075</v>
      </c>
      <c r="G458" s="135">
        <f t="shared" si="7"/>
        <v>0.76780000000000004</v>
      </c>
      <c r="H458" s="134" t="s">
        <v>388</v>
      </c>
      <c r="I458" s="138">
        <f>IF(H458="Urban",VLOOKUP(C458,'Wage Index Urban (CMS.GOV)-PDPM'!$A$2:$D$1682,4,FALSE),0)</f>
        <v>0</v>
      </c>
      <c r="J458" s="138">
        <f>IF(H458="Rural",VLOOKUP(B458,'Wage Index Rural (CMS.GOV)-PDPM'!$B$1:$C$54,2,FALSE),0)</f>
        <v>0.76780000000000004</v>
      </c>
    </row>
    <row r="459" spans="1:10" x14ac:dyDescent="0.25">
      <c r="A459" s="134">
        <v>11450</v>
      </c>
      <c r="B459" s="134" t="s">
        <v>1123</v>
      </c>
      <c r="C459" s="131">
        <v>99911</v>
      </c>
      <c r="D459" s="132" t="s">
        <v>1218</v>
      </c>
      <c r="E459" s="133" t="s">
        <v>1219</v>
      </c>
      <c r="F459" s="133" t="s">
        <v>7075</v>
      </c>
      <c r="G459" s="135">
        <f t="shared" si="7"/>
        <v>0.76780000000000004</v>
      </c>
      <c r="H459" s="134" t="s">
        <v>388</v>
      </c>
      <c r="I459" s="138">
        <f>IF(H459="Urban",VLOOKUP(C459,'Wage Index Urban (CMS.GOV)-PDPM'!$A$2:$D$1682,4,FALSE),0)</f>
        <v>0</v>
      </c>
      <c r="J459" s="138">
        <f>IF(H459="Rural",VLOOKUP(B459,'Wage Index Rural (CMS.GOV)-PDPM'!$B$1:$C$54,2,FALSE),0)</f>
        <v>0.76780000000000004</v>
      </c>
    </row>
    <row r="460" spans="1:10" x14ac:dyDescent="0.25">
      <c r="A460" s="134">
        <v>11451</v>
      </c>
      <c r="B460" s="134" t="s">
        <v>1123</v>
      </c>
      <c r="C460" s="131">
        <v>12060</v>
      </c>
      <c r="D460" s="132" t="s">
        <v>446</v>
      </c>
      <c r="E460" s="133" t="s">
        <v>1220</v>
      </c>
      <c r="F460" s="133" t="s">
        <v>6496</v>
      </c>
      <c r="G460" s="135">
        <f t="shared" si="7"/>
        <v>1.0064</v>
      </c>
      <c r="H460" s="134" t="s">
        <v>391</v>
      </c>
      <c r="I460" s="138">
        <f>IF(H460="Urban",VLOOKUP(C460,'Wage Index Urban (CMS.GOV)-PDPM'!$A$2:$D$1682,4,FALSE),0)</f>
        <v>1.0064</v>
      </c>
      <c r="J460" s="138">
        <f>IF(H460="Rural",VLOOKUP(B460,'Wage Index Rural (CMS.GOV)-PDPM'!$B$1:$C$54,2,FALSE),0)</f>
        <v>0</v>
      </c>
    </row>
    <row r="461" spans="1:10" x14ac:dyDescent="0.25">
      <c r="A461" s="134">
        <v>11460</v>
      </c>
      <c r="B461" s="134" t="s">
        <v>1123</v>
      </c>
      <c r="C461" s="131">
        <v>40660</v>
      </c>
      <c r="D461" s="132" t="s">
        <v>1221</v>
      </c>
      <c r="E461" s="133" t="s">
        <v>1222</v>
      </c>
      <c r="F461" s="133" t="s">
        <v>107</v>
      </c>
      <c r="G461" s="135">
        <f t="shared" si="7"/>
        <v>0.86880000000000002</v>
      </c>
      <c r="H461" s="134" t="s">
        <v>391</v>
      </c>
      <c r="I461" s="138">
        <f>IF(H461="Urban",VLOOKUP(C461,'Wage Index Urban (CMS.GOV)-PDPM'!$A$2:$D$1682,4,FALSE),0)</f>
        <v>0.86880000000000002</v>
      </c>
      <c r="J461" s="138">
        <f>IF(H461="Rural",VLOOKUP(B461,'Wage Index Rural (CMS.GOV)-PDPM'!$B$1:$C$54,2,FALSE),0)</f>
        <v>0</v>
      </c>
    </row>
    <row r="462" spans="1:10" x14ac:dyDescent="0.25">
      <c r="A462" s="134">
        <v>11461</v>
      </c>
      <c r="B462" s="134" t="s">
        <v>1123</v>
      </c>
      <c r="C462" s="131">
        <v>12060</v>
      </c>
      <c r="D462" s="132" t="s">
        <v>1223</v>
      </c>
      <c r="E462" s="133" t="s">
        <v>1224</v>
      </c>
      <c r="F462" s="133" t="s">
        <v>6496</v>
      </c>
      <c r="G462" s="135">
        <f t="shared" si="7"/>
        <v>1.0064</v>
      </c>
      <c r="H462" s="134" t="s">
        <v>391</v>
      </c>
      <c r="I462" s="138">
        <f>IF(H462="Urban",VLOOKUP(C462,'Wage Index Urban (CMS.GOV)-PDPM'!$A$2:$D$1682,4,FALSE),0)</f>
        <v>1.0064</v>
      </c>
      <c r="J462" s="138">
        <f>IF(H462="Rural",VLOOKUP(B462,'Wage Index Rural (CMS.GOV)-PDPM'!$B$1:$C$54,2,FALSE),0)</f>
        <v>0</v>
      </c>
    </row>
    <row r="463" spans="1:10" x14ac:dyDescent="0.25">
      <c r="A463" s="134">
        <v>11462</v>
      </c>
      <c r="B463" s="134" t="s">
        <v>1123</v>
      </c>
      <c r="C463" s="131">
        <v>99911</v>
      </c>
      <c r="D463" s="132" t="s">
        <v>448</v>
      </c>
      <c r="E463" s="133" t="s">
        <v>1225</v>
      </c>
      <c r="F463" s="133" t="s">
        <v>7075</v>
      </c>
      <c r="G463" s="135">
        <f t="shared" si="7"/>
        <v>0.76780000000000004</v>
      </c>
      <c r="H463" s="134" t="s">
        <v>388</v>
      </c>
      <c r="I463" s="138">
        <f>IF(H463="Urban",VLOOKUP(C463,'Wage Index Urban (CMS.GOV)-PDPM'!$A$2:$D$1682,4,FALSE),0)</f>
        <v>0</v>
      </c>
      <c r="J463" s="138">
        <f>IF(H463="Rural",VLOOKUP(B463,'Wage Index Rural (CMS.GOV)-PDPM'!$B$1:$C$54,2,FALSE),0)</f>
        <v>0.76780000000000004</v>
      </c>
    </row>
    <row r="464" spans="1:10" x14ac:dyDescent="0.25">
      <c r="A464" s="134">
        <v>11470</v>
      </c>
      <c r="B464" s="134" t="s">
        <v>1123</v>
      </c>
      <c r="C464" s="131">
        <v>12060</v>
      </c>
      <c r="D464" s="132" t="s">
        <v>657</v>
      </c>
      <c r="E464" s="133" t="s">
        <v>1226</v>
      </c>
      <c r="F464" s="133" t="s">
        <v>6496</v>
      </c>
      <c r="G464" s="135">
        <f t="shared" si="7"/>
        <v>1.0064</v>
      </c>
      <c r="H464" s="134" t="s">
        <v>391</v>
      </c>
      <c r="I464" s="138">
        <f>IF(H464="Urban",VLOOKUP(C464,'Wage Index Urban (CMS.GOV)-PDPM'!$A$2:$D$1682,4,FALSE),0)</f>
        <v>1.0064</v>
      </c>
      <c r="J464" s="138">
        <f>IF(H464="Rural",VLOOKUP(B464,'Wage Index Rural (CMS.GOV)-PDPM'!$B$1:$C$54,2,FALSE),0)</f>
        <v>0</v>
      </c>
    </row>
    <row r="465" spans="1:10" x14ac:dyDescent="0.25">
      <c r="A465" s="134">
        <v>11471</v>
      </c>
      <c r="B465" s="134" t="s">
        <v>1123</v>
      </c>
      <c r="C465" s="131">
        <v>99911</v>
      </c>
      <c r="D465" s="132" t="s">
        <v>1227</v>
      </c>
      <c r="E465" s="133" t="s">
        <v>1228</v>
      </c>
      <c r="F465" s="133" t="s">
        <v>7075</v>
      </c>
      <c r="G465" s="135">
        <f t="shared" si="7"/>
        <v>0.76780000000000004</v>
      </c>
      <c r="H465" s="134" t="s">
        <v>388</v>
      </c>
      <c r="I465" s="138">
        <f>IF(H465="Urban",VLOOKUP(C465,'Wage Index Urban (CMS.GOV)-PDPM'!$A$2:$D$1682,4,FALSE),0)</f>
        <v>0</v>
      </c>
      <c r="J465" s="138">
        <f>IF(H465="Rural",VLOOKUP(B465,'Wage Index Rural (CMS.GOV)-PDPM'!$B$1:$C$54,2,FALSE),0)</f>
        <v>0.76780000000000004</v>
      </c>
    </row>
    <row r="466" spans="1:10" x14ac:dyDescent="0.25">
      <c r="A466" s="134">
        <v>11480</v>
      </c>
      <c r="B466" s="134" t="s">
        <v>1123</v>
      </c>
      <c r="C466" s="131">
        <v>99911</v>
      </c>
      <c r="D466" s="132" t="s">
        <v>1229</v>
      </c>
      <c r="E466" s="133" t="s">
        <v>1230</v>
      </c>
      <c r="F466" s="133" t="s">
        <v>7075</v>
      </c>
      <c r="G466" s="135">
        <f t="shared" si="7"/>
        <v>0.76780000000000004</v>
      </c>
      <c r="H466" s="134" t="s">
        <v>388</v>
      </c>
      <c r="I466" s="138">
        <f>IF(H466="Urban",VLOOKUP(C466,'Wage Index Urban (CMS.GOV)-PDPM'!$A$2:$D$1682,4,FALSE),0)</f>
        <v>0</v>
      </c>
      <c r="J466" s="138">
        <f>IF(H466="Rural",VLOOKUP(B466,'Wage Index Rural (CMS.GOV)-PDPM'!$B$1:$C$54,2,FALSE),0)</f>
        <v>0.76780000000000004</v>
      </c>
    </row>
    <row r="467" spans="1:10" x14ac:dyDescent="0.25">
      <c r="A467" s="134">
        <v>11490</v>
      </c>
      <c r="B467" s="134" t="s">
        <v>1123</v>
      </c>
      <c r="C467" s="131">
        <v>15260</v>
      </c>
      <c r="D467" s="132" t="s">
        <v>1231</v>
      </c>
      <c r="E467" s="133" t="s">
        <v>1232</v>
      </c>
      <c r="F467" s="133" t="s">
        <v>101</v>
      </c>
      <c r="G467" s="135">
        <f t="shared" si="7"/>
        <v>0.92820000000000003</v>
      </c>
      <c r="H467" s="134" t="s">
        <v>391</v>
      </c>
      <c r="I467" s="138">
        <f>IF(H467="Urban",VLOOKUP(C467,'Wage Index Urban (CMS.GOV)-PDPM'!$A$2:$D$1682,4,FALSE),0)</f>
        <v>0.92820000000000003</v>
      </c>
      <c r="J467" s="138">
        <f>IF(H467="Rural",VLOOKUP(B467,'Wage Index Rural (CMS.GOV)-PDPM'!$B$1:$C$54,2,FALSE),0)</f>
        <v>0</v>
      </c>
    </row>
    <row r="468" spans="1:10" x14ac:dyDescent="0.25">
      <c r="A468" s="134">
        <v>11500</v>
      </c>
      <c r="B468" s="134" t="s">
        <v>1123</v>
      </c>
      <c r="C468" s="131">
        <v>99911</v>
      </c>
      <c r="D468" s="132" t="s">
        <v>1233</v>
      </c>
      <c r="E468" s="133" t="s">
        <v>1234</v>
      </c>
      <c r="F468" s="133" t="s">
        <v>7075</v>
      </c>
      <c r="G468" s="135">
        <f t="shared" si="7"/>
        <v>0.76780000000000004</v>
      </c>
      <c r="H468" s="134" t="s">
        <v>388</v>
      </c>
      <c r="I468" s="138">
        <f>IF(H468="Urban",VLOOKUP(C468,'Wage Index Urban (CMS.GOV)-PDPM'!$A$2:$D$1682,4,FALSE),0)</f>
        <v>0</v>
      </c>
      <c r="J468" s="138">
        <f>IF(H468="Rural",VLOOKUP(B468,'Wage Index Rural (CMS.GOV)-PDPM'!$B$1:$C$54,2,FALSE),0)</f>
        <v>0.76780000000000004</v>
      </c>
    </row>
    <row r="469" spans="1:10" x14ac:dyDescent="0.25">
      <c r="A469" s="134">
        <v>11510</v>
      </c>
      <c r="B469" s="134" t="s">
        <v>1123</v>
      </c>
      <c r="C469" s="131">
        <v>99911</v>
      </c>
      <c r="D469" s="132" t="s">
        <v>1235</v>
      </c>
      <c r="E469" s="133" t="s">
        <v>1236</v>
      </c>
      <c r="F469" s="133" t="s">
        <v>7075</v>
      </c>
      <c r="G469" s="135">
        <f t="shared" si="7"/>
        <v>0.76780000000000004</v>
      </c>
      <c r="H469" s="134" t="s">
        <v>388</v>
      </c>
      <c r="I469" s="138">
        <f>IF(H469="Urban",VLOOKUP(C469,'Wage Index Urban (CMS.GOV)-PDPM'!$A$2:$D$1682,4,FALSE),0)</f>
        <v>0</v>
      </c>
      <c r="J469" s="138">
        <f>IF(H469="Rural",VLOOKUP(B469,'Wage Index Rural (CMS.GOV)-PDPM'!$B$1:$C$54,2,FALSE),0)</f>
        <v>0.76780000000000004</v>
      </c>
    </row>
    <row r="470" spans="1:10" x14ac:dyDescent="0.25">
      <c r="A470" s="134">
        <v>11520</v>
      </c>
      <c r="B470" s="134" t="s">
        <v>1123</v>
      </c>
      <c r="C470" s="131">
        <v>99911</v>
      </c>
      <c r="D470" s="132" t="s">
        <v>452</v>
      </c>
      <c r="E470" s="133" t="s">
        <v>1237</v>
      </c>
      <c r="F470" s="133" t="s">
        <v>7075</v>
      </c>
      <c r="G470" s="135">
        <f t="shared" si="7"/>
        <v>0.76780000000000004</v>
      </c>
      <c r="H470" s="134" t="s">
        <v>388</v>
      </c>
      <c r="I470" s="138">
        <f>IF(H470="Urban",VLOOKUP(C470,'Wage Index Urban (CMS.GOV)-PDPM'!$A$2:$D$1682,4,FALSE),0)</f>
        <v>0</v>
      </c>
      <c r="J470" s="138">
        <f>IF(H470="Rural",VLOOKUP(B470,'Wage Index Rural (CMS.GOV)-PDPM'!$B$1:$C$54,2,FALSE),0)</f>
        <v>0.76780000000000004</v>
      </c>
    </row>
    <row r="471" spans="1:10" x14ac:dyDescent="0.25">
      <c r="A471" s="134">
        <v>11530</v>
      </c>
      <c r="B471" s="134" t="s">
        <v>1123</v>
      </c>
      <c r="C471" s="131">
        <v>12060</v>
      </c>
      <c r="D471" s="132" t="s">
        <v>1238</v>
      </c>
      <c r="E471" s="133" t="s">
        <v>1239</v>
      </c>
      <c r="F471" s="133" t="s">
        <v>6496</v>
      </c>
      <c r="G471" s="135">
        <f t="shared" si="7"/>
        <v>1.0064</v>
      </c>
      <c r="H471" s="134" t="s">
        <v>391</v>
      </c>
      <c r="I471" s="138">
        <f>IF(H471="Urban",VLOOKUP(C471,'Wage Index Urban (CMS.GOV)-PDPM'!$A$2:$D$1682,4,FALSE),0)</f>
        <v>1.0064</v>
      </c>
      <c r="J471" s="138">
        <f>IF(H471="Rural",VLOOKUP(B471,'Wage Index Rural (CMS.GOV)-PDPM'!$B$1:$C$54,2,FALSE),0)</f>
        <v>0</v>
      </c>
    </row>
    <row r="472" spans="1:10" x14ac:dyDescent="0.25">
      <c r="A472" s="134">
        <v>11540</v>
      </c>
      <c r="B472" s="134" t="s">
        <v>1123</v>
      </c>
      <c r="C472" s="131">
        <v>99911</v>
      </c>
      <c r="D472" s="132" t="s">
        <v>1240</v>
      </c>
      <c r="E472" s="133" t="s">
        <v>1241</v>
      </c>
      <c r="F472" s="133" t="s">
        <v>7075</v>
      </c>
      <c r="G472" s="135">
        <f t="shared" si="7"/>
        <v>0.76780000000000004</v>
      </c>
      <c r="H472" s="134" t="s">
        <v>388</v>
      </c>
      <c r="I472" s="138">
        <f>IF(H472="Urban",VLOOKUP(C472,'Wage Index Urban (CMS.GOV)-PDPM'!$A$2:$D$1682,4,FALSE),0)</f>
        <v>0</v>
      </c>
      <c r="J472" s="138">
        <f>IF(H472="Rural",VLOOKUP(B472,'Wage Index Rural (CMS.GOV)-PDPM'!$B$1:$C$54,2,FALSE),0)</f>
        <v>0.76780000000000004</v>
      </c>
    </row>
    <row r="473" spans="1:10" x14ac:dyDescent="0.25">
      <c r="A473" s="134">
        <v>11550</v>
      </c>
      <c r="B473" s="134" t="s">
        <v>1123</v>
      </c>
      <c r="C473" s="131">
        <v>23580</v>
      </c>
      <c r="D473" s="132" t="s">
        <v>1242</v>
      </c>
      <c r="E473" s="133" t="s">
        <v>1243</v>
      </c>
      <c r="F473" s="133" t="s">
        <v>108</v>
      </c>
      <c r="G473" s="135">
        <f t="shared" si="7"/>
        <v>0.93630000000000002</v>
      </c>
      <c r="H473" s="134" t="s">
        <v>391</v>
      </c>
      <c r="I473" s="138">
        <f>IF(H473="Urban",VLOOKUP(C473,'Wage Index Urban (CMS.GOV)-PDPM'!$A$2:$D$1682,4,FALSE),0)</f>
        <v>0.93630000000000002</v>
      </c>
      <c r="J473" s="138">
        <f>IF(H473="Rural",VLOOKUP(B473,'Wage Index Rural (CMS.GOV)-PDPM'!$B$1:$C$54,2,FALSE),0)</f>
        <v>0</v>
      </c>
    </row>
    <row r="474" spans="1:10" x14ac:dyDescent="0.25">
      <c r="A474" s="134">
        <v>11560</v>
      </c>
      <c r="B474" s="134" t="s">
        <v>1123</v>
      </c>
      <c r="C474" s="131">
        <v>99911</v>
      </c>
      <c r="D474" s="132" t="s">
        <v>1244</v>
      </c>
      <c r="E474" s="133" t="s">
        <v>1245</v>
      </c>
      <c r="F474" s="133" t="s">
        <v>7075</v>
      </c>
      <c r="G474" s="135">
        <f t="shared" si="7"/>
        <v>0.76780000000000004</v>
      </c>
      <c r="H474" s="134" t="s">
        <v>388</v>
      </c>
      <c r="I474" s="138">
        <f>IF(H474="Urban",VLOOKUP(C474,'Wage Index Urban (CMS.GOV)-PDPM'!$A$2:$D$1682,4,FALSE),0)</f>
        <v>0</v>
      </c>
      <c r="J474" s="138">
        <f>IF(H474="Rural",VLOOKUP(B474,'Wage Index Rural (CMS.GOV)-PDPM'!$B$1:$C$54,2,FALSE),0)</f>
        <v>0.76780000000000004</v>
      </c>
    </row>
    <row r="475" spans="1:10" x14ac:dyDescent="0.25">
      <c r="A475" s="134">
        <v>11570</v>
      </c>
      <c r="B475" s="134" t="s">
        <v>1123</v>
      </c>
      <c r="C475" s="131">
        <v>12060</v>
      </c>
      <c r="D475" s="132" t="s">
        <v>1246</v>
      </c>
      <c r="E475" s="133" t="s">
        <v>1247</v>
      </c>
      <c r="F475" s="133" t="s">
        <v>6496</v>
      </c>
      <c r="G475" s="135">
        <f t="shared" si="7"/>
        <v>1.0064</v>
      </c>
      <c r="H475" s="134" t="s">
        <v>391</v>
      </c>
      <c r="I475" s="138">
        <f>IF(H475="Urban",VLOOKUP(C475,'Wage Index Urban (CMS.GOV)-PDPM'!$A$2:$D$1682,4,FALSE),0)</f>
        <v>1.0064</v>
      </c>
      <c r="J475" s="138">
        <f>IF(H475="Rural",VLOOKUP(B475,'Wage Index Rural (CMS.GOV)-PDPM'!$B$1:$C$54,2,FALSE),0)</f>
        <v>0</v>
      </c>
    </row>
    <row r="476" spans="1:10" x14ac:dyDescent="0.25">
      <c r="A476" s="134">
        <v>11580</v>
      </c>
      <c r="B476" s="134" t="s">
        <v>1123</v>
      </c>
      <c r="C476" s="131">
        <v>17980</v>
      </c>
      <c r="D476" s="132" t="s">
        <v>1248</v>
      </c>
      <c r="E476" s="133" t="s">
        <v>1249</v>
      </c>
      <c r="F476" s="133" t="s">
        <v>25</v>
      </c>
      <c r="G476" s="135">
        <f t="shared" si="7"/>
        <v>0.78490000000000004</v>
      </c>
      <c r="H476" s="134" t="s">
        <v>391</v>
      </c>
      <c r="I476" s="138">
        <f>IF(H476="Urban",VLOOKUP(C476,'Wage Index Urban (CMS.GOV)-PDPM'!$A$2:$D$1682,4,FALSE),0)</f>
        <v>0.78490000000000004</v>
      </c>
      <c r="J476" s="138">
        <f>IF(H476="Rural",VLOOKUP(B476,'Wage Index Rural (CMS.GOV)-PDPM'!$B$1:$C$54,2,FALSE),0)</f>
        <v>0</v>
      </c>
    </row>
    <row r="477" spans="1:10" x14ac:dyDescent="0.25">
      <c r="A477" s="134">
        <v>11581</v>
      </c>
      <c r="B477" s="134" t="s">
        <v>1123</v>
      </c>
      <c r="C477" s="131">
        <v>99911</v>
      </c>
      <c r="D477" s="132" t="s">
        <v>1250</v>
      </c>
      <c r="E477" s="133" t="s">
        <v>1251</v>
      </c>
      <c r="F477" s="133" t="s">
        <v>7075</v>
      </c>
      <c r="G477" s="135">
        <f t="shared" si="7"/>
        <v>0.76780000000000004</v>
      </c>
      <c r="H477" s="134" t="s">
        <v>388</v>
      </c>
      <c r="I477" s="138">
        <f>IF(H477="Urban",VLOOKUP(C477,'Wage Index Urban (CMS.GOV)-PDPM'!$A$2:$D$1682,4,FALSE),0)</f>
        <v>0</v>
      </c>
      <c r="J477" s="138">
        <f>IF(H477="Rural",VLOOKUP(B477,'Wage Index Rural (CMS.GOV)-PDPM'!$B$1:$C$54,2,FALSE),0)</f>
        <v>0.76780000000000004</v>
      </c>
    </row>
    <row r="478" spans="1:10" x14ac:dyDescent="0.25">
      <c r="A478" s="134">
        <v>11590</v>
      </c>
      <c r="B478" s="134" t="s">
        <v>1123</v>
      </c>
      <c r="C478" s="131">
        <v>12060</v>
      </c>
      <c r="D478" s="132" t="s">
        <v>1252</v>
      </c>
      <c r="E478" s="133" t="s">
        <v>1253</v>
      </c>
      <c r="F478" s="133" t="s">
        <v>6496</v>
      </c>
      <c r="G478" s="135">
        <f t="shared" si="7"/>
        <v>1.0064</v>
      </c>
      <c r="H478" s="134" t="s">
        <v>391</v>
      </c>
      <c r="I478" s="138">
        <f>IF(H478="Urban",VLOOKUP(C478,'Wage Index Urban (CMS.GOV)-PDPM'!$A$2:$D$1682,4,FALSE),0)</f>
        <v>1.0064</v>
      </c>
      <c r="J478" s="138">
        <f>IF(H478="Rural",VLOOKUP(B478,'Wage Index Rural (CMS.GOV)-PDPM'!$B$1:$C$54,2,FALSE),0)</f>
        <v>0</v>
      </c>
    </row>
    <row r="479" spans="1:10" x14ac:dyDescent="0.25">
      <c r="A479" s="134">
        <v>11591</v>
      </c>
      <c r="B479" s="134" t="s">
        <v>1123</v>
      </c>
      <c r="C479" s="131">
        <v>12060</v>
      </c>
      <c r="D479" s="132" t="s">
        <v>456</v>
      </c>
      <c r="E479" s="133" t="s">
        <v>1254</v>
      </c>
      <c r="F479" s="133" t="s">
        <v>6496</v>
      </c>
      <c r="G479" s="135">
        <f t="shared" si="7"/>
        <v>1.0064</v>
      </c>
      <c r="H479" s="134" t="s">
        <v>391</v>
      </c>
      <c r="I479" s="138">
        <f>IF(H479="Urban",VLOOKUP(C479,'Wage Index Urban (CMS.GOV)-PDPM'!$A$2:$D$1682,4,FALSE),0)</f>
        <v>1.0064</v>
      </c>
      <c r="J479" s="138">
        <f>IF(H479="Rural",VLOOKUP(B479,'Wage Index Rural (CMS.GOV)-PDPM'!$B$1:$C$54,2,FALSE),0)</f>
        <v>0</v>
      </c>
    </row>
    <row r="480" spans="1:10" x14ac:dyDescent="0.25">
      <c r="A480" s="134">
        <v>11600</v>
      </c>
      <c r="B480" s="134" t="s">
        <v>1123</v>
      </c>
      <c r="C480" s="131">
        <v>47580</v>
      </c>
      <c r="D480" s="132" t="s">
        <v>458</v>
      </c>
      <c r="E480" s="133" t="s">
        <v>1255</v>
      </c>
      <c r="F480" s="133" t="s">
        <v>109</v>
      </c>
      <c r="G480" s="135">
        <f t="shared" si="7"/>
        <v>0.76319999999999999</v>
      </c>
      <c r="H480" s="134" t="s">
        <v>391</v>
      </c>
      <c r="I480" s="138">
        <f>IF(H480="Urban",VLOOKUP(C480,'Wage Index Urban (CMS.GOV)-PDPM'!$A$2:$D$1682,4,FALSE),0)</f>
        <v>0.76319999999999999</v>
      </c>
      <c r="J480" s="138">
        <f>IF(H480="Rural",VLOOKUP(B480,'Wage Index Rural (CMS.GOV)-PDPM'!$B$1:$C$54,2,FALSE),0)</f>
        <v>0</v>
      </c>
    </row>
    <row r="481" spans="1:10" x14ac:dyDescent="0.25">
      <c r="A481" s="134">
        <v>11601</v>
      </c>
      <c r="B481" s="134" t="s">
        <v>1123</v>
      </c>
      <c r="C481" s="131">
        <v>99911</v>
      </c>
      <c r="D481" s="132" t="s">
        <v>1256</v>
      </c>
      <c r="E481" s="133" t="s">
        <v>1257</v>
      </c>
      <c r="F481" s="133" t="s">
        <v>7075</v>
      </c>
      <c r="G481" s="135">
        <f t="shared" si="7"/>
        <v>0.76780000000000004</v>
      </c>
      <c r="H481" s="134" t="s">
        <v>388</v>
      </c>
      <c r="I481" s="138">
        <f>IF(H481="Urban",VLOOKUP(C481,'Wage Index Urban (CMS.GOV)-PDPM'!$A$2:$D$1682,4,FALSE),0)</f>
        <v>0</v>
      </c>
      <c r="J481" s="138">
        <f>IF(H481="Rural",VLOOKUP(B481,'Wage Index Rural (CMS.GOV)-PDPM'!$B$1:$C$54,2,FALSE),0)</f>
        <v>0.76780000000000004</v>
      </c>
    </row>
    <row r="482" spans="1:10" x14ac:dyDescent="0.25">
      <c r="A482" s="134">
        <v>11610</v>
      </c>
      <c r="B482" s="134" t="s">
        <v>1123</v>
      </c>
      <c r="C482" s="131">
        <v>99911</v>
      </c>
      <c r="D482" s="132" t="s">
        <v>460</v>
      </c>
      <c r="E482" s="133" t="s">
        <v>1258</v>
      </c>
      <c r="F482" s="133" t="s">
        <v>7075</v>
      </c>
      <c r="G482" s="135">
        <f t="shared" si="7"/>
        <v>0.76780000000000004</v>
      </c>
      <c r="H482" s="134" t="s">
        <v>388</v>
      </c>
      <c r="I482" s="138">
        <f>IF(H482="Urban",VLOOKUP(C482,'Wage Index Urban (CMS.GOV)-PDPM'!$A$2:$D$1682,4,FALSE),0)</f>
        <v>0</v>
      </c>
      <c r="J482" s="138">
        <f>IF(H482="Rural",VLOOKUP(B482,'Wage Index Rural (CMS.GOV)-PDPM'!$B$1:$C$54,2,FALSE),0)</f>
        <v>0.76780000000000004</v>
      </c>
    </row>
    <row r="483" spans="1:10" x14ac:dyDescent="0.25">
      <c r="A483" s="134">
        <v>11611</v>
      </c>
      <c r="B483" s="134" t="s">
        <v>1123</v>
      </c>
      <c r="C483" s="131">
        <v>12060</v>
      </c>
      <c r="D483" s="132" t="s">
        <v>1259</v>
      </c>
      <c r="E483" s="133" t="s">
        <v>1260</v>
      </c>
      <c r="F483" s="133" t="s">
        <v>6496</v>
      </c>
      <c r="G483" s="135">
        <f t="shared" si="7"/>
        <v>1.0064</v>
      </c>
      <c r="H483" s="134" t="s">
        <v>391</v>
      </c>
      <c r="I483" s="138">
        <f>IF(H483="Urban",VLOOKUP(C483,'Wage Index Urban (CMS.GOV)-PDPM'!$A$2:$D$1682,4,FALSE),0)</f>
        <v>1.0064</v>
      </c>
      <c r="J483" s="138">
        <f>IF(H483="Rural",VLOOKUP(B483,'Wage Index Rural (CMS.GOV)-PDPM'!$B$1:$C$54,2,FALSE),0)</f>
        <v>0</v>
      </c>
    </row>
    <row r="484" spans="1:10" x14ac:dyDescent="0.25">
      <c r="A484" s="134">
        <v>11612</v>
      </c>
      <c r="B484" s="134" t="s">
        <v>1123</v>
      </c>
      <c r="C484" s="131">
        <v>99911</v>
      </c>
      <c r="D484" s="132" t="s">
        <v>1261</v>
      </c>
      <c r="E484" s="133" t="s">
        <v>1262</v>
      </c>
      <c r="F484" s="133" t="s">
        <v>7075</v>
      </c>
      <c r="G484" s="135">
        <f t="shared" si="7"/>
        <v>0.76780000000000004</v>
      </c>
      <c r="H484" s="134" t="s">
        <v>388</v>
      </c>
      <c r="I484" s="138">
        <f>IF(H484="Urban",VLOOKUP(C484,'Wage Index Urban (CMS.GOV)-PDPM'!$A$2:$D$1682,4,FALSE),0)</f>
        <v>0</v>
      </c>
      <c r="J484" s="138">
        <f>IF(H484="Rural",VLOOKUP(B484,'Wage Index Rural (CMS.GOV)-PDPM'!$B$1:$C$54,2,FALSE),0)</f>
        <v>0.76780000000000004</v>
      </c>
    </row>
    <row r="485" spans="1:10" x14ac:dyDescent="0.25">
      <c r="A485" s="134">
        <v>11620</v>
      </c>
      <c r="B485" s="134" t="s">
        <v>1123</v>
      </c>
      <c r="C485" s="131">
        <v>99911</v>
      </c>
      <c r="D485" s="132" t="s">
        <v>462</v>
      </c>
      <c r="E485" s="133" t="s">
        <v>1263</v>
      </c>
      <c r="F485" s="133" t="s">
        <v>7075</v>
      </c>
      <c r="G485" s="135">
        <f t="shared" si="7"/>
        <v>0.76780000000000004</v>
      </c>
      <c r="H485" s="134" t="s">
        <v>388</v>
      </c>
      <c r="I485" s="138">
        <f>IF(H485="Urban",VLOOKUP(C485,'Wage Index Urban (CMS.GOV)-PDPM'!$A$2:$D$1682,4,FALSE),0)</f>
        <v>0</v>
      </c>
      <c r="J485" s="138">
        <f>IF(H485="Rural",VLOOKUP(B485,'Wage Index Rural (CMS.GOV)-PDPM'!$B$1:$C$54,2,FALSE),0)</f>
        <v>0.76780000000000004</v>
      </c>
    </row>
    <row r="486" spans="1:10" x14ac:dyDescent="0.25">
      <c r="A486" s="134">
        <v>11630</v>
      </c>
      <c r="B486" s="134" t="s">
        <v>1123</v>
      </c>
      <c r="C486" s="131">
        <v>99911</v>
      </c>
      <c r="D486" s="132" t="s">
        <v>1264</v>
      </c>
      <c r="E486" s="133" t="s">
        <v>1265</v>
      </c>
      <c r="F486" s="133" t="s">
        <v>7075</v>
      </c>
      <c r="G486" s="135">
        <f t="shared" si="7"/>
        <v>0.76780000000000004</v>
      </c>
      <c r="H486" s="134" t="s">
        <v>388</v>
      </c>
      <c r="I486" s="138">
        <f>IF(H486="Urban",VLOOKUP(C486,'Wage Index Urban (CMS.GOV)-PDPM'!$A$2:$D$1682,4,FALSE),0)</f>
        <v>0</v>
      </c>
      <c r="J486" s="138">
        <f>IF(H486="Rural",VLOOKUP(B486,'Wage Index Rural (CMS.GOV)-PDPM'!$B$1:$C$54,2,FALSE),0)</f>
        <v>0.76780000000000004</v>
      </c>
    </row>
    <row r="487" spans="1:10" x14ac:dyDescent="0.25">
      <c r="A487" s="134">
        <v>11640</v>
      </c>
      <c r="B487" s="134" t="s">
        <v>1123</v>
      </c>
      <c r="C487" s="131">
        <v>99911</v>
      </c>
      <c r="D487" s="132" t="s">
        <v>676</v>
      </c>
      <c r="E487" s="133" t="s">
        <v>1266</v>
      </c>
      <c r="F487" s="133" t="s">
        <v>7075</v>
      </c>
      <c r="G487" s="135">
        <f t="shared" si="7"/>
        <v>0.76780000000000004</v>
      </c>
      <c r="H487" s="134" t="s">
        <v>388</v>
      </c>
      <c r="I487" s="138">
        <f>IF(H487="Urban",VLOOKUP(C487,'Wage Index Urban (CMS.GOV)-PDPM'!$A$2:$D$1682,4,FALSE),0)</f>
        <v>0</v>
      </c>
      <c r="J487" s="138">
        <f>IF(H487="Rural",VLOOKUP(B487,'Wage Index Rural (CMS.GOV)-PDPM'!$B$1:$C$54,2,FALSE),0)</f>
        <v>0.76780000000000004</v>
      </c>
    </row>
    <row r="488" spans="1:10" x14ac:dyDescent="0.25">
      <c r="A488" s="134">
        <v>11650</v>
      </c>
      <c r="B488" s="134" t="s">
        <v>1123</v>
      </c>
      <c r="C488" s="131">
        <v>31420</v>
      </c>
      <c r="D488" s="132" t="s">
        <v>1267</v>
      </c>
      <c r="E488" s="133" t="s">
        <v>1268</v>
      </c>
      <c r="F488" s="133" t="s">
        <v>5718</v>
      </c>
      <c r="G488" s="135">
        <f t="shared" si="7"/>
        <v>0.86250000000000004</v>
      </c>
      <c r="H488" s="134" t="s">
        <v>391</v>
      </c>
      <c r="I488" s="138">
        <f>IF(H488="Urban",VLOOKUP(C488,'Wage Index Urban (CMS.GOV)-PDPM'!$A$2:$D$1682,4,FALSE),0)</f>
        <v>0.86250000000000004</v>
      </c>
      <c r="J488" s="138">
        <f>IF(H488="Rural",VLOOKUP(B488,'Wage Index Rural (CMS.GOV)-PDPM'!$B$1:$C$54,2,FALSE),0)</f>
        <v>0</v>
      </c>
    </row>
    <row r="489" spans="1:10" x14ac:dyDescent="0.25">
      <c r="A489" s="134">
        <v>11651</v>
      </c>
      <c r="B489" s="134" t="s">
        <v>1123</v>
      </c>
      <c r="C489" s="131">
        <v>12060</v>
      </c>
      <c r="D489" s="132" t="s">
        <v>464</v>
      </c>
      <c r="E489" s="133" t="s">
        <v>1269</v>
      </c>
      <c r="F489" s="133" t="s">
        <v>6496</v>
      </c>
      <c r="G489" s="135">
        <f t="shared" si="7"/>
        <v>1.0064</v>
      </c>
      <c r="H489" s="134" t="s">
        <v>391</v>
      </c>
      <c r="I489" s="138">
        <f>IF(H489="Urban",VLOOKUP(C489,'Wage Index Urban (CMS.GOV)-PDPM'!$A$2:$D$1682,4,FALSE),0)</f>
        <v>1.0064</v>
      </c>
      <c r="J489" s="138">
        <f>IF(H489="Rural",VLOOKUP(B489,'Wage Index Rural (CMS.GOV)-PDPM'!$B$1:$C$54,2,FALSE),0)</f>
        <v>0</v>
      </c>
    </row>
    <row r="490" spans="1:10" x14ac:dyDescent="0.25">
      <c r="A490" s="134">
        <v>11652</v>
      </c>
      <c r="B490" s="134" t="s">
        <v>1123</v>
      </c>
      <c r="C490" s="131">
        <v>46660</v>
      </c>
      <c r="D490" s="132" t="s">
        <v>1270</v>
      </c>
      <c r="E490" s="133" t="s">
        <v>1271</v>
      </c>
      <c r="F490" s="133" t="s">
        <v>102</v>
      </c>
      <c r="G490" s="135">
        <f t="shared" si="7"/>
        <v>0.68190000000000006</v>
      </c>
      <c r="H490" s="134" t="s">
        <v>391</v>
      </c>
      <c r="I490" s="138">
        <f>IF(H490="Urban",VLOOKUP(C490,'Wage Index Urban (CMS.GOV)-PDPM'!$A$2:$D$1682,4,FALSE),0)</f>
        <v>0.68190000000000006</v>
      </c>
      <c r="J490" s="138">
        <f>IF(H490="Rural",VLOOKUP(B490,'Wage Index Rural (CMS.GOV)-PDPM'!$B$1:$C$54,2,FALSE),0)</f>
        <v>0</v>
      </c>
    </row>
    <row r="491" spans="1:10" x14ac:dyDescent="0.25">
      <c r="A491" s="134">
        <v>11660</v>
      </c>
      <c r="B491" s="134" t="s">
        <v>1123</v>
      </c>
      <c r="C491" s="131">
        <v>99911</v>
      </c>
      <c r="D491" s="132" t="s">
        <v>1272</v>
      </c>
      <c r="E491" s="133" t="s">
        <v>1273</v>
      </c>
      <c r="F491" s="133" t="s">
        <v>7075</v>
      </c>
      <c r="G491" s="135">
        <f t="shared" si="7"/>
        <v>0.76780000000000004</v>
      </c>
      <c r="H491" s="134" t="s">
        <v>388</v>
      </c>
      <c r="I491" s="138">
        <f>IF(H491="Urban",VLOOKUP(C491,'Wage Index Urban (CMS.GOV)-PDPM'!$A$2:$D$1682,4,FALSE),0)</f>
        <v>0</v>
      </c>
      <c r="J491" s="138">
        <f>IF(H491="Rural",VLOOKUP(B491,'Wage Index Rural (CMS.GOV)-PDPM'!$B$1:$C$54,2,FALSE),0)</f>
        <v>0.76780000000000004</v>
      </c>
    </row>
    <row r="492" spans="1:10" x14ac:dyDescent="0.25">
      <c r="A492" s="134">
        <v>11670</v>
      </c>
      <c r="B492" s="134" t="s">
        <v>1123</v>
      </c>
      <c r="C492" s="131">
        <v>10500</v>
      </c>
      <c r="D492" s="132" t="s">
        <v>470</v>
      </c>
      <c r="E492" s="133" t="s">
        <v>1274</v>
      </c>
      <c r="F492" s="133" t="s">
        <v>100</v>
      </c>
      <c r="G492" s="135">
        <f t="shared" si="7"/>
        <v>0.92880000000000007</v>
      </c>
      <c r="H492" s="134" t="s">
        <v>391</v>
      </c>
      <c r="I492" s="138">
        <f>IF(H492="Urban",VLOOKUP(C492,'Wage Index Urban (CMS.GOV)-PDPM'!$A$2:$D$1682,4,FALSE),0)</f>
        <v>0.92880000000000007</v>
      </c>
      <c r="J492" s="138">
        <f>IF(H492="Rural",VLOOKUP(B492,'Wage Index Rural (CMS.GOV)-PDPM'!$B$1:$C$54,2,FALSE),0)</f>
        <v>0</v>
      </c>
    </row>
    <row r="493" spans="1:10" x14ac:dyDescent="0.25">
      <c r="A493" s="134">
        <v>11680</v>
      </c>
      <c r="B493" s="134" t="s">
        <v>1123</v>
      </c>
      <c r="C493" s="131">
        <v>25980</v>
      </c>
      <c r="D493" s="132" t="s">
        <v>1071</v>
      </c>
      <c r="E493" s="133" t="s">
        <v>1275</v>
      </c>
      <c r="F493" s="133" t="s">
        <v>6509</v>
      </c>
      <c r="G493" s="135">
        <f t="shared" si="7"/>
        <v>0.86219999999999997</v>
      </c>
      <c r="H493" s="134" t="s">
        <v>391</v>
      </c>
      <c r="I493" s="138">
        <f>IF(H493="Urban",VLOOKUP(C493,'Wage Index Urban (CMS.GOV)-PDPM'!$A$2:$D$1682,4,FALSE),0)</f>
        <v>0.86219999999999997</v>
      </c>
      <c r="J493" s="138">
        <f>IF(H493="Rural",VLOOKUP(B493,'Wage Index Rural (CMS.GOV)-PDPM'!$B$1:$C$54,2,FALSE),0)</f>
        <v>0</v>
      </c>
    </row>
    <row r="494" spans="1:10" x14ac:dyDescent="0.25">
      <c r="A494" s="134">
        <v>11690</v>
      </c>
      <c r="B494" s="134" t="s">
        <v>1123</v>
      </c>
      <c r="C494" s="131">
        <v>12260</v>
      </c>
      <c r="D494" s="132" t="s">
        <v>682</v>
      </c>
      <c r="E494" s="133" t="s">
        <v>1276</v>
      </c>
      <c r="F494" s="133" t="s">
        <v>104</v>
      </c>
      <c r="G494" s="135">
        <f t="shared" si="7"/>
        <v>0.8357</v>
      </c>
      <c r="H494" s="134" t="s">
        <v>391</v>
      </c>
      <c r="I494" s="138">
        <f>IF(H494="Urban",VLOOKUP(C494,'Wage Index Urban (CMS.GOV)-PDPM'!$A$2:$D$1682,4,FALSE),0)</f>
        <v>0.8357</v>
      </c>
      <c r="J494" s="138">
        <f>IF(H494="Rural",VLOOKUP(B494,'Wage Index Rural (CMS.GOV)-PDPM'!$B$1:$C$54,2,FALSE),0)</f>
        <v>0</v>
      </c>
    </row>
    <row r="495" spans="1:10" x14ac:dyDescent="0.25">
      <c r="A495" s="134">
        <v>11691</v>
      </c>
      <c r="B495" s="134" t="s">
        <v>1123</v>
      </c>
      <c r="C495" s="131">
        <v>25980</v>
      </c>
      <c r="D495" s="132" t="s">
        <v>1277</v>
      </c>
      <c r="E495" s="133" t="s">
        <v>1278</v>
      </c>
      <c r="F495" s="133" t="s">
        <v>6509</v>
      </c>
      <c r="G495" s="135">
        <f t="shared" si="7"/>
        <v>0.86219999999999997</v>
      </c>
      <c r="H495" s="134" t="s">
        <v>391</v>
      </c>
      <c r="I495" s="138">
        <f>IF(H495="Urban",VLOOKUP(C495,'Wage Index Urban (CMS.GOV)-PDPM'!$A$2:$D$1682,4,FALSE),0)</f>
        <v>0.86219999999999997</v>
      </c>
      <c r="J495" s="138">
        <f>IF(H495="Rural",VLOOKUP(B495,'Wage Index Rural (CMS.GOV)-PDPM'!$B$1:$C$54,2,FALSE),0)</f>
        <v>0</v>
      </c>
    </row>
    <row r="496" spans="1:10" x14ac:dyDescent="0.25">
      <c r="A496" s="134">
        <v>11700</v>
      </c>
      <c r="B496" s="134" t="s">
        <v>1123</v>
      </c>
      <c r="C496" s="131">
        <v>46660</v>
      </c>
      <c r="D496" s="132" t="s">
        <v>474</v>
      </c>
      <c r="E496" s="133" t="s">
        <v>1279</v>
      </c>
      <c r="F496" s="133" t="s">
        <v>102</v>
      </c>
      <c r="G496" s="135">
        <f t="shared" si="7"/>
        <v>0.68190000000000006</v>
      </c>
      <c r="H496" s="134" t="s">
        <v>391</v>
      </c>
      <c r="I496" s="138">
        <f>IF(H496="Urban",VLOOKUP(C496,'Wage Index Urban (CMS.GOV)-PDPM'!$A$2:$D$1682,4,FALSE),0)</f>
        <v>0.68190000000000006</v>
      </c>
      <c r="J496" s="138">
        <f>IF(H496="Rural",VLOOKUP(B496,'Wage Index Rural (CMS.GOV)-PDPM'!$B$1:$C$54,2,FALSE),0)</f>
        <v>0</v>
      </c>
    </row>
    <row r="497" spans="1:10" x14ac:dyDescent="0.25">
      <c r="A497" s="134">
        <v>11701</v>
      </c>
      <c r="B497" s="134" t="s">
        <v>1123</v>
      </c>
      <c r="C497" s="131">
        <v>99911</v>
      </c>
      <c r="D497" s="132" t="s">
        <v>1280</v>
      </c>
      <c r="E497" s="133" t="s">
        <v>1281</v>
      </c>
      <c r="F497" s="133" t="s">
        <v>7075</v>
      </c>
      <c r="G497" s="135">
        <f t="shared" si="7"/>
        <v>0.76780000000000004</v>
      </c>
      <c r="H497" s="134" t="s">
        <v>388</v>
      </c>
      <c r="I497" s="138">
        <f>IF(H497="Urban",VLOOKUP(C497,'Wage Index Urban (CMS.GOV)-PDPM'!$A$2:$D$1682,4,FALSE),0)</f>
        <v>0</v>
      </c>
      <c r="J497" s="138">
        <f>IF(H497="Rural",VLOOKUP(B497,'Wage Index Rural (CMS.GOV)-PDPM'!$B$1:$C$54,2,FALSE),0)</f>
        <v>0.76780000000000004</v>
      </c>
    </row>
    <row r="498" spans="1:10" x14ac:dyDescent="0.25">
      <c r="A498" s="134">
        <v>11710</v>
      </c>
      <c r="B498" s="134" t="s">
        <v>1123</v>
      </c>
      <c r="C498" s="131">
        <v>99911</v>
      </c>
      <c r="D498" s="132" t="s">
        <v>476</v>
      </c>
      <c r="E498" s="133" t="s">
        <v>1282</v>
      </c>
      <c r="F498" s="133" t="s">
        <v>7075</v>
      </c>
      <c r="G498" s="135">
        <f t="shared" si="7"/>
        <v>0.76780000000000004</v>
      </c>
      <c r="H498" s="134" t="s">
        <v>388</v>
      </c>
      <c r="I498" s="138">
        <f>IF(H498="Urban",VLOOKUP(C498,'Wage Index Urban (CMS.GOV)-PDPM'!$A$2:$D$1682,4,FALSE),0)</f>
        <v>0</v>
      </c>
      <c r="J498" s="138">
        <f>IF(H498="Rural",VLOOKUP(B498,'Wage Index Rural (CMS.GOV)-PDPM'!$B$1:$C$54,2,FALSE),0)</f>
        <v>0.76780000000000004</v>
      </c>
    </row>
    <row r="499" spans="1:10" x14ac:dyDescent="0.25">
      <c r="A499" s="134">
        <v>11720</v>
      </c>
      <c r="B499" s="134" t="s">
        <v>1123</v>
      </c>
      <c r="C499" s="131">
        <v>12020</v>
      </c>
      <c r="D499" s="132" t="s">
        <v>478</v>
      </c>
      <c r="E499" s="133" t="s">
        <v>1283</v>
      </c>
      <c r="F499" s="133" t="s">
        <v>106</v>
      </c>
      <c r="G499" s="135">
        <f t="shared" si="7"/>
        <v>0.90140000000000009</v>
      </c>
      <c r="H499" s="134" t="s">
        <v>391</v>
      </c>
      <c r="I499" s="138">
        <f>IF(H499="Urban",VLOOKUP(C499,'Wage Index Urban (CMS.GOV)-PDPM'!$A$2:$D$1682,4,FALSE),0)</f>
        <v>0.90140000000000009</v>
      </c>
      <c r="J499" s="138">
        <f>IF(H499="Rural",VLOOKUP(B499,'Wage Index Rural (CMS.GOV)-PDPM'!$B$1:$C$54,2,FALSE),0)</f>
        <v>0</v>
      </c>
    </row>
    <row r="500" spans="1:10" x14ac:dyDescent="0.25">
      <c r="A500" s="134">
        <v>11730</v>
      </c>
      <c r="B500" s="134" t="s">
        <v>1123</v>
      </c>
      <c r="C500" s="131">
        <v>17980</v>
      </c>
      <c r="D500" s="132" t="s">
        <v>482</v>
      </c>
      <c r="E500" s="133" t="s">
        <v>1284</v>
      </c>
      <c r="F500" s="133" t="s">
        <v>25</v>
      </c>
      <c r="G500" s="135">
        <f t="shared" si="7"/>
        <v>0.78490000000000004</v>
      </c>
      <c r="H500" s="134" t="s">
        <v>391</v>
      </c>
      <c r="I500" s="138">
        <f>IF(H500="Urban",VLOOKUP(C500,'Wage Index Urban (CMS.GOV)-PDPM'!$A$2:$D$1682,4,FALSE),0)</f>
        <v>0.78490000000000004</v>
      </c>
      <c r="J500" s="138">
        <f>IF(H500="Rural",VLOOKUP(B500,'Wage Index Rural (CMS.GOV)-PDPM'!$B$1:$C$54,2,FALSE),0)</f>
        <v>0</v>
      </c>
    </row>
    <row r="501" spans="1:10" x14ac:dyDescent="0.25">
      <c r="A501" s="134">
        <v>11703</v>
      </c>
      <c r="B501" s="134" t="s">
        <v>1123</v>
      </c>
      <c r="C501" s="131">
        <v>15260</v>
      </c>
      <c r="D501" s="132" t="s">
        <v>1285</v>
      </c>
      <c r="E501" s="133" t="s">
        <v>1286</v>
      </c>
      <c r="F501" s="133" t="s">
        <v>101</v>
      </c>
      <c r="G501" s="135">
        <f t="shared" si="7"/>
        <v>0.92820000000000003</v>
      </c>
      <c r="H501" s="134" t="s">
        <v>391</v>
      </c>
      <c r="I501" s="138">
        <f>IF(H501="Urban",VLOOKUP(C501,'Wage Index Urban (CMS.GOV)-PDPM'!$A$2:$D$1682,4,FALSE),0)</f>
        <v>0.92820000000000003</v>
      </c>
      <c r="J501" s="138">
        <f>IF(H501="Rural",VLOOKUP(B501,'Wage Index Rural (CMS.GOV)-PDPM'!$B$1:$C$54,2,FALSE),0)</f>
        <v>0</v>
      </c>
    </row>
    <row r="502" spans="1:10" x14ac:dyDescent="0.25">
      <c r="A502" s="134">
        <v>11702</v>
      </c>
      <c r="B502" s="134" t="s">
        <v>1123</v>
      </c>
      <c r="C502" s="131">
        <v>12260</v>
      </c>
      <c r="D502" s="132" t="s">
        <v>1287</v>
      </c>
      <c r="E502" s="133" t="s">
        <v>1288</v>
      </c>
      <c r="F502" s="133" t="s">
        <v>104</v>
      </c>
      <c r="G502" s="135">
        <f t="shared" si="7"/>
        <v>0.8357</v>
      </c>
      <c r="H502" s="134" t="s">
        <v>391</v>
      </c>
      <c r="I502" s="138">
        <f>IF(H502="Urban",VLOOKUP(C502,'Wage Index Urban (CMS.GOV)-PDPM'!$A$2:$D$1682,4,FALSE),0)</f>
        <v>0.8357</v>
      </c>
      <c r="J502" s="138">
        <f>IF(H502="Rural",VLOOKUP(B502,'Wage Index Rural (CMS.GOV)-PDPM'!$B$1:$C$54,2,FALSE),0)</f>
        <v>0</v>
      </c>
    </row>
    <row r="503" spans="1:10" x14ac:dyDescent="0.25">
      <c r="A503" s="134">
        <v>11740</v>
      </c>
      <c r="B503" s="134" t="s">
        <v>1123</v>
      </c>
      <c r="C503" s="131">
        <v>12060</v>
      </c>
      <c r="D503" s="132" t="s">
        <v>1289</v>
      </c>
      <c r="E503" s="133" t="s">
        <v>1290</v>
      </c>
      <c r="F503" s="133" t="s">
        <v>6496</v>
      </c>
      <c r="G503" s="135">
        <f t="shared" si="7"/>
        <v>1.0064</v>
      </c>
      <c r="H503" s="134" t="s">
        <v>391</v>
      </c>
      <c r="I503" s="138">
        <f>IF(H503="Urban",VLOOKUP(C503,'Wage Index Urban (CMS.GOV)-PDPM'!$A$2:$D$1682,4,FALSE),0)</f>
        <v>1.0064</v>
      </c>
      <c r="J503" s="138">
        <f>IF(H503="Rural",VLOOKUP(B503,'Wage Index Rural (CMS.GOV)-PDPM'!$B$1:$C$54,2,FALSE),0)</f>
        <v>0</v>
      </c>
    </row>
    <row r="504" spans="1:10" x14ac:dyDescent="0.25">
      <c r="A504" s="134">
        <v>11741</v>
      </c>
      <c r="B504" s="134" t="s">
        <v>1123</v>
      </c>
      <c r="C504" s="131">
        <v>99911</v>
      </c>
      <c r="D504" s="132" t="s">
        <v>692</v>
      </c>
      <c r="E504" s="133" t="s">
        <v>1291</v>
      </c>
      <c r="F504" s="133" t="s">
        <v>7075</v>
      </c>
      <c r="G504" s="135">
        <f t="shared" si="7"/>
        <v>0.76780000000000004</v>
      </c>
      <c r="H504" s="134" t="s">
        <v>388</v>
      </c>
      <c r="I504" s="138">
        <f>IF(H504="Urban",VLOOKUP(C504,'Wage Index Urban (CMS.GOV)-PDPM'!$A$2:$D$1682,4,FALSE),0)</f>
        <v>0</v>
      </c>
      <c r="J504" s="138">
        <f>IF(H504="Rural",VLOOKUP(B504,'Wage Index Rural (CMS.GOV)-PDPM'!$B$1:$C$54,2,FALSE),0)</f>
        <v>0.76780000000000004</v>
      </c>
    </row>
    <row r="505" spans="1:10" x14ac:dyDescent="0.25">
      <c r="A505" s="134">
        <v>11750</v>
      </c>
      <c r="B505" s="134" t="s">
        <v>1123</v>
      </c>
      <c r="C505" s="131">
        <v>99911</v>
      </c>
      <c r="D505" s="132" t="s">
        <v>1292</v>
      </c>
      <c r="E505" s="133" t="s">
        <v>1293</v>
      </c>
      <c r="F505" s="133" t="s">
        <v>7075</v>
      </c>
      <c r="G505" s="135">
        <f t="shared" si="7"/>
        <v>0.76780000000000004</v>
      </c>
      <c r="H505" s="134" t="s">
        <v>388</v>
      </c>
      <c r="I505" s="138">
        <f>IF(H505="Urban",VLOOKUP(C505,'Wage Index Urban (CMS.GOV)-PDPM'!$A$2:$D$1682,4,FALSE),0)</f>
        <v>0</v>
      </c>
      <c r="J505" s="138">
        <f>IF(H505="Rural",VLOOKUP(B505,'Wage Index Rural (CMS.GOV)-PDPM'!$B$1:$C$54,2,FALSE),0)</f>
        <v>0.76780000000000004</v>
      </c>
    </row>
    <row r="506" spans="1:10" x14ac:dyDescent="0.25">
      <c r="A506" s="134">
        <v>11760</v>
      </c>
      <c r="B506" s="134" t="s">
        <v>1123</v>
      </c>
      <c r="C506" s="131">
        <v>31420</v>
      </c>
      <c r="D506" s="132" t="s">
        <v>488</v>
      </c>
      <c r="E506" s="133" t="s">
        <v>1294</v>
      </c>
      <c r="F506" s="133" t="s">
        <v>5718</v>
      </c>
      <c r="G506" s="135">
        <f t="shared" si="7"/>
        <v>0.86250000000000004</v>
      </c>
      <c r="H506" s="134" t="s">
        <v>391</v>
      </c>
      <c r="I506" s="138">
        <f>IF(H506="Urban",VLOOKUP(C506,'Wage Index Urban (CMS.GOV)-PDPM'!$A$2:$D$1682,4,FALSE),0)</f>
        <v>0.86250000000000004</v>
      </c>
      <c r="J506" s="138">
        <f>IF(H506="Rural",VLOOKUP(B506,'Wage Index Rural (CMS.GOV)-PDPM'!$B$1:$C$54,2,FALSE),0)</f>
        <v>0</v>
      </c>
    </row>
    <row r="507" spans="1:10" x14ac:dyDescent="0.25">
      <c r="A507" s="134">
        <v>11770</v>
      </c>
      <c r="B507" s="134" t="s">
        <v>1123</v>
      </c>
      <c r="C507" s="131">
        <v>99911</v>
      </c>
      <c r="D507" s="132" t="s">
        <v>490</v>
      </c>
      <c r="E507" s="133" t="s">
        <v>1295</v>
      </c>
      <c r="F507" s="133" t="s">
        <v>7075</v>
      </c>
      <c r="G507" s="135">
        <f t="shared" si="7"/>
        <v>0.76780000000000004</v>
      </c>
      <c r="H507" s="134" t="s">
        <v>388</v>
      </c>
      <c r="I507" s="138">
        <f>IF(H507="Urban",VLOOKUP(C507,'Wage Index Urban (CMS.GOV)-PDPM'!$A$2:$D$1682,4,FALSE),0)</f>
        <v>0</v>
      </c>
      <c r="J507" s="138">
        <f>IF(H507="Rural",VLOOKUP(B507,'Wage Index Rural (CMS.GOV)-PDPM'!$B$1:$C$54,2,FALSE),0)</f>
        <v>0.76780000000000004</v>
      </c>
    </row>
    <row r="508" spans="1:10" x14ac:dyDescent="0.25">
      <c r="A508" s="134">
        <v>11771</v>
      </c>
      <c r="B508" s="134" t="s">
        <v>1123</v>
      </c>
      <c r="C508" s="131">
        <v>12060</v>
      </c>
      <c r="D508" s="132" t="s">
        <v>492</v>
      </c>
      <c r="E508" s="133" t="s">
        <v>1296</v>
      </c>
      <c r="F508" s="133" t="s">
        <v>6496</v>
      </c>
      <c r="G508" s="135">
        <f t="shared" si="7"/>
        <v>1.0064</v>
      </c>
      <c r="H508" s="134" t="s">
        <v>391</v>
      </c>
      <c r="I508" s="138">
        <f>IF(H508="Urban",VLOOKUP(C508,'Wage Index Urban (CMS.GOV)-PDPM'!$A$2:$D$1682,4,FALSE),0)</f>
        <v>1.0064</v>
      </c>
      <c r="J508" s="138">
        <f>IF(H508="Rural",VLOOKUP(B508,'Wage Index Rural (CMS.GOV)-PDPM'!$B$1:$C$54,2,FALSE),0)</f>
        <v>0</v>
      </c>
    </row>
    <row r="509" spans="1:10" x14ac:dyDescent="0.25">
      <c r="A509" s="134">
        <v>11772</v>
      </c>
      <c r="B509" s="134" t="s">
        <v>1123</v>
      </c>
      <c r="C509" s="131">
        <v>19140</v>
      </c>
      <c r="D509" s="132" t="s">
        <v>1297</v>
      </c>
      <c r="E509" s="133" t="s">
        <v>1298</v>
      </c>
      <c r="F509" s="133" t="s">
        <v>110</v>
      </c>
      <c r="G509" s="135">
        <f t="shared" si="7"/>
        <v>0.8992</v>
      </c>
      <c r="H509" s="134" t="s">
        <v>391</v>
      </c>
      <c r="I509" s="138">
        <f>IF(H509="Urban",VLOOKUP(C509,'Wage Index Urban (CMS.GOV)-PDPM'!$A$2:$D$1682,4,FALSE),0)</f>
        <v>0.8992</v>
      </c>
      <c r="J509" s="138">
        <f>IF(H509="Rural",VLOOKUP(B509,'Wage Index Rural (CMS.GOV)-PDPM'!$B$1:$C$54,2,FALSE),0)</f>
        <v>0</v>
      </c>
    </row>
    <row r="510" spans="1:10" x14ac:dyDescent="0.25">
      <c r="A510" s="134">
        <v>11780</v>
      </c>
      <c r="B510" s="134" t="s">
        <v>1123</v>
      </c>
      <c r="C510" s="131">
        <v>17980</v>
      </c>
      <c r="D510" s="132" t="s">
        <v>1299</v>
      </c>
      <c r="E510" s="133" t="s">
        <v>1300</v>
      </c>
      <c r="F510" s="133" t="s">
        <v>25</v>
      </c>
      <c r="G510" s="135">
        <f t="shared" si="7"/>
        <v>0.78490000000000004</v>
      </c>
      <c r="H510" s="134" t="s">
        <v>391</v>
      </c>
      <c r="I510" s="138">
        <f>IF(H510="Urban",VLOOKUP(C510,'Wage Index Urban (CMS.GOV)-PDPM'!$A$2:$D$1682,4,FALSE),0)</f>
        <v>0.78490000000000004</v>
      </c>
      <c r="J510" s="138">
        <f>IF(H510="Rural",VLOOKUP(B510,'Wage Index Rural (CMS.GOV)-PDPM'!$B$1:$C$54,2,FALSE),0)</f>
        <v>0</v>
      </c>
    </row>
    <row r="511" spans="1:10" x14ac:dyDescent="0.25">
      <c r="A511" s="134">
        <v>11790</v>
      </c>
      <c r="B511" s="134" t="s">
        <v>1123</v>
      </c>
      <c r="C511" s="131">
        <v>12060</v>
      </c>
      <c r="D511" s="132" t="s">
        <v>700</v>
      </c>
      <c r="E511" s="133" t="s">
        <v>1301</v>
      </c>
      <c r="F511" s="133" t="s">
        <v>6496</v>
      </c>
      <c r="G511" s="135">
        <f t="shared" si="7"/>
        <v>1.0064</v>
      </c>
      <c r="H511" s="134" t="s">
        <v>391</v>
      </c>
      <c r="I511" s="138">
        <f>IF(H511="Urban",VLOOKUP(C511,'Wage Index Urban (CMS.GOV)-PDPM'!$A$2:$D$1682,4,FALSE),0)</f>
        <v>1.0064</v>
      </c>
      <c r="J511" s="138">
        <f>IF(H511="Rural",VLOOKUP(B511,'Wage Index Rural (CMS.GOV)-PDPM'!$B$1:$C$54,2,FALSE),0)</f>
        <v>0</v>
      </c>
    </row>
    <row r="512" spans="1:10" x14ac:dyDescent="0.25">
      <c r="A512" s="134">
        <v>11800</v>
      </c>
      <c r="B512" s="134" t="s">
        <v>1123</v>
      </c>
      <c r="C512" s="131">
        <v>12020</v>
      </c>
      <c r="D512" s="132" t="s">
        <v>1302</v>
      </c>
      <c r="E512" s="133" t="s">
        <v>1303</v>
      </c>
      <c r="F512" s="133" t="s">
        <v>106</v>
      </c>
      <c r="G512" s="135">
        <f t="shared" si="7"/>
        <v>0.90140000000000009</v>
      </c>
      <c r="H512" s="134" t="s">
        <v>391</v>
      </c>
      <c r="I512" s="138">
        <f>IF(H512="Urban",VLOOKUP(C512,'Wage Index Urban (CMS.GOV)-PDPM'!$A$2:$D$1682,4,FALSE),0)</f>
        <v>0.90140000000000009</v>
      </c>
      <c r="J512" s="138">
        <f>IF(H512="Rural",VLOOKUP(B512,'Wage Index Rural (CMS.GOV)-PDPM'!$B$1:$C$54,2,FALSE),0)</f>
        <v>0</v>
      </c>
    </row>
    <row r="513" spans="1:10" x14ac:dyDescent="0.25">
      <c r="A513" s="134">
        <v>11801</v>
      </c>
      <c r="B513" s="134" t="s">
        <v>1123</v>
      </c>
      <c r="C513" s="131">
        <v>12020</v>
      </c>
      <c r="D513" s="132" t="s">
        <v>1304</v>
      </c>
      <c r="E513" s="133" t="s">
        <v>1305</v>
      </c>
      <c r="F513" s="133" t="s">
        <v>106</v>
      </c>
      <c r="G513" s="135">
        <f t="shared" si="7"/>
        <v>0.90140000000000009</v>
      </c>
      <c r="H513" s="134" t="s">
        <v>391</v>
      </c>
      <c r="I513" s="138">
        <f>IF(H513="Urban",VLOOKUP(C513,'Wage Index Urban (CMS.GOV)-PDPM'!$A$2:$D$1682,4,FALSE),0)</f>
        <v>0.90140000000000009</v>
      </c>
      <c r="J513" s="138">
        <f>IF(H513="Rural",VLOOKUP(B513,'Wage Index Rural (CMS.GOV)-PDPM'!$B$1:$C$54,2,FALSE),0)</f>
        <v>0</v>
      </c>
    </row>
    <row r="514" spans="1:10" x14ac:dyDescent="0.25">
      <c r="A514" s="134">
        <v>11810</v>
      </c>
      <c r="B514" s="134" t="s">
        <v>1123</v>
      </c>
      <c r="C514" s="131">
        <v>12060</v>
      </c>
      <c r="D514" s="132" t="s">
        <v>1306</v>
      </c>
      <c r="E514" s="133" t="s">
        <v>1307</v>
      </c>
      <c r="F514" s="133" t="s">
        <v>6496</v>
      </c>
      <c r="G514" s="135">
        <f t="shared" si="7"/>
        <v>1.0064</v>
      </c>
      <c r="H514" s="134" t="s">
        <v>391</v>
      </c>
      <c r="I514" s="138">
        <f>IF(H514="Urban",VLOOKUP(C514,'Wage Index Urban (CMS.GOV)-PDPM'!$A$2:$D$1682,4,FALSE),0)</f>
        <v>1.0064</v>
      </c>
      <c r="J514" s="138">
        <f>IF(H514="Rural",VLOOKUP(B514,'Wage Index Rural (CMS.GOV)-PDPM'!$B$1:$C$54,2,FALSE),0)</f>
        <v>0</v>
      </c>
    </row>
    <row r="515" spans="1:10" x14ac:dyDescent="0.25">
      <c r="A515" s="134">
        <v>11811</v>
      </c>
      <c r="B515" s="134" t="s">
        <v>1123</v>
      </c>
      <c r="C515" s="131">
        <v>47580</v>
      </c>
      <c r="D515" s="132" t="s">
        <v>1308</v>
      </c>
      <c r="E515" s="133" t="s">
        <v>1309</v>
      </c>
      <c r="F515" s="133" t="s">
        <v>109</v>
      </c>
      <c r="G515" s="135">
        <f t="shared" si="7"/>
        <v>0.76319999999999999</v>
      </c>
      <c r="H515" s="134" t="s">
        <v>391</v>
      </c>
      <c r="I515" s="138">
        <f>IF(H515="Urban",VLOOKUP(C515,'Wage Index Urban (CMS.GOV)-PDPM'!$A$2:$D$1682,4,FALSE),0)</f>
        <v>0.76319999999999999</v>
      </c>
      <c r="J515" s="138">
        <f>IF(H515="Rural",VLOOKUP(B515,'Wage Index Rural (CMS.GOV)-PDPM'!$B$1:$C$54,2,FALSE),0)</f>
        <v>0</v>
      </c>
    </row>
    <row r="516" spans="1:10" x14ac:dyDescent="0.25">
      <c r="A516" s="134">
        <v>11812</v>
      </c>
      <c r="B516" s="134" t="s">
        <v>1123</v>
      </c>
      <c r="C516" s="131">
        <v>12060</v>
      </c>
      <c r="D516" s="132" t="s">
        <v>496</v>
      </c>
      <c r="E516" s="133" t="s">
        <v>1310</v>
      </c>
      <c r="F516" s="133" t="s">
        <v>6496</v>
      </c>
      <c r="G516" s="135">
        <f t="shared" si="7"/>
        <v>1.0064</v>
      </c>
      <c r="H516" s="134" t="s">
        <v>391</v>
      </c>
      <c r="I516" s="138">
        <f>IF(H516="Urban",VLOOKUP(C516,'Wage Index Urban (CMS.GOV)-PDPM'!$A$2:$D$1682,4,FALSE),0)</f>
        <v>1.0064</v>
      </c>
      <c r="J516" s="138">
        <f>IF(H516="Rural",VLOOKUP(B516,'Wage Index Rural (CMS.GOV)-PDPM'!$B$1:$C$54,2,FALSE),0)</f>
        <v>0</v>
      </c>
    </row>
    <row r="517" spans="1:10" x14ac:dyDescent="0.25">
      <c r="A517" s="134">
        <v>11820</v>
      </c>
      <c r="B517" s="134" t="s">
        <v>1123</v>
      </c>
      <c r="C517" s="131">
        <v>99911</v>
      </c>
      <c r="D517" s="132" t="s">
        <v>1311</v>
      </c>
      <c r="E517" s="133" t="s">
        <v>1312</v>
      </c>
      <c r="F517" s="133" t="s">
        <v>7075</v>
      </c>
      <c r="G517" s="135">
        <f t="shared" si="7"/>
        <v>0.76780000000000004</v>
      </c>
      <c r="H517" s="134" t="s">
        <v>388</v>
      </c>
      <c r="I517" s="138">
        <f>IF(H517="Urban",VLOOKUP(C517,'Wage Index Urban (CMS.GOV)-PDPM'!$A$2:$D$1682,4,FALSE),0)</f>
        <v>0</v>
      </c>
      <c r="J517" s="138">
        <f>IF(H517="Rural",VLOOKUP(B517,'Wage Index Rural (CMS.GOV)-PDPM'!$B$1:$C$54,2,FALSE),0)</f>
        <v>0.76780000000000004</v>
      </c>
    </row>
    <row r="518" spans="1:10" x14ac:dyDescent="0.25">
      <c r="A518" s="134">
        <v>11821</v>
      </c>
      <c r="B518" s="134" t="s">
        <v>1123</v>
      </c>
      <c r="C518" s="131">
        <v>12060</v>
      </c>
      <c r="D518" s="132" t="s">
        <v>498</v>
      </c>
      <c r="E518" s="133" t="s">
        <v>1313</v>
      </c>
      <c r="F518" s="133" t="s">
        <v>6496</v>
      </c>
      <c r="G518" s="135">
        <f t="shared" si="7"/>
        <v>1.0064</v>
      </c>
      <c r="H518" s="134" t="s">
        <v>391</v>
      </c>
      <c r="I518" s="138">
        <f>IF(H518="Urban",VLOOKUP(C518,'Wage Index Urban (CMS.GOV)-PDPM'!$A$2:$D$1682,4,FALSE),0)</f>
        <v>1.0064</v>
      </c>
      <c r="J518" s="138">
        <f>IF(H518="Rural",VLOOKUP(B518,'Wage Index Rural (CMS.GOV)-PDPM'!$B$1:$C$54,2,FALSE),0)</f>
        <v>0</v>
      </c>
    </row>
    <row r="519" spans="1:10" x14ac:dyDescent="0.25">
      <c r="A519" s="134">
        <v>11830</v>
      </c>
      <c r="B519" s="134" t="s">
        <v>1123</v>
      </c>
      <c r="C519" s="131">
        <v>99911</v>
      </c>
      <c r="D519" s="132" t="s">
        <v>710</v>
      </c>
      <c r="E519" s="133" t="s">
        <v>1314</v>
      </c>
      <c r="F519" s="133" t="s">
        <v>7075</v>
      </c>
      <c r="G519" s="135">
        <f t="shared" si="7"/>
        <v>0.76780000000000004</v>
      </c>
      <c r="H519" s="134" t="s">
        <v>388</v>
      </c>
      <c r="I519" s="138">
        <f>IF(H519="Urban",VLOOKUP(C519,'Wage Index Urban (CMS.GOV)-PDPM'!$A$2:$D$1682,4,FALSE),0)</f>
        <v>0</v>
      </c>
      <c r="J519" s="138">
        <f>IF(H519="Rural",VLOOKUP(B519,'Wage Index Rural (CMS.GOV)-PDPM'!$B$1:$C$54,2,FALSE),0)</f>
        <v>0.76780000000000004</v>
      </c>
    </row>
    <row r="520" spans="1:10" x14ac:dyDescent="0.25">
      <c r="A520" s="134">
        <v>11831</v>
      </c>
      <c r="B520" s="134" t="s">
        <v>1123</v>
      </c>
      <c r="C520" s="131">
        <v>99911</v>
      </c>
      <c r="D520" s="132" t="s">
        <v>716</v>
      </c>
      <c r="E520" s="133" t="s">
        <v>1315</v>
      </c>
      <c r="F520" s="133" t="s">
        <v>7075</v>
      </c>
      <c r="G520" s="135">
        <f t="shared" si="7"/>
        <v>0.76780000000000004</v>
      </c>
      <c r="H520" s="134" t="s">
        <v>388</v>
      </c>
      <c r="I520" s="138">
        <f>IF(H520="Urban",VLOOKUP(C520,'Wage Index Urban (CMS.GOV)-PDPM'!$A$2:$D$1682,4,FALSE),0)</f>
        <v>0</v>
      </c>
      <c r="J520" s="138">
        <f>IF(H520="Rural",VLOOKUP(B520,'Wage Index Rural (CMS.GOV)-PDPM'!$B$1:$C$54,2,FALSE),0)</f>
        <v>0.76780000000000004</v>
      </c>
    </row>
    <row r="521" spans="1:10" x14ac:dyDescent="0.25">
      <c r="A521" s="134">
        <v>11832</v>
      </c>
      <c r="B521" s="134" t="s">
        <v>1123</v>
      </c>
      <c r="C521" s="131">
        <v>99911</v>
      </c>
      <c r="D521" s="132" t="s">
        <v>1098</v>
      </c>
      <c r="E521" s="133" t="s">
        <v>1316</v>
      </c>
      <c r="F521" s="133" t="s">
        <v>7075</v>
      </c>
      <c r="G521" s="135">
        <f t="shared" ref="G521:G584" si="8">IF(H521="Rural",J521,I521)</f>
        <v>0.76780000000000004</v>
      </c>
      <c r="H521" s="134" t="s">
        <v>388</v>
      </c>
      <c r="I521" s="138">
        <f>IF(H521="Urban",VLOOKUP(C521,'Wage Index Urban (CMS.GOV)-PDPM'!$A$2:$D$1682,4,FALSE),0)</f>
        <v>0</v>
      </c>
      <c r="J521" s="138">
        <f>IF(H521="Rural",VLOOKUP(B521,'Wage Index Rural (CMS.GOV)-PDPM'!$B$1:$C$54,2,FALSE),0)</f>
        <v>0.76780000000000004</v>
      </c>
    </row>
    <row r="522" spans="1:10" x14ac:dyDescent="0.25">
      <c r="A522" s="134">
        <v>11833</v>
      </c>
      <c r="B522" s="134" t="s">
        <v>1123</v>
      </c>
      <c r="C522" s="131">
        <v>99911</v>
      </c>
      <c r="D522" s="132" t="s">
        <v>1317</v>
      </c>
      <c r="E522" s="133" t="s">
        <v>1318</v>
      </c>
      <c r="F522" s="133" t="s">
        <v>7075</v>
      </c>
      <c r="G522" s="135">
        <f t="shared" si="8"/>
        <v>0.76780000000000004</v>
      </c>
      <c r="H522" s="134" t="s">
        <v>388</v>
      </c>
      <c r="I522" s="138">
        <f>IF(H522="Urban",VLOOKUP(C522,'Wage Index Urban (CMS.GOV)-PDPM'!$A$2:$D$1682,4,FALSE),0)</f>
        <v>0</v>
      </c>
      <c r="J522" s="138">
        <f>IF(H522="Rural",VLOOKUP(B522,'Wage Index Rural (CMS.GOV)-PDPM'!$B$1:$C$54,2,FALSE),0)</f>
        <v>0.76780000000000004</v>
      </c>
    </row>
    <row r="523" spans="1:10" x14ac:dyDescent="0.25">
      <c r="A523" s="134">
        <v>11834</v>
      </c>
      <c r="B523" s="134" t="s">
        <v>1123</v>
      </c>
      <c r="C523" s="131">
        <v>99911</v>
      </c>
      <c r="D523" s="132" t="s">
        <v>1319</v>
      </c>
      <c r="E523" s="133" t="s">
        <v>1320</v>
      </c>
      <c r="F523" s="133" t="s">
        <v>7075</v>
      </c>
      <c r="G523" s="135">
        <f t="shared" si="8"/>
        <v>0.76780000000000004</v>
      </c>
      <c r="H523" s="134" t="s">
        <v>388</v>
      </c>
      <c r="I523" s="138">
        <f>IF(H523="Urban",VLOOKUP(C523,'Wage Index Urban (CMS.GOV)-PDPM'!$A$2:$D$1682,4,FALSE),0)</f>
        <v>0</v>
      </c>
      <c r="J523" s="138">
        <f>IF(H523="Rural",VLOOKUP(B523,'Wage Index Rural (CMS.GOV)-PDPM'!$B$1:$C$54,2,FALSE),0)</f>
        <v>0.76780000000000004</v>
      </c>
    </row>
    <row r="524" spans="1:10" x14ac:dyDescent="0.25">
      <c r="A524" s="134">
        <v>11835</v>
      </c>
      <c r="B524" s="134" t="s">
        <v>1123</v>
      </c>
      <c r="C524" s="131">
        <v>99911</v>
      </c>
      <c r="D524" s="132" t="s">
        <v>500</v>
      </c>
      <c r="E524" s="133" t="s">
        <v>1321</v>
      </c>
      <c r="F524" s="133" t="s">
        <v>7075</v>
      </c>
      <c r="G524" s="135">
        <f t="shared" si="8"/>
        <v>0.76780000000000004</v>
      </c>
      <c r="H524" s="134" t="s">
        <v>388</v>
      </c>
      <c r="I524" s="138">
        <f>IF(H524="Urban",VLOOKUP(C524,'Wage Index Urban (CMS.GOV)-PDPM'!$A$2:$D$1682,4,FALSE),0)</f>
        <v>0</v>
      </c>
      <c r="J524" s="138">
        <f>IF(H524="Rural",VLOOKUP(B524,'Wage Index Rural (CMS.GOV)-PDPM'!$B$1:$C$54,2,FALSE),0)</f>
        <v>0.76780000000000004</v>
      </c>
    </row>
    <row r="525" spans="1:10" x14ac:dyDescent="0.25">
      <c r="A525" s="134">
        <v>11840</v>
      </c>
      <c r="B525" s="134" t="s">
        <v>1123</v>
      </c>
      <c r="C525" s="131">
        <v>12260</v>
      </c>
      <c r="D525" s="132" t="s">
        <v>1322</v>
      </c>
      <c r="E525" s="133" t="s">
        <v>1323</v>
      </c>
      <c r="F525" s="133" t="s">
        <v>104</v>
      </c>
      <c r="G525" s="135">
        <f t="shared" si="8"/>
        <v>0.8357</v>
      </c>
      <c r="H525" s="134" t="s">
        <v>391</v>
      </c>
      <c r="I525" s="138">
        <f>IF(H525="Urban",VLOOKUP(C525,'Wage Index Urban (CMS.GOV)-PDPM'!$A$2:$D$1682,4,FALSE),0)</f>
        <v>0.8357</v>
      </c>
      <c r="J525" s="138">
        <f>IF(H525="Rural",VLOOKUP(B525,'Wage Index Rural (CMS.GOV)-PDPM'!$B$1:$C$54,2,FALSE),0)</f>
        <v>0</v>
      </c>
    </row>
    <row r="526" spans="1:10" x14ac:dyDescent="0.25">
      <c r="A526" s="134">
        <v>11841</v>
      </c>
      <c r="B526" s="134" t="s">
        <v>1123</v>
      </c>
      <c r="C526" s="131">
        <v>12060</v>
      </c>
      <c r="D526" s="132" t="s">
        <v>1324</v>
      </c>
      <c r="E526" s="133" t="s">
        <v>1325</v>
      </c>
      <c r="F526" s="133" t="s">
        <v>6496</v>
      </c>
      <c r="G526" s="135">
        <f t="shared" si="8"/>
        <v>1.0064</v>
      </c>
      <c r="H526" s="134" t="s">
        <v>391</v>
      </c>
      <c r="I526" s="138">
        <f>IF(H526="Urban",VLOOKUP(C526,'Wage Index Urban (CMS.GOV)-PDPM'!$A$2:$D$1682,4,FALSE),0)</f>
        <v>1.0064</v>
      </c>
      <c r="J526" s="138">
        <f>IF(H526="Rural",VLOOKUP(B526,'Wage Index Rural (CMS.GOV)-PDPM'!$B$1:$C$54,2,FALSE),0)</f>
        <v>0</v>
      </c>
    </row>
    <row r="527" spans="1:10" x14ac:dyDescent="0.25">
      <c r="A527" s="134">
        <v>11842</v>
      </c>
      <c r="B527" s="134" t="s">
        <v>1123</v>
      </c>
      <c r="C527" s="131">
        <v>99911</v>
      </c>
      <c r="D527" s="132" t="s">
        <v>1326</v>
      </c>
      <c r="E527" s="133" t="s">
        <v>1327</v>
      </c>
      <c r="F527" s="133" t="s">
        <v>7075</v>
      </c>
      <c r="G527" s="135">
        <f t="shared" si="8"/>
        <v>0.76780000000000004</v>
      </c>
      <c r="H527" s="134" t="s">
        <v>388</v>
      </c>
      <c r="I527" s="138">
        <f>IF(H527="Urban",VLOOKUP(C527,'Wage Index Urban (CMS.GOV)-PDPM'!$A$2:$D$1682,4,FALSE),0)</f>
        <v>0</v>
      </c>
      <c r="J527" s="138">
        <f>IF(H527="Rural",VLOOKUP(B527,'Wage Index Rural (CMS.GOV)-PDPM'!$B$1:$C$54,2,FALSE),0)</f>
        <v>0.76780000000000004</v>
      </c>
    </row>
    <row r="528" spans="1:10" x14ac:dyDescent="0.25">
      <c r="A528" s="134">
        <v>11850</v>
      </c>
      <c r="B528" s="134" t="s">
        <v>1123</v>
      </c>
      <c r="C528" s="131">
        <v>99911</v>
      </c>
      <c r="D528" s="132" t="s">
        <v>1328</v>
      </c>
      <c r="E528" s="133" t="s">
        <v>1329</v>
      </c>
      <c r="F528" s="133" t="s">
        <v>7075</v>
      </c>
      <c r="G528" s="135">
        <f t="shared" si="8"/>
        <v>0.76780000000000004</v>
      </c>
      <c r="H528" s="134" t="s">
        <v>388</v>
      </c>
      <c r="I528" s="138">
        <f>IF(H528="Urban",VLOOKUP(C528,'Wage Index Urban (CMS.GOV)-PDPM'!$A$2:$D$1682,4,FALSE),0)</f>
        <v>0</v>
      </c>
      <c r="J528" s="138">
        <f>IF(H528="Rural",VLOOKUP(B528,'Wage Index Rural (CMS.GOV)-PDPM'!$B$1:$C$54,2,FALSE),0)</f>
        <v>0.76780000000000004</v>
      </c>
    </row>
    <row r="529" spans="1:10" x14ac:dyDescent="0.25">
      <c r="A529" s="134">
        <v>11851</v>
      </c>
      <c r="B529" s="134" t="s">
        <v>1123</v>
      </c>
      <c r="C529" s="131">
        <v>99911</v>
      </c>
      <c r="D529" s="132" t="s">
        <v>1104</v>
      </c>
      <c r="E529" s="133" t="s">
        <v>1330</v>
      </c>
      <c r="F529" s="133" t="s">
        <v>7075</v>
      </c>
      <c r="G529" s="135">
        <f t="shared" si="8"/>
        <v>0.76780000000000004</v>
      </c>
      <c r="H529" s="134" t="s">
        <v>388</v>
      </c>
      <c r="I529" s="138">
        <f>IF(H529="Urban",VLOOKUP(C529,'Wage Index Urban (CMS.GOV)-PDPM'!$A$2:$D$1682,4,FALSE),0)</f>
        <v>0</v>
      </c>
      <c r="J529" s="138">
        <f>IF(H529="Rural",VLOOKUP(B529,'Wage Index Rural (CMS.GOV)-PDPM'!$B$1:$C$54,2,FALSE),0)</f>
        <v>0.76780000000000004</v>
      </c>
    </row>
    <row r="530" spans="1:10" x14ac:dyDescent="0.25">
      <c r="A530" s="134">
        <v>11860</v>
      </c>
      <c r="B530" s="134" t="s">
        <v>1123</v>
      </c>
      <c r="C530" s="131">
        <v>12060</v>
      </c>
      <c r="D530" s="132" t="s">
        <v>1331</v>
      </c>
      <c r="E530" s="133" t="s">
        <v>1332</v>
      </c>
      <c r="F530" s="133" t="s">
        <v>6496</v>
      </c>
      <c r="G530" s="135">
        <f t="shared" si="8"/>
        <v>1.0064</v>
      </c>
      <c r="H530" s="134" t="s">
        <v>391</v>
      </c>
      <c r="I530" s="138">
        <f>IF(H530="Urban",VLOOKUP(C530,'Wage Index Urban (CMS.GOV)-PDPM'!$A$2:$D$1682,4,FALSE),0)</f>
        <v>1.0064</v>
      </c>
      <c r="J530" s="138">
        <f>IF(H530="Rural",VLOOKUP(B530,'Wage Index Rural (CMS.GOV)-PDPM'!$B$1:$C$54,2,FALSE),0)</f>
        <v>0</v>
      </c>
    </row>
    <row r="531" spans="1:10" x14ac:dyDescent="0.25">
      <c r="A531" s="134">
        <v>11999</v>
      </c>
      <c r="B531" s="134" t="s">
        <v>1123</v>
      </c>
      <c r="C531" s="131">
        <v>99911</v>
      </c>
      <c r="D531" s="132" t="s">
        <v>387</v>
      </c>
      <c r="E531" s="133" t="s">
        <v>6760</v>
      </c>
      <c r="F531" s="133" t="s">
        <v>7075</v>
      </c>
      <c r="G531" s="135">
        <f t="shared" si="8"/>
        <v>0.76780000000000004</v>
      </c>
      <c r="H531" s="134" t="s">
        <v>388</v>
      </c>
      <c r="I531" s="138">
        <f>IF(H531="Urban",VLOOKUP(C531,'Wage Index Urban (CMS.GOV)-PDPM'!$A$2:$D$1682,4,FALSE),0)</f>
        <v>0</v>
      </c>
      <c r="J531" s="138">
        <f>IF(H531="Rural",VLOOKUP(B531,'Wage Index Rural (CMS.GOV)-PDPM'!$B$1:$C$54,2,FALSE),0)</f>
        <v>0.76780000000000004</v>
      </c>
    </row>
    <row r="532" spans="1:10" x14ac:dyDescent="0.25">
      <c r="A532" s="134">
        <v>11861</v>
      </c>
      <c r="B532" s="134" t="s">
        <v>1123</v>
      </c>
      <c r="C532" s="131">
        <v>99911</v>
      </c>
      <c r="D532" s="132" t="s">
        <v>1333</v>
      </c>
      <c r="E532" s="133" t="s">
        <v>1334</v>
      </c>
      <c r="F532" s="133" t="s">
        <v>7075</v>
      </c>
      <c r="G532" s="135">
        <f t="shared" si="8"/>
        <v>0.76780000000000004</v>
      </c>
      <c r="H532" s="134" t="s">
        <v>388</v>
      </c>
      <c r="I532" s="138">
        <f>IF(H532="Urban",VLOOKUP(C532,'Wage Index Urban (CMS.GOV)-PDPM'!$A$2:$D$1682,4,FALSE),0)</f>
        <v>0</v>
      </c>
      <c r="J532" s="138">
        <f>IF(H532="Rural",VLOOKUP(B532,'Wage Index Rural (CMS.GOV)-PDPM'!$B$1:$C$54,2,FALSE),0)</f>
        <v>0.76780000000000004</v>
      </c>
    </row>
    <row r="533" spans="1:10" x14ac:dyDescent="0.25">
      <c r="A533" s="134">
        <v>11862</v>
      </c>
      <c r="B533" s="134" t="s">
        <v>1123</v>
      </c>
      <c r="C533" s="131">
        <v>17980</v>
      </c>
      <c r="D533" s="132" t="s">
        <v>1335</v>
      </c>
      <c r="E533" s="133" t="s">
        <v>1336</v>
      </c>
      <c r="F533" s="133" t="s">
        <v>25</v>
      </c>
      <c r="G533" s="135">
        <f t="shared" si="8"/>
        <v>0.78490000000000004</v>
      </c>
      <c r="H533" s="134" t="s">
        <v>391</v>
      </c>
      <c r="I533" s="138">
        <f>IF(H533="Urban",VLOOKUP(C533,'Wage Index Urban (CMS.GOV)-PDPM'!$A$2:$D$1682,4,FALSE),0)</f>
        <v>0.78490000000000004</v>
      </c>
      <c r="J533" s="138">
        <f>IF(H533="Rural",VLOOKUP(B533,'Wage Index Rural (CMS.GOV)-PDPM'!$B$1:$C$54,2,FALSE),0)</f>
        <v>0</v>
      </c>
    </row>
    <row r="534" spans="1:10" x14ac:dyDescent="0.25">
      <c r="A534" s="134">
        <v>11870</v>
      </c>
      <c r="B534" s="134" t="s">
        <v>1123</v>
      </c>
      <c r="C534" s="131">
        <v>99911</v>
      </c>
      <c r="D534" s="132" t="s">
        <v>508</v>
      </c>
      <c r="E534" s="133" t="s">
        <v>1337</v>
      </c>
      <c r="F534" s="133" t="s">
        <v>7075</v>
      </c>
      <c r="G534" s="135">
        <f t="shared" si="8"/>
        <v>0.76780000000000004</v>
      </c>
      <c r="H534" s="134" t="s">
        <v>388</v>
      </c>
      <c r="I534" s="138">
        <f>IF(H534="Urban",VLOOKUP(C534,'Wage Index Urban (CMS.GOV)-PDPM'!$A$2:$D$1682,4,FALSE),0)</f>
        <v>0</v>
      </c>
      <c r="J534" s="138">
        <f>IF(H534="Rural",VLOOKUP(B534,'Wage Index Rural (CMS.GOV)-PDPM'!$B$1:$C$54,2,FALSE),0)</f>
        <v>0.76780000000000004</v>
      </c>
    </row>
    <row r="535" spans="1:10" x14ac:dyDescent="0.25">
      <c r="A535" s="134">
        <v>11880</v>
      </c>
      <c r="B535" s="134" t="s">
        <v>1123</v>
      </c>
      <c r="C535" s="131">
        <v>17980</v>
      </c>
      <c r="D535" s="132" t="s">
        <v>1338</v>
      </c>
      <c r="E535" s="133" t="s">
        <v>1339</v>
      </c>
      <c r="F535" s="133" t="s">
        <v>25</v>
      </c>
      <c r="G535" s="135">
        <f t="shared" si="8"/>
        <v>0.78490000000000004</v>
      </c>
      <c r="H535" s="134" t="s">
        <v>391</v>
      </c>
      <c r="I535" s="138">
        <f>IF(H535="Urban",VLOOKUP(C535,'Wage Index Urban (CMS.GOV)-PDPM'!$A$2:$D$1682,4,FALSE),0)</f>
        <v>0.78490000000000004</v>
      </c>
      <c r="J535" s="138">
        <f>IF(H535="Rural",VLOOKUP(B535,'Wage Index Rural (CMS.GOV)-PDPM'!$B$1:$C$54,2,FALSE),0)</f>
        <v>0</v>
      </c>
    </row>
    <row r="536" spans="1:10" x14ac:dyDescent="0.25">
      <c r="A536" s="134">
        <v>11881</v>
      </c>
      <c r="B536" s="134" t="s">
        <v>1123</v>
      </c>
      <c r="C536" s="131">
        <v>99911</v>
      </c>
      <c r="D536" s="132" t="s">
        <v>1340</v>
      </c>
      <c r="E536" s="133" t="s">
        <v>1341</v>
      </c>
      <c r="F536" s="133" t="s">
        <v>7075</v>
      </c>
      <c r="G536" s="135">
        <f t="shared" si="8"/>
        <v>0.76780000000000004</v>
      </c>
      <c r="H536" s="134" t="s">
        <v>388</v>
      </c>
      <c r="I536" s="138">
        <f>IF(H536="Urban",VLOOKUP(C536,'Wage Index Urban (CMS.GOV)-PDPM'!$A$2:$D$1682,4,FALSE),0)</f>
        <v>0</v>
      </c>
      <c r="J536" s="138">
        <f>IF(H536="Rural",VLOOKUP(B536,'Wage Index Rural (CMS.GOV)-PDPM'!$B$1:$C$54,2,FALSE),0)</f>
        <v>0.76780000000000004</v>
      </c>
    </row>
    <row r="537" spans="1:10" x14ac:dyDescent="0.25">
      <c r="A537" s="134">
        <v>11882</v>
      </c>
      <c r="B537" s="134" t="s">
        <v>1123</v>
      </c>
      <c r="C537" s="131">
        <v>99911</v>
      </c>
      <c r="D537" s="132" t="s">
        <v>1342</v>
      </c>
      <c r="E537" s="133" t="s">
        <v>1343</v>
      </c>
      <c r="F537" s="133" t="s">
        <v>7075</v>
      </c>
      <c r="G537" s="135">
        <f t="shared" si="8"/>
        <v>0.76780000000000004</v>
      </c>
      <c r="H537" s="134" t="s">
        <v>388</v>
      </c>
      <c r="I537" s="138">
        <f>IF(H537="Urban",VLOOKUP(C537,'Wage Index Urban (CMS.GOV)-PDPM'!$A$2:$D$1682,4,FALSE),0)</f>
        <v>0</v>
      </c>
      <c r="J537" s="138">
        <f>IF(H537="Rural",VLOOKUP(B537,'Wage Index Rural (CMS.GOV)-PDPM'!$B$1:$C$54,2,FALSE),0)</f>
        <v>0.76780000000000004</v>
      </c>
    </row>
    <row r="538" spans="1:10" x14ac:dyDescent="0.25">
      <c r="A538" s="134">
        <v>11883</v>
      </c>
      <c r="B538" s="134" t="s">
        <v>1123</v>
      </c>
      <c r="C538" s="131">
        <v>99911</v>
      </c>
      <c r="D538" s="132" t="s">
        <v>1113</v>
      </c>
      <c r="E538" s="133" t="s">
        <v>1344</v>
      </c>
      <c r="F538" s="133" t="s">
        <v>7075</v>
      </c>
      <c r="G538" s="135">
        <f t="shared" si="8"/>
        <v>0.76780000000000004</v>
      </c>
      <c r="H538" s="134" t="s">
        <v>388</v>
      </c>
      <c r="I538" s="138">
        <f>IF(H538="Urban",VLOOKUP(C538,'Wage Index Urban (CMS.GOV)-PDPM'!$A$2:$D$1682,4,FALSE),0)</f>
        <v>0</v>
      </c>
      <c r="J538" s="138">
        <f>IF(H538="Rural",VLOOKUP(B538,'Wage Index Rural (CMS.GOV)-PDPM'!$B$1:$C$54,2,FALSE),0)</f>
        <v>0.76780000000000004</v>
      </c>
    </row>
    <row r="539" spans="1:10" x14ac:dyDescent="0.25">
      <c r="A539" s="134">
        <v>11884</v>
      </c>
      <c r="B539" s="134" t="s">
        <v>1123</v>
      </c>
      <c r="C539" s="131">
        <v>99911</v>
      </c>
      <c r="D539" s="132" t="s">
        <v>1345</v>
      </c>
      <c r="E539" s="133" t="s">
        <v>1346</v>
      </c>
      <c r="F539" s="133" t="s">
        <v>7075</v>
      </c>
      <c r="G539" s="135">
        <f t="shared" si="8"/>
        <v>0.76780000000000004</v>
      </c>
      <c r="H539" s="134" t="s">
        <v>388</v>
      </c>
      <c r="I539" s="138">
        <f>IF(H539="Urban",VLOOKUP(C539,'Wage Index Urban (CMS.GOV)-PDPM'!$A$2:$D$1682,4,FALSE),0)</f>
        <v>0</v>
      </c>
      <c r="J539" s="138">
        <f>IF(H539="Rural",VLOOKUP(B539,'Wage Index Rural (CMS.GOV)-PDPM'!$B$1:$C$54,2,FALSE),0)</f>
        <v>0.76780000000000004</v>
      </c>
    </row>
    <row r="540" spans="1:10" x14ac:dyDescent="0.25">
      <c r="A540" s="134">
        <v>11885</v>
      </c>
      <c r="B540" s="134" t="s">
        <v>1123</v>
      </c>
      <c r="C540" s="131">
        <v>10500</v>
      </c>
      <c r="D540" s="132" t="s">
        <v>1347</v>
      </c>
      <c r="E540" s="133" t="s">
        <v>1348</v>
      </c>
      <c r="F540" s="133" t="s">
        <v>100</v>
      </c>
      <c r="G540" s="135">
        <f t="shared" si="8"/>
        <v>0.92880000000000007</v>
      </c>
      <c r="H540" s="134" t="s">
        <v>391</v>
      </c>
      <c r="I540" s="138">
        <f>IF(H540="Urban",VLOOKUP(C540,'Wage Index Urban (CMS.GOV)-PDPM'!$A$2:$D$1682,4,FALSE),0)</f>
        <v>0.92880000000000007</v>
      </c>
      <c r="J540" s="138">
        <f>IF(H540="Rural",VLOOKUP(B540,'Wage Index Rural (CMS.GOV)-PDPM'!$B$1:$C$54,2,FALSE),0)</f>
        <v>0</v>
      </c>
    </row>
    <row r="541" spans="1:10" x14ac:dyDescent="0.25">
      <c r="A541" s="134">
        <v>11890</v>
      </c>
      <c r="B541" s="134" t="s">
        <v>1123</v>
      </c>
      <c r="C541" s="131">
        <v>99911</v>
      </c>
      <c r="D541" s="132" t="s">
        <v>1349</v>
      </c>
      <c r="E541" s="133" t="s">
        <v>1350</v>
      </c>
      <c r="F541" s="133" t="s">
        <v>7075</v>
      </c>
      <c r="G541" s="135">
        <f t="shared" si="8"/>
        <v>0.76780000000000004</v>
      </c>
      <c r="H541" s="134" t="s">
        <v>388</v>
      </c>
      <c r="I541" s="138">
        <f>IF(H541="Urban",VLOOKUP(C541,'Wage Index Urban (CMS.GOV)-PDPM'!$A$2:$D$1682,4,FALSE),0)</f>
        <v>0</v>
      </c>
      <c r="J541" s="138">
        <f>IF(H541="Rural",VLOOKUP(B541,'Wage Index Rural (CMS.GOV)-PDPM'!$B$1:$C$54,2,FALSE),0)</f>
        <v>0.76780000000000004</v>
      </c>
    </row>
    <row r="542" spans="1:10" x14ac:dyDescent="0.25">
      <c r="A542" s="134">
        <v>11900</v>
      </c>
      <c r="B542" s="134" t="s">
        <v>1123</v>
      </c>
      <c r="C542" s="131">
        <v>99911</v>
      </c>
      <c r="D542" s="132" t="s">
        <v>1351</v>
      </c>
      <c r="E542" s="133" t="s">
        <v>1352</v>
      </c>
      <c r="F542" s="133" t="s">
        <v>7075</v>
      </c>
      <c r="G542" s="135">
        <f t="shared" si="8"/>
        <v>0.76780000000000004</v>
      </c>
      <c r="H542" s="134" t="s">
        <v>388</v>
      </c>
      <c r="I542" s="138">
        <f>IF(H542="Urban",VLOOKUP(C542,'Wage Index Urban (CMS.GOV)-PDPM'!$A$2:$D$1682,4,FALSE),0)</f>
        <v>0</v>
      </c>
      <c r="J542" s="138">
        <f>IF(H542="Rural",VLOOKUP(B542,'Wage Index Rural (CMS.GOV)-PDPM'!$B$1:$C$54,2,FALSE),0)</f>
        <v>0.76780000000000004</v>
      </c>
    </row>
    <row r="543" spans="1:10" x14ac:dyDescent="0.25">
      <c r="A543" s="134">
        <v>11901</v>
      </c>
      <c r="B543" s="134" t="s">
        <v>1123</v>
      </c>
      <c r="C543" s="131">
        <v>99911</v>
      </c>
      <c r="D543" s="132" t="s">
        <v>1353</v>
      </c>
      <c r="E543" s="133" t="s">
        <v>1354</v>
      </c>
      <c r="F543" s="133" t="s">
        <v>7075</v>
      </c>
      <c r="G543" s="135">
        <f t="shared" si="8"/>
        <v>0.76780000000000004</v>
      </c>
      <c r="H543" s="134" t="s">
        <v>388</v>
      </c>
      <c r="I543" s="138">
        <f>IF(H543="Urban",VLOOKUP(C543,'Wage Index Urban (CMS.GOV)-PDPM'!$A$2:$D$1682,4,FALSE),0)</f>
        <v>0</v>
      </c>
      <c r="J543" s="138">
        <f>IF(H543="Rural",VLOOKUP(B543,'Wage Index Rural (CMS.GOV)-PDPM'!$B$1:$C$54,2,FALSE),0)</f>
        <v>0.76780000000000004</v>
      </c>
    </row>
    <row r="544" spans="1:10" x14ac:dyDescent="0.25">
      <c r="A544" s="134">
        <v>11902</v>
      </c>
      <c r="B544" s="134" t="s">
        <v>1123</v>
      </c>
      <c r="C544" s="131">
        <v>99911</v>
      </c>
      <c r="D544" s="132" t="s">
        <v>1355</v>
      </c>
      <c r="E544" s="133" t="s">
        <v>1356</v>
      </c>
      <c r="F544" s="133" t="s">
        <v>7075</v>
      </c>
      <c r="G544" s="135">
        <f t="shared" si="8"/>
        <v>0.76780000000000004</v>
      </c>
      <c r="H544" s="134" t="s">
        <v>388</v>
      </c>
      <c r="I544" s="138">
        <f>IF(H544="Urban",VLOOKUP(C544,'Wage Index Urban (CMS.GOV)-PDPM'!$A$2:$D$1682,4,FALSE),0)</f>
        <v>0</v>
      </c>
      <c r="J544" s="138">
        <f>IF(H544="Rural",VLOOKUP(B544,'Wage Index Rural (CMS.GOV)-PDPM'!$B$1:$C$54,2,FALSE),0)</f>
        <v>0.76780000000000004</v>
      </c>
    </row>
    <row r="545" spans="1:10" x14ac:dyDescent="0.25">
      <c r="A545" s="134">
        <v>11903</v>
      </c>
      <c r="B545" s="134" t="s">
        <v>1123</v>
      </c>
      <c r="C545" s="131">
        <v>99911</v>
      </c>
      <c r="D545" s="132" t="s">
        <v>1357</v>
      </c>
      <c r="E545" s="133" t="s">
        <v>1358</v>
      </c>
      <c r="F545" s="133" t="s">
        <v>7075</v>
      </c>
      <c r="G545" s="135">
        <f t="shared" si="8"/>
        <v>0.76780000000000004</v>
      </c>
      <c r="H545" s="134" t="s">
        <v>388</v>
      </c>
      <c r="I545" s="138">
        <f>IF(H545="Urban",VLOOKUP(C545,'Wage Index Urban (CMS.GOV)-PDPM'!$A$2:$D$1682,4,FALSE),0)</f>
        <v>0</v>
      </c>
      <c r="J545" s="138">
        <f>IF(H545="Rural",VLOOKUP(B545,'Wage Index Rural (CMS.GOV)-PDPM'!$B$1:$C$54,2,FALSE),0)</f>
        <v>0.76780000000000004</v>
      </c>
    </row>
    <row r="546" spans="1:10" x14ac:dyDescent="0.25">
      <c r="A546" s="134">
        <v>11910</v>
      </c>
      <c r="B546" s="134" t="s">
        <v>1123</v>
      </c>
      <c r="C546" s="131">
        <v>99911</v>
      </c>
      <c r="D546" s="132" t="s">
        <v>1359</v>
      </c>
      <c r="E546" s="133" t="s">
        <v>1360</v>
      </c>
      <c r="F546" s="133" t="s">
        <v>7075</v>
      </c>
      <c r="G546" s="135">
        <f t="shared" si="8"/>
        <v>0.76780000000000004</v>
      </c>
      <c r="H546" s="134" t="s">
        <v>388</v>
      </c>
      <c r="I546" s="138">
        <f>IF(H546="Urban",VLOOKUP(C546,'Wage Index Urban (CMS.GOV)-PDPM'!$A$2:$D$1682,4,FALSE),0)</f>
        <v>0</v>
      </c>
      <c r="J546" s="138">
        <f>IF(H546="Rural",VLOOKUP(B546,'Wage Index Rural (CMS.GOV)-PDPM'!$B$1:$C$54,2,FALSE),0)</f>
        <v>0.76780000000000004</v>
      </c>
    </row>
    <row r="547" spans="1:10" x14ac:dyDescent="0.25">
      <c r="A547" s="134">
        <v>11911</v>
      </c>
      <c r="B547" s="134" t="s">
        <v>1123</v>
      </c>
      <c r="C547" s="131">
        <v>99911</v>
      </c>
      <c r="D547" s="132" t="s">
        <v>1361</v>
      </c>
      <c r="E547" s="133" t="s">
        <v>1362</v>
      </c>
      <c r="F547" s="133" t="s">
        <v>7075</v>
      </c>
      <c r="G547" s="135">
        <f t="shared" si="8"/>
        <v>0.76780000000000004</v>
      </c>
      <c r="H547" s="134" t="s">
        <v>388</v>
      </c>
      <c r="I547" s="138">
        <f>IF(H547="Urban",VLOOKUP(C547,'Wage Index Urban (CMS.GOV)-PDPM'!$A$2:$D$1682,4,FALSE),0)</f>
        <v>0</v>
      </c>
      <c r="J547" s="138">
        <f>IF(H547="Rural",VLOOKUP(B547,'Wage Index Rural (CMS.GOV)-PDPM'!$B$1:$C$54,2,FALSE),0)</f>
        <v>0.76780000000000004</v>
      </c>
    </row>
    <row r="548" spans="1:10" x14ac:dyDescent="0.25">
      <c r="A548" s="134">
        <v>11912</v>
      </c>
      <c r="B548" s="134" t="s">
        <v>1123</v>
      </c>
      <c r="C548" s="131">
        <v>31420</v>
      </c>
      <c r="D548" s="132" t="s">
        <v>1363</v>
      </c>
      <c r="E548" s="133" t="s">
        <v>1364</v>
      </c>
      <c r="F548" s="133" t="s">
        <v>5718</v>
      </c>
      <c r="G548" s="135">
        <f t="shared" si="8"/>
        <v>0.86250000000000004</v>
      </c>
      <c r="H548" s="134" t="s">
        <v>391</v>
      </c>
      <c r="I548" s="138">
        <f>IF(H548="Urban",VLOOKUP(C548,'Wage Index Urban (CMS.GOV)-PDPM'!$A$2:$D$1682,4,FALSE),0)</f>
        <v>0.86250000000000004</v>
      </c>
      <c r="J548" s="138">
        <f>IF(H548="Rural",VLOOKUP(B548,'Wage Index Rural (CMS.GOV)-PDPM'!$B$1:$C$54,2,FALSE),0)</f>
        <v>0</v>
      </c>
    </row>
    <row r="549" spans="1:10" x14ac:dyDescent="0.25">
      <c r="A549" s="134">
        <v>11913</v>
      </c>
      <c r="B549" s="134" t="s">
        <v>1123</v>
      </c>
      <c r="C549" s="131">
        <v>99911</v>
      </c>
      <c r="D549" s="132" t="s">
        <v>735</v>
      </c>
      <c r="E549" s="133" t="s">
        <v>1365</v>
      </c>
      <c r="F549" s="133" t="s">
        <v>7075</v>
      </c>
      <c r="G549" s="135">
        <f t="shared" si="8"/>
        <v>0.76780000000000004</v>
      </c>
      <c r="H549" s="134" t="s">
        <v>388</v>
      </c>
      <c r="I549" s="138">
        <f>IF(H549="Urban",VLOOKUP(C549,'Wage Index Urban (CMS.GOV)-PDPM'!$A$2:$D$1682,4,FALSE),0)</f>
        <v>0</v>
      </c>
      <c r="J549" s="138">
        <f>IF(H549="Rural",VLOOKUP(B549,'Wage Index Rural (CMS.GOV)-PDPM'!$B$1:$C$54,2,FALSE),0)</f>
        <v>0.76780000000000004</v>
      </c>
    </row>
    <row r="550" spans="1:10" x14ac:dyDescent="0.25">
      <c r="A550" s="134">
        <v>11920</v>
      </c>
      <c r="B550" s="134" t="s">
        <v>1123</v>
      </c>
      <c r="C550" s="131">
        <v>99911</v>
      </c>
      <c r="D550" s="132" t="s">
        <v>1366</v>
      </c>
      <c r="E550" s="133" t="s">
        <v>1367</v>
      </c>
      <c r="F550" s="133" t="s">
        <v>7075</v>
      </c>
      <c r="G550" s="135">
        <f t="shared" si="8"/>
        <v>0.76780000000000004</v>
      </c>
      <c r="H550" s="134" t="s">
        <v>388</v>
      </c>
      <c r="I550" s="138">
        <f>IF(H550="Urban",VLOOKUP(C550,'Wage Index Urban (CMS.GOV)-PDPM'!$A$2:$D$1682,4,FALSE),0)</f>
        <v>0</v>
      </c>
      <c r="J550" s="138">
        <f>IF(H550="Rural",VLOOKUP(B550,'Wage Index Rural (CMS.GOV)-PDPM'!$B$1:$C$54,2,FALSE),0)</f>
        <v>0.76780000000000004</v>
      </c>
    </row>
    <row r="551" spans="1:10" x14ac:dyDescent="0.25">
      <c r="A551" s="134">
        <v>11921</v>
      </c>
      <c r="B551" s="134" t="s">
        <v>1123</v>
      </c>
      <c r="C551" s="131">
        <v>16860</v>
      </c>
      <c r="D551" s="132" t="s">
        <v>516</v>
      </c>
      <c r="E551" s="133" t="s">
        <v>1368</v>
      </c>
      <c r="F551" s="133" t="s">
        <v>105</v>
      </c>
      <c r="G551" s="135">
        <f t="shared" si="8"/>
        <v>0.85140000000000005</v>
      </c>
      <c r="H551" s="134" t="s">
        <v>391</v>
      </c>
      <c r="I551" s="138">
        <f>IF(H551="Urban",VLOOKUP(C551,'Wage Index Urban (CMS.GOV)-PDPM'!$A$2:$D$1682,4,FALSE),0)</f>
        <v>0.85140000000000005</v>
      </c>
      <c r="J551" s="138">
        <f>IF(H551="Rural",VLOOKUP(B551,'Wage Index Rural (CMS.GOV)-PDPM'!$B$1:$C$54,2,FALSE),0)</f>
        <v>0</v>
      </c>
    </row>
    <row r="552" spans="1:10" x14ac:dyDescent="0.25">
      <c r="A552" s="134">
        <v>11930</v>
      </c>
      <c r="B552" s="134" t="s">
        <v>1123</v>
      </c>
      <c r="C552" s="131">
        <v>12060</v>
      </c>
      <c r="D552" s="132" t="s">
        <v>1120</v>
      </c>
      <c r="E552" s="133" t="s">
        <v>1369</v>
      </c>
      <c r="F552" s="133" t="s">
        <v>6496</v>
      </c>
      <c r="G552" s="135">
        <f t="shared" si="8"/>
        <v>1.0064</v>
      </c>
      <c r="H552" s="134" t="s">
        <v>391</v>
      </c>
      <c r="I552" s="138">
        <f>IF(H552="Urban",VLOOKUP(C552,'Wage Index Urban (CMS.GOV)-PDPM'!$A$2:$D$1682,4,FALSE),0)</f>
        <v>1.0064</v>
      </c>
      <c r="J552" s="138">
        <f>IF(H552="Rural",VLOOKUP(B552,'Wage Index Rural (CMS.GOV)-PDPM'!$B$1:$C$54,2,FALSE),0)</f>
        <v>0</v>
      </c>
    </row>
    <row r="553" spans="1:10" x14ac:dyDescent="0.25">
      <c r="A553" s="134">
        <v>11940</v>
      </c>
      <c r="B553" s="134" t="s">
        <v>1123</v>
      </c>
      <c r="C553" s="131">
        <v>99911</v>
      </c>
      <c r="D553" s="132" t="s">
        <v>1370</v>
      </c>
      <c r="E553" s="133" t="s">
        <v>1371</v>
      </c>
      <c r="F553" s="133" t="s">
        <v>7075</v>
      </c>
      <c r="G553" s="135">
        <f t="shared" si="8"/>
        <v>0.76780000000000004</v>
      </c>
      <c r="H553" s="134" t="s">
        <v>388</v>
      </c>
      <c r="I553" s="138">
        <f>IF(H553="Urban",VLOOKUP(C553,'Wage Index Urban (CMS.GOV)-PDPM'!$A$2:$D$1682,4,FALSE),0)</f>
        <v>0</v>
      </c>
      <c r="J553" s="138">
        <f>IF(H553="Rural",VLOOKUP(B553,'Wage Index Rural (CMS.GOV)-PDPM'!$B$1:$C$54,2,FALSE),0)</f>
        <v>0.76780000000000004</v>
      </c>
    </row>
    <row r="554" spans="1:10" x14ac:dyDescent="0.25">
      <c r="A554" s="134">
        <v>11941</v>
      </c>
      <c r="B554" s="134" t="s">
        <v>1123</v>
      </c>
      <c r="C554" s="131">
        <v>99911</v>
      </c>
      <c r="D554" s="132" t="s">
        <v>1372</v>
      </c>
      <c r="E554" s="133" t="s">
        <v>1373</v>
      </c>
      <c r="F554" s="133" t="s">
        <v>7075</v>
      </c>
      <c r="G554" s="135">
        <f t="shared" si="8"/>
        <v>0.76780000000000004</v>
      </c>
      <c r="H554" s="134" t="s">
        <v>388</v>
      </c>
      <c r="I554" s="138">
        <f>IF(H554="Urban",VLOOKUP(C554,'Wage Index Urban (CMS.GOV)-PDPM'!$A$2:$D$1682,4,FALSE),0)</f>
        <v>0</v>
      </c>
      <c r="J554" s="138">
        <f>IF(H554="Rural",VLOOKUP(B554,'Wage Index Rural (CMS.GOV)-PDPM'!$B$1:$C$54,2,FALSE),0)</f>
        <v>0.76780000000000004</v>
      </c>
    </row>
    <row r="555" spans="1:10" x14ac:dyDescent="0.25">
      <c r="A555" s="134">
        <v>11950</v>
      </c>
      <c r="B555" s="134" t="s">
        <v>1123</v>
      </c>
      <c r="C555" s="131">
        <v>99911</v>
      </c>
      <c r="D555" s="132" t="s">
        <v>518</v>
      </c>
      <c r="E555" s="133" t="s">
        <v>1374</v>
      </c>
      <c r="F555" s="133" t="s">
        <v>7075</v>
      </c>
      <c r="G555" s="135">
        <f t="shared" si="8"/>
        <v>0.76780000000000004</v>
      </c>
      <c r="H555" s="134" t="s">
        <v>388</v>
      </c>
      <c r="I555" s="138">
        <f>IF(H555="Urban",VLOOKUP(C555,'Wage Index Urban (CMS.GOV)-PDPM'!$A$2:$D$1682,4,FALSE),0)</f>
        <v>0</v>
      </c>
      <c r="J555" s="138">
        <f>IF(H555="Rural",VLOOKUP(B555,'Wage Index Rural (CMS.GOV)-PDPM'!$B$1:$C$54,2,FALSE),0)</f>
        <v>0.76780000000000004</v>
      </c>
    </row>
    <row r="556" spans="1:10" x14ac:dyDescent="0.25">
      <c r="A556" s="134">
        <v>11960</v>
      </c>
      <c r="B556" s="134" t="s">
        <v>1123</v>
      </c>
      <c r="C556" s="131">
        <v>99911</v>
      </c>
      <c r="D556" s="132" t="s">
        <v>1375</v>
      </c>
      <c r="E556" s="133" t="s">
        <v>1376</v>
      </c>
      <c r="F556" s="133" t="s">
        <v>7075</v>
      </c>
      <c r="G556" s="135">
        <f t="shared" si="8"/>
        <v>0.76780000000000004</v>
      </c>
      <c r="H556" s="134" t="s">
        <v>388</v>
      </c>
      <c r="I556" s="138">
        <f>IF(H556="Urban",VLOOKUP(C556,'Wage Index Urban (CMS.GOV)-PDPM'!$A$2:$D$1682,4,FALSE),0)</f>
        <v>0</v>
      </c>
      <c r="J556" s="138">
        <f>IF(H556="Rural",VLOOKUP(B556,'Wage Index Rural (CMS.GOV)-PDPM'!$B$1:$C$54,2,FALSE),0)</f>
        <v>0.76780000000000004</v>
      </c>
    </row>
    <row r="557" spans="1:10" x14ac:dyDescent="0.25">
      <c r="A557" s="134">
        <v>11961</v>
      </c>
      <c r="B557" s="134" t="s">
        <v>1123</v>
      </c>
      <c r="C557" s="131">
        <v>99911</v>
      </c>
      <c r="D557" s="132" t="s">
        <v>1377</v>
      </c>
      <c r="E557" s="133" t="s">
        <v>1378</v>
      </c>
      <c r="F557" s="133" t="s">
        <v>7075</v>
      </c>
      <c r="G557" s="135">
        <f t="shared" si="8"/>
        <v>0.76780000000000004</v>
      </c>
      <c r="H557" s="134" t="s">
        <v>388</v>
      </c>
      <c r="I557" s="138">
        <f>IF(H557="Urban",VLOOKUP(C557,'Wage Index Urban (CMS.GOV)-PDPM'!$A$2:$D$1682,4,FALSE),0)</f>
        <v>0</v>
      </c>
      <c r="J557" s="138">
        <f>IF(H557="Rural",VLOOKUP(B557,'Wage Index Rural (CMS.GOV)-PDPM'!$B$1:$C$54,2,FALSE),0)</f>
        <v>0.76780000000000004</v>
      </c>
    </row>
    <row r="558" spans="1:10" x14ac:dyDescent="0.25">
      <c r="A558" s="134">
        <v>11962</v>
      </c>
      <c r="B558" s="134" t="s">
        <v>1123</v>
      </c>
      <c r="C558" s="131">
        <v>99911</v>
      </c>
      <c r="D558" s="132" t="s">
        <v>1379</v>
      </c>
      <c r="E558" s="133" t="s">
        <v>1380</v>
      </c>
      <c r="F558" s="133" t="s">
        <v>7075</v>
      </c>
      <c r="G558" s="135">
        <f t="shared" si="8"/>
        <v>0.76780000000000004</v>
      </c>
      <c r="H558" s="134" t="s">
        <v>388</v>
      </c>
      <c r="I558" s="138">
        <f>IF(H558="Urban",VLOOKUP(C558,'Wage Index Urban (CMS.GOV)-PDPM'!$A$2:$D$1682,4,FALSE),0)</f>
        <v>0</v>
      </c>
      <c r="J558" s="138">
        <f>IF(H558="Rural",VLOOKUP(B558,'Wage Index Rural (CMS.GOV)-PDPM'!$B$1:$C$54,2,FALSE),0)</f>
        <v>0.76780000000000004</v>
      </c>
    </row>
    <row r="559" spans="1:10" x14ac:dyDescent="0.25">
      <c r="A559" s="134">
        <v>11963</v>
      </c>
      <c r="B559" s="134" t="s">
        <v>1123</v>
      </c>
      <c r="C559" s="131">
        <v>99911</v>
      </c>
      <c r="D559" s="132" t="s">
        <v>740</v>
      </c>
      <c r="E559" s="133" t="s">
        <v>1381</v>
      </c>
      <c r="F559" s="133" t="s">
        <v>7075</v>
      </c>
      <c r="G559" s="135">
        <f t="shared" si="8"/>
        <v>0.76780000000000004</v>
      </c>
      <c r="H559" s="134" t="s">
        <v>388</v>
      </c>
      <c r="I559" s="138">
        <f>IF(H559="Urban",VLOOKUP(C559,'Wage Index Urban (CMS.GOV)-PDPM'!$A$2:$D$1682,4,FALSE),0)</f>
        <v>0</v>
      </c>
      <c r="J559" s="138">
        <f>IF(H559="Rural",VLOOKUP(B559,'Wage Index Rural (CMS.GOV)-PDPM'!$B$1:$C$54,2,FALSE),0)</f>
        <v>0.76780000000000004</v>
      </c>
    </row>
    <row r="560" spans="1:10" x14ac:dyDescent="0.25">
      <c r="A560" s="134">
        <v>11970</v>
      </c>
      <c r="B560" s="134" t="s">
        <v>1123</v>
      </c>
      <c r="C560" s="131">
        <v>19140</v>
      </c>
      <c r="D560" s="132" t="s">
        <v>1382</v>
      </c>
      <c r="E560" s="133" t="s">
        <v>1383</v>
      </c>
      <c r="F560" s="133" t="s">
        <v>110</v>
      </c>
      <c r="G560" s="135">
        <f t="shared" si="8"/>
        <v>0.8992</v>
      </c>
      <c r="H560" s="134" t="s">
        <v>391</v>
      </c>
      <c r="I560" s="138">
        <f>IF(H560="Urban",VLOOKUP(C560,'Wage Index Urban (CMS.GOV)-PDPM'!$A$2:$D$1682,4,FALSE),0)</f>
        <v>0.8992</v>
      </c>
      <c r="J560" s="138">
        <f>IF(H560="Rural",VLOOKUP(B560,'Wage Index Rural (CMS.GOV)-PDPM'!$B$1:$C$54,2,FALSE),0)</f>
        <v>0</v>
      </c>
    </row>
    <row r="561" spans="1:10" x14ac:dyDescent="0.25">
      <c r="A561" s="134">
        <v>11971</v>
      </c>
      <c r="B561" s="134" t="s">
        <v>1123</v>
      </c>
      <c r="C561" s="131">
        <v>99911</v>
      </c>
      <c r="D561" s="132" t="s">
        <v>520</v>
      </c>
      <c r="E561" s="133" t="s">
        <v>1384</v>
      </c>
      <c r="F561" s="133" t="s">
        <v>7075</v>
      </c>
      <c r="G561" s="135">
        <f t="shared" si="8"/>
        <v>0.76780000000000004</v>
      </c>
      <c r="H561" s="134" t="s">
        <v>388</v>
      </c>
      <c r="I561" s="138">
        <f>IF(H561="Urban",VLOOKUP(C561,'Wage Index Urban (CMS.GOV)-PDPM'!$A$2:$D$1682,4,FALSE),0)</f>
        <v>0</v>
      </c>
      <c r="J561" s="138">
        <f>IF(H561="Rural",VLOOKUP(B561,'Wage Index Rural (CMS.GOV)-PDPM'!$B$1:$C$54,2,FALSE),0)</f>
        <v>0.76780000000000004</v>
      </c>
    </row>
    <row r="562" spans="1:10" x14ac:dyDescent="0.25">
      <c r="A562" s="134">
        <v>11972</v>
      </c>
      <c r="B562" s="134" t="s">
        <v>1123</v>
      </c>
      <c r="C562" s="131">
        <v>99911</v>
      </c>
      <c r="D562" s="132" t="s">
        <v>1385</v>
      </c>
      <c r="E562" s="133" t="s">
        <v>1386</v>
      </c>
      <c r="F562" s="133" t="s">
        <v>7075</v>
      </c>
      <c r="G562" s="135">
        <f t="shared" si="8"/>
        <v>0.76780000000000004</v>
      </c>
      <c r="H562" s="134" t="s">
        <v>388</v>
      </c>
      <c r="I562" s="138">
        <f>IF(H562="Urban",VLOOKUP(C562,'Wage Index Urban (CMS.GOV)-PDPM'!$A$2:$D$1682,4,FALSE),0)</f>
        <v>0</v>
      </c>
      <c r="J562" s="138">
        <f>IF(H562="Rural",VLOOKUP(B562,'Wage Index Rural (CMS.GOV)-PDPM'!$B$1:$C$54,2,FALSE),0)</f>
        <v>0.76780000000000004</v>
      </c>
    </row>
    <row r="563" spans="1:10" x14ac:dyDescent="0.25">
      <c r="A563" s="134">
        <v>11973</v>
      </c>
      <c r="B563" s="134" t="s">
        <v>1123</v>
      </c>
      <c r="C563" s="131">
        <v>99911</v>
      </c>
      <c r="D563" s="132" t="s">
        <v>1387</v>
      </c>
      <c r="E563" s="133" t="s">
        <v>1388</v>
      </c>
      <c r="F563" s="133" t="s">
        <v>7075</v>
      </c>
      <c r="G563" s="135">
        <f t="shared" si="8"/>
        <v>0.76780000000000004</v>
      </c>
      <c r="H563" s="134" t="s">
        <v>388</v>
      </c>
      <c r="I563" s="138">
        <f>IF(H563="Urban",VLOOKUP(C563,'Wage Index Urban (CMS.GOV)-PDPM'!$A$2:$D$1682,4,FALSE),0)</f>
        <v>0</v>
      </c>
      <c r="J563" s="138">
        <f>IF(H563="Rural",VLOOKUP(B563,'Wage Index Rural (CMS.GOV)-PDPM'!$B$1:$C$54,2,FALSE),0)</f>
        <v>0.76780000000000004</v>
      </c>
    </row>
    <row r="564" spans="1:10" x14ac:dyDescent="0.25">
      <c r="A564" s="134">
        <v>11980</v>
      </c>
      <c r="B564" s="134" t="s">
        <v>1123</v>
      </c>
      <c r="C564" s="131">
        <v>10500</v>
      </c>
      <c r="D564" s="132" t="s">
        <v>1389</v>
      </c>
      <c r="E564" s="133" t="s">
        <v>1390</v>
      </c>
      <c r="F564" s="133" t="s">
        <v>100</v>
      </c>
      <c r="G564" s="135">
        <f t="shared" si="8"/>
        <v>0.92880000000000007</v>
      </c>
      <c r="H564" s="134" t="s">
        <v>391</v>
      </c>
      <c r="I564" s="138">
        <f>IF(H564="Urban",VLOOKUP(C564,'Wage Index Urban (CMS.GOV)-PDPM'!$A$2:$D$1682,4,FALSE),0)</f>
        <v>0.92880000000000007</v>
      </c>
      <c r="J564" s="138">
        <f>IF(H564="Rural",VLOOKUP(B564,'Wage Index Rural (CMS.GOV)-PDPM'!$B$1:$C$54,2,FALSE),0)</f>
        <v>0</v>
      </c>
    </row>
    <row r="565" spans="1:10" x14ac:dyDescent="0.25">
      <c r="A565" s="134">
        <v>65999</v>
      </c>
      <c r="B565" s="134" t="s">
        <v>1391</v>
      </c>
      <c r="C565" s="131">
        <v>99965</v>
      </c>
      <c r="D565" s="132" t="s">
        <v>387</v>
      </c>
      <c r="E565" s="133" t="s">
        <v>7066</v>
      </c>
      <c r="F565" s="133" t="s">
        <v>7115</v>
      </c>
      <c r="G565" s="135">
        <f t="shared" si="8"/>
        <v>0.96109999999999995</v>
      </c>
      <c r="H565" s="134" t="s">
        <v>388</v>
      </c>
      <c r="I565" s="138">
        <f>IF(H565="Urban",VLOOKUP(C565,'Wage Index Urban (CMS.GOV)-PDPM'!$A$2:$D$1682,4,FALSE),0)</f>
        <v>0</v>
      </c>
      <c r="J565" s="138">
        <f>IF(H565="Rural",VLOOKUP(B565,'Wage Index Rural (CMS.GOV)-PDPM'!$B$1:$C$54,2,FALSE),0)</f>
        <v>0.96109999999999995</v>
      </c>
    </row>
    <row r="566" spans="1:10" x14ac:dyDescent="0.25">
      <c r="A566" s="134">
        <v>12010</v>
      </c>
      <c r="B566" s="134" t="s">
        <v>1392</v>
      </c>
      <c r="C566" s="131">
        <v>99912</v>
      </c>
      <c r="D566" s="132" t="s">
        <v>1392</v>
      </c>
      <c r="E566" s="133" t="s">
        <v>1393</v>
      </c>
      <c r="F566" s="133" t="s">
        <v>7076</v>
      </c>
      <c r="G566" s="135">
        <f t="shared" si="8"/>
        <v>1.1520000000000001</v>
      </c>
      <c r="H566" s="134" t="s">
        <v>388</v>
      </c>
      <c r="I566" s="138">
        <f>IF(H566="Urban",VLOOKUP(C566,'Wage Index Urban (CMS.GOV)-PDPM'!$A$2:$D$1682,4,FALSE),0)</f>
        <v>0</v>
      </c>
      <c r="J566" s="138">
        <f>IF(H566="Rural",VLOOKUP(B566,'Wage Index Rural (CMS.GOV)-PDPM'!$B$1:$C$54,2,FALSE),0)</f>
        <v>1.1520000000000001</v>
      </c>
    </row>
    <row r="567" spans="1:10" x14ac:dyDescent="0.25">
      <c r="A567" s="134">
        <v>12020</v>
      </c>
      <c r="B567" s="134" t="s">
        <v>1392</v>
      </c>
      <c r="C567" s="131">
        <v>46520</v>
      </c>
      <c r="D567" s="132" t="s">
        <v>1394</v>
      </c>
      <c r="E567" s="133" t="s">
        <v>1395</v>
      </c>
      <c r="F567" s="133" t="s">
        <v>112</v>
      </c>
      <c r="G567" s="135">
        <f t="shared" si="8"/>
        <v>1.3098000000000001</v>
      </c>
      <c r="H567" s="134" t="s">
        <v>391</v>
      </c>
      <c r="I567" s="138">
        <f>IF(H567="Urban",VLOOKUP(C567,'Wage Index Urban (CMS.GOV)-PDPM'!$A$2:$D$1682,4,FALSE),0)</f>
        <v>1.3098000000000001</v>
      </c>
      <c r="J567" s="138">
        <f>IF(H567="Rural",VLOOKUP(B567,'Wage Index Rural (CMS.GOV)-PDPM'!$B$1:$C$54,2,FALSE),0)</f>
        <v>0</v>
      </c>
    </row>
    <row r="568" spans="1:10" x14ac:dyDescent="0.25">
      <c r="A568" s="134">
        <v>12005</v>
      </c>
      <c r="B568" s="134" t="s">
        <v>1392</v>
      </c>
      <c r="C568" s="131">
        <v>99912</v>
      </c>
      <c r="D568" s="132" t="s">
        <v>1396</v>
      </c>
      <c r="E568" s="133" t="s">
        <v>1397</v>
      </c>
      <c r="F568" s="133" t="s">
        <v>7076</v>
      </c>
      <c r="G568" s="135">
        <f t="shared" si="8"/>
        <v>1.1520000000000001</v>
      </c>
      <c r="H568" s="134" t="s">
        <v>388</v>
      </c>
      <c r="I568" s="138">
        <f>IF(H568="Urban",VLOOKUP(C568,'Wage Index Urban (CMS.GOV)-PDPM'!$A$2:$D$1682,4,FALSE),0)</f>
        <v>0</v>
      </c>
      <c r="J568" s="138">
        <f>IF(H568="Rural",VLOOKUP(B568,'Wage Index Rural (CMS.GOV)-PDPM'!$B$1:$C$54,2,FALSE),0)</f>
        <v>1.1520000000000001</v>
      </c>
    </row>
    <row r="569" spans="1:10" x14ac:dyDescent="0.25">
      <c r="A569" s="134">
        <v>12040</v>
      </c>
      <c r="B569" s="134" t="s">
        <v>1392</v>
      </c>
      <c r="C569" s="131">
        <v>99912</v>
      </c>
      <c r="D569" s="132" t="s">
        <v>1398</v>
      </c>
      <c r="E569" s="133" t="s">
        <v>1399</v>
      </c>
      <c r="F569" s="133" t="s">
        <v>7076</v>
      </c>
      <c r="G569" s="135">
        <f t="shared" si="8"/>
        <v>1.1520000000000001</v>
      </c>
      <c r="H569" s="134" t="s">
        <v>388</v>
      </c>
      <c r="I569" s="138">
        <f>IF(H569="Urban",VLOOKUP(C569,'Wage Index Urban (CMS.GOV)-PDPM'!$A$2:$D$1682,4,FALSE),0)</f>
        <v>0</v>
      </c>
      <c r="J569" s="138">
        <f>IF(H569="Rural",VLOOKUP(B569,'Wage Index Rural (CMS.GOV)-PDPM'!$B$1:$C$54,2,FALSE),0)</f>
        <v>1.1520000000000001</v>
      </c>
    </row>
    <row r="570" spans="1:10" x14ac:dyDescent="0.25">
      <c r="A570" s="134">
        <v>12050</v>
      </c>
      <c r="B570" s="134" t="s">
        <v>1392</v>
      </c>
      <c r="C570" s="131">
        <v>27980</v>
      </c>
      <c r="D570" s="132" t="s">
        <v>1400</v>
      </c>
      <c r="E570" s="133" t="s">
        <v>1401</v>
      </c>
      <c r="F570" s="133" t="s">
        <v>111</v>
      </c>
      <c r="G570" s="135">
        <f t="shared" si="8"/>
        <v>1.1294</v>
      </c>
      <c r="H570" s="134" t="s">
        <v>391</v>
      </c>
      <c r="I570" s="138">
        <f>IF(H570="Urban",VLOOKUP(C570,'Wage Index Urban (CMS.GOV)-PDPM'!$A$2:$D$1682,4,FALSE),0)</f>
        <v>1.1294</v>
      </c>
      <c r="J570" s="138">
        <f>IF(H570="Rural",VLOOKUP(B570,'Wage Index Rural (CMS.GOV)-PDPM'!$B$1:$C$54,2,FALSE),0)</f>
        <v>0</v>
      </c>
    </row>
    <row r="571" spans="1:10" x14ac:dyDescent="0.25">
      <c r="A571" s="134">
        <v>12999</v>
      </c>
      <c r="B571" s="134" t="s">
        <v>1392</v>
      </c>
      <c r="C571" s="131">
        <v>99912</v>
      </c>
      <c r="D571" s="132" t="s">
        <v>387</v>
      </c>
      <c r="E571" s="133" t="s">
        <v>6761</v>
      </c>
      <c r="F571" s="133" t="s">
        <v>7076</v>
      </c>
      <c r="G571" s="135">
        <f t="shared" si="8"/>
        <v>1.1520000000000001</v>
      </c>
      <c r="H571" s="134" t="s">
        <v>388</v>
      </c>
      <c r="I571" s="138">
        <f>IF(H571="Urban",VLOOKUP(C571,'Wage Index Urban (CMS.GOV)-PDPM'!$A$2:$D$1682,4,FALSE),0)</f>
        <v>0</v>
      </c>
      <c r="J571" s="138">
        <f>IF(H571="Rural",VLOOKUP(B571,'Wage Index Rural (CMS.GOV)-PDPM'!$B$1:$C$54,2,FALSE),0)</f>
        <v>1.1520000000000001</v>
      </c>
    </row>
    <row r="572" spans="1:10" x14ac:dyDescent="0.25">
      <c r="A572" s="134">
        <v>13000</v>
      </c>
      <c r="B572" s="134" t="s">
        <v>1402</v>
      </c>
      <c r="C572" s="131">
        <v>14260</v>
      </c>
      <c r="D572" s="132" t="s">
        <v>1403</v>
      </c>
      <c r="E572" s="133" t="s">
        <v>1404</v>
      </c>
      <c r="F572" s="133" t="s">
        <v>113</v>
      </c>
      <c r="G572" s="135">
        <f t="shared" si="8"/>
        <v>0.9083</v>
      </c>
      <c r="H572" s="134" t="s">
        <v>391</v>
      </c>
      <c r="I572" s="138">
        <f>IF(H572="Urban",VLOOKUP(C572,'Wage Index Urban (CMS.GOV)-PDPM'!$A$2:$D$1682,4,FALSE),0)</f>
        <v>0.9083</v>
      </c>
      <c r="J572" s="138">
        <f>IF(H572="Rural",VLOOKUP(B572,'Wage Index Rural (CMS.GOV)-PDPM'!$B$1:$C$54,2,FALSE),0)</f>
        <v>0</v>
      </c>
    </row>
    <row r="573" spans="1:10" x14ac:dyDescent="0.25">
      <c r="A573" s="134">
        <v>13010</v>
      </c>
      <c r="B573" s="134" t="s">
        <v>1402</v>
      </c>
      <c r="C573" s="131">
        <v>99913</v>
      </c>
      <c r="D573" s="132" t="s">
        <v>862</v>
      </c>
      <c r="E573" s="133" t="s">
        <v>1405</v>
      </c>
      <c r="F573" s="133" t="s">
        <v>7077</v>
      </c>
      <c r="G573" s="135">
        <f t="shared" si="8"/>
        <v>0.75990000000000002</v>
      </c>
      <c r="H573" s="134" t="s">
        <v>388</v>
      </c>
      <c r="I573" s="138">
        <f>IF(H573="Urban",VLOOKUP(C573,'Wage Index Urban (CMS.GOV)-PDPM'!$A$2:$D$1682,4,FALSE),0)</f>
        <v>0</v>
      </c>
      <c r="J573" s="138">
        <f>IF(H573="Rural",VLOOKUP(B573,'Wage Index Rural (CMS.GOV)-PDPM'!$B$1:$C$54,2,FALSE),0)</f>
        <v>0.75990000000000002</v>
      </c>
    </row>
    <row r="574" spans="1:10" x14ac:dyDescent="0.25">
      <c r="A574" s="134">
        <v>13020</v>
      </c>
      <c r="B574" s="134" t="s">
        <v>1402</v>
      </c>
      <c r="C574" s="131">
        <v>38540</v>
      </c>
      <c r="D574" s="132" t="s">
        <v>1406</v>
      </c>
      <c r="E574" s="133" t="s">
        <v>1407</v>
      </c>
      <c r="F574" s="133" t="s">
        <v>114</v>
      </c>
      <c r="G574" s="135">
        <f t="shared" si="8"/>
        <v>0.94380000000000008</v>
      </c>
      <c r="H574" s="134" t="s">
        <v>391</v>
      </c>
      <c r="I574" s="138">
        <f>IF(H574="Urban",VLOOKUP(C574,'Wage Index Urban (CMS.GOV)-PDPM'!$A$2:$D$1682,4,FALSE),0)</f>
        <v>0.94380000000000008</v>
      </c>
      <c r="J574" s="138">
        <f>IF(H574="Rural",VLOOKUP(B574,'Wage Index Rural (CMS.GOV)-PDPM'!$B$1:$C$54,2,FALSE),0)</f>
        <v>0</v>
      </c>
    </row>
    <row r="575" spans="1:10" x14ac:dyDescent="0.25">
      <c r="A575" s="134">
        <v>13030</v>
      </c>
      <c r="B575" s="134" t="s">
        <v>1402</v>
      </c>
      <c r="C575" s="131">
        <v>99913</v>
      </c>
      <c r="D575" s="132" t="s">
        <v>1408</v>
      </c>
      <c r="E575" s="133" t="s">
        <v>1409</v>
      </c>
      <c r="F575" s="133" t="s">
        <v>7077</v>
      </c>
      <c r="G575" s="135">
        <f t="shared" si="8"/>
        <v>0.75990000000000002</v>
      </c>
      <c r="H575" s="134" t="s">
        <v>388</v>
      </c>
      <c r="I575" s="138">
        <f>IF(H575="Urban",VLOOKUP(C575,'Wage Index Urban (CMS.GOV)-PDPM'!$A$2:$D$1682,4,FALSE),0)</f>
        <v>0</v>
      </c>
      <c r="J575" s="138">
        <f>IF(H575="Rural",VLOOKUP(B575,'Wage Index Rural (CMS.GOV)-PDPM'!$B$1:$C$54,2,FALSE),0)</f>
        <v>0.75990000000000002</v>
      </c>
    </row>
    <row r="576" spans="1:10" x14ac:dyDescent="0.25">
      <c r="A576" s="134">
        <v>13040</v>
      </c>
      <c r="B576" s="134" t="s">
        <v>1402</v>
      </c>
      <c r="C576" s="131">
        <v>99913</v>
      </c>
      <c r="D576" s="132" t="s">
        <v>1410</v>
      </c>
      <c r="E576" s="133" t="s">
        <v>1411</v>
      </c>
      <c r="F576" s="133" t="s">
        <v>7077</v>
      </c>
      <c r="G576" s="135">
        <f t="shared" si="8"/>
        <v>0.75990000000000002</v>
      </c>
      <c r="H576" s="134" t="s">
        <v>388</v>
      </c>
      <c r="I576" s="138">
        <f>IF(H576="Urban",VLOOKUP(C576,'Wage Index Urban (CMS.GOV)-PDPM'!$A$2:$D$1682,4,FALSE),0)</f>
        <v>0</v>
      </c>
      <c r="J576" s="138">
        <f>IF(H576="Rural",VLOOKUP(B576,'Wage Index Rural (CMS.GOV)-PDPM'!$B$1:$C$54,2,FALSE),0)</f>
        <v>0.75990000000000002</v>
      </c>
    </row>
    <row r="577" spans="1:10" x14ac:dyDescent="0.25">
      <c r="A577" s="134">
        <v>13050</v>
      </c>
      <c r="B577" s="134" t="s">
        <v>1402</v>
      </c>
      <c r="C577" s="131">
        <v>99913</v>
      </c>
      <c r="D577" s="132" t="s">
        <v>1412</v>
      </c>
      <c r="E577" s="133" t="s">
        <v>1413</v>
      </c>
      <c r="F577" s="133" t="s">
        <v>7077</v>
      </c>
      <c r="G577" s="135">
        <f t="shared" si="8"/>
        <v>0.75990000000000002</v>
      </c>
      <c r="H577" s="134" t="s">
        <v>388</v>
      </c>
      <c r="I577" s="138">
        <f>IF(H577="Urban",VLOOKUP(C577,'Wage Index Urban (CMS.GOV)-PDPM'!$A$2:$D$1682,4,FALSE),0)</f>
        <v>0</v>
      </c>
      <c r="J577" s="138">
        <f>IF(H577="Rural",VLOOKUP(B577,'Wage Index Rural (CMS.GOV)-PDPM'!$B$1:$C$54,2,FALSE),0)</f>
        <v>0.75990000000000002</v>
      </c>
    </row>
    <row r="578" spans="1:10" x14ac:dyDescent="0.25">
      <c r="A578" s="134">
        <v>13060</v>
      </c>
      <c r="B578" s="134" t="s">
        <v>1402</v>
      </c>
      <c r="C578" s="131">
        <v>99913</v>
      </c>
      <c r="D578" s="132" t="s">
        <v>1414</v>
      </c>
      <c r="E578" s="133" t="s">
        <v>1415</v>
      </c>
      <c r="F578" s="133" t="s">
        <v>7077</v>
      </c>
      <c r="G578" s="135">
        <f t="shared" si="8"/>
        <v>0.75990000000000002</v>
      </c>
      <c r="H578" s="134" t="s">
        <v>388</v>
      </c>
      <c r="I578" s="138">
        <f>IF(H578="Urban",VLOOKUP(C578,'Wage Index Urban (CMS.GOV)-PDPM'!$A$2:$D$1682,4,FALSE),0)</f>
        <v>0</v>
      </c>
      <c r="J578" s="138">
        <f>IF(H578="Rural",VLOOKUP(B578,'Wage Index Rural (CMS.GOV)-PDPM'!$B$1:$C$54,2,FALSE),0)</f>
        <v>0.75990000000000002</v>
      </c>
    </row>
    <row r="579" spans="1:10" x14ac:dyDescent="0.25">
      <c r="A579" s="134">
        <v>13070</v>
      </c>
      <c r="B579" s="134" t="s">
        <v>1402</v>
      </c>
      <c r="C579" s="131">
        <v>14260</v>
      </c>
      <c r="D579" s="132" t="s">
        <v>1416</v>
      </c>
      <c r="E579" s="133" t="s">
        <v>1417</v>
      </c>
      <c r="F579" s="133" t="s">
        <v>113</v>
      </c>
      <c r="G579" s="135">
        <f t="shared" si="8"/>
        <v>0.9083</v>
      </c>
      <c r="H579" s="134" t="s">
        <v>391</v>
      </c>
      <c r="I579" s="138">
        <f>IF(H579="Urban",VLOOKUP(C579,'Wage Index Urban (CMS.GOV)-PDPM'!$A$2:$D$1682,4,FALSE),0)</f>
        <v>0.9083</v>
      </c>
      <c r="J579" s="138">
        <f>IF(H579="Rural",VLOOKUP(B579,'Wage Index Rural (CMS.GOV)-PDPM'!$B$1:$C$54,2,FALSE),0)</f>
        <v>0</v>
      </c>
    </row>
    <row r="580" spans="1:10" x14ac:dyDescent="0.25">
      <c r="A580" s="134">
        <v>13080</v>
      </c>
      <c r="B580" s="134" t="s">
        <v>1402</v>
      </c>
      <c r="C580" s="131">
        <v>99913</v>
      </c>
      <c r="D580" s="132" t="s">
        <v>1418</v>
      </c>
      <c r="E580" s="133" t="s">
        <v>1419</v>
      </c>
      <c r="F580" s="133" t="s">
        <v>7077</v>
      </c>
      <c r="G580" s="135">
        <f t="shared" si="8"/>
        <v>0.75990000000000002</v>
      </c>
      <c r="H580" s="134" t="s">
        <v>388</v>
      </c>
      <c r="I580" s="138">
        <f>IF(H580="Urban",VLOOKUP(C580,'Wage Index Urban (CMS.GOV)-PDPM'!$A$2:$D$1682,4,FALSE),0)</f>
        <v>0</v>
      </c>
      <c r="J580" s="138">
        <f>IF(H580="Rural",VLOOKUP(B580,'Wage Index Rural (CMS.GOV)-PDPM'!$B$1:$C$54,2,FALSE),0)</f>
        <v>0.75990000000000002</v>
      </c>
    </row>
    <row r="581" spans="1:10" x14ac:dyDescent="0.25">
      <c r="A581" s="134">
        <v>13090</v>
      </c>
      <c r="B581" s="134" t="s">
        <v>1402</v>
      </c>
      <c r="C581" s="131">
        <v>26820</v>
      </c>
      <c r="D581" s="132" t="s">
        <v>1420</v>
      </c>
      <c r="E581" s="133" t="s">
        <v>1421</v>
      </c>
      <c r="F581" s="133" t="s">
        <v>115</v>
      </c>
      <c r="G581" s="135">
        <f t="shared" si="8"/>
        <v>0.81780000000000008</v>
      </c>
      <c r="H581" s="134" t="s">
        <v>391</v>
      </c>
      <c r="I581" s="138">
        <f>IF(H581="Urban",VLOOKUP(C581,'Wage Index Urban (CMS.GOV)-PDPM'!$A$2:$D$1682,4,FALSE),0)</f>
        <v>0.81780000000000008</v>
      </c>
      <c r="J581" s="138">
        <f>IF(H581="Rural",VLOOKUP(B581,'Wage Index Rural (CMS.GOV)-PDPM'!$B$1:$C$54,2,FALSE),0)</f>
        <v>0</v>
      </c>
    </row>
    <row r="582" spans="1:10" x14ac:dyDescent="0.25">
      <c r="A582" s="134">
        <v>13100</v>
      </c>
      <c r="B582" s="134" t="s">
        <v>1402</v>
      </c>
      <c r="C582" s="131">
        <v>99913</v>
      </c>
      <c r="D582" s="132" t="s">
        <v>1422</v>
      </c>
      <c r="E582" s="133" t="s">
        <v>1423</v>
      </c>
      <c r="F582" s="133" t="s">
        <v>7077</v>
      </c>
      <c r="G582" s="135">
        <f t="shared" si="8"/>
        <v>0.75990000000000002</v>
      </c>
      <c r="H582" s="134" t="s">
        <v>388</v>
      </c>
      <c r="I582" s="138">
        <f>IF(H582="Urban",VLOOKUP(C582,'Wage Index Urban (CMS.GOV)-PDPM'!$A$2:$D$1682,4,FALSE),0)</f>
        <v>0</v>
      </c>
      <c r="J582" s="138">
        <f>IF(H582="Rural",VLOOKUP(B582,'Wage Index Rural (CMS.GOV)-PDPM'!$B$1:$C$54,2,FALSE),0)</f>
        <v>0.75990000000000002</v>
      </c>
    </row>
    <row r="583" spans="1:10" x14ac:dyDescent="0.25">
      <c r="A583" s="134">
        <v>13110</v>
      </c>
      <c r="B583" s="134" t="s">
        <v>1402</v>
      </c>
      <c r="C583" s="131">
        <v>26820</v>
      </c>
      <c r="D583" s="132" t="s">
        <v>753</v>
      </c>
      <c r="E583" s="133" t="s">
        <v>1424</v>
      </c>
      <c r="F583" s="133" t="s">
        <v>115</v>
      </c>
      <c r="G583" s="135">
        <f t="shared" si="8"/>
        <v>0.81780000000000008</v>
      </c>
      <c r="H583" s="134" t="s">
        <v>391</v>
      </c>
      <c r="I583" s="138">
        <f>IF(H583="Urban",VLOOKUP(C583,'Wage Index Urban (CMS.GOV)-PDPM'!$A$2:$D$1682,4,FALSE),0)</f>
        <v>0.81780000000000008</v>
      </c>
      <c r="J583" s="138">
        <f>IF(H583="Rural",VLOOKUP(B583,'Wage Index Rural (CMS.GOV)-PDPM'!$B$1:$C$54,2,FALSE),0)</f>
        <v>0</v>
      </c>
    </row>
    <row r="584" spans="1:10" x14ac:dyDescent="0.25">
      <c r="A584" s="134">
        <v>13120</v>
      </c>
      <c r="B584" s="134" t="s">
        <v>1402</v>
      </c>
      <c r="C584" s="131">
        <v>99913</v>
      </c>
      <c r="D584" s="132" t="s">
        <v>1425</v>
      </c>
      <c r="E584" s="133" t="s">
        <v>1426</v>
      </c>
      <c r="F584" s="133" t="s">
        <v>7077</v>
      </c>
      <c r="G584" s="135">
        <f t="shared" si="8"/>
        <v>0.75990000000000002</v>
      </c>
      <c r="H584" s="134" t="s">
        <v>388</v>
      </c>
      <c r="I584" s="138">
        <f>IF(H584="Urban",VLOOKUP(C584,'Wage Index Urban (CMS.GOV)-PDPM'!$A$2:$D$1682,4,FALSE),0)</f>
        <v>0</v>
      </c>
      <c r="J584" s="138">
        <f>IF(H584="Rural",VLOOKUP(B584,'Wage Index Rural (CMS.GOV)-PDPM'!$B$1:$C$54,2,FALSE),0)</f>
        <v>0.75990000000000002</v>
      </c>
    </row>
    <row r="585" spans="1:10" x14ac:dyDescent="0.25">
      <c r="A585" s="134">
        <v>13130</v>
      </c>
      <c r="B585" s="134" t="s">
        <v>1402</v>
      </c>
      <c r="C585" s="131">
        <v>14260</v>
      </c>
      <c r="D585" s="132" t="s">
        <v>1427</v>
      </c>
      <c r="E585" s="133" t="s">
        <v>1428</v>
      </c>
      <c r="F585" s="133" t="s">
        <v>113</v>
      </c>
      <c r="G585" s="135">
        <f t="shared" ref="G585:G648" si="9">IF(H585="Rural",J585,I585)</f>
        <v>0.9083</v>
      </c>
      <c r="H585" s="134" t="s">
        <v>391</v>
      </c>
      <c r="I585" s="138">
        <f>IF(H585="Urban",VLOOKUP(C585,'Wage Index Urban (CMS.GOV)-PDPM'!$A$2:$D$1682,4,FALSE),0)</f>
        <v>0.9083</v>
      </c>
      <c r="J585" s="138">
        <f>IF(H585="Rural",VLOOKUP(B585,'Wage Index Rural (CMS.GOV)-PDPM'!$B$1:$C$54,2,FALSE),0)</f>
        <v>0</v>
      </c>
    </row>
    <row r="586" spans="1:10" x14ac:dyDescent="0.25">
      <c r="A586" s="134">
        <v>13140</v>
      </c>
      <c r="B586" s="134" t="s">
        <v>1402</v>
      </c>
      <c r="C586" s="131">
        <v>99913</v>
      </c>
      <c r="D586" s="132" t="s">
        <v>1429</v>
      </c>
      <c r="E586" s="133" t="s">
        <v>1430</v>
      </c>
      <c r="F586" s="133" t="s">
        <v>7077</v>
      </c>
      <c r="G586" s="135">
        <f t="shared" si="9"/>
        <v>0.75990000000000002</v>
      </c>
      <c r="H586" s="134" t="s">
        <v>388</v>
      </c>
      <c r="I586" s="138">
        <f>IF(H586="Urban",VLOOKUP(C586,'Wage Index Urban (CMS.GOV)-PDPM'!$A$2:$D$1682,4,FALSE),0)</f>
        <v>0</v>
      </c>
      <c r="J586" s="138">
        <f>IF(H586="Rural",VLOOKUP(B586,'Wage Index Rural (CMS.GOV)-PDPM'!$B$1:$C$54,2,FALSE),0)</f>
        <v>0.75990000000000002</v>
      </c>
    </row>
    <row r="587" spans="1:10" x14ac:dyDescent="0.25">
      <c r="A587" s="134">
        <v>13150</v>
      </c>
      <c r="B587" s="134" t="s">
        <v>1402</v>
      </c>
      <c r="C587" s="131">
        <v>99913</v>
      </c>
      <c r="D587" s="132" t="s">
        <v>1431</v>
      </c>
      <c r="E587" s="133" t="s">
        <v>1432</v>
      </c>
      <c r="F587" s="133" t="s">
        <v>7077</v>
      </c>
      <c r="G587" s="135">
        <f t="shared" si="9"/>
        <v>0.75990000000000002</v>
      </c>
      <c r="H587" s="134" t="s">
        <v>388</v>
      </c>
      <c r="I587" s="138">
        <f>IF(H587="Urban",VLOOKUP(C587,'Wage Index Urban (CMS.GOV)-PDPM'!$A$2:$D$1682,4,FALSE),0)</f>
        <v>0</v>
      </c>
      <c r="J587" s="138">
        <f>IF(H587="Rural",VLOOKUP(B587,'Wage Index Rural (CMS.GOV)-PDPM'!$B$1:$C$54,2,FALSE),0)</f>
        <v>0.75990000000000002</v>
      </c>
    </row>
    <row r="588" spans="1:10" x14ac:dyDescent="0.25">
      <c r="A588" s="134">
        <v>13160</v>
      </c>
      <c r="B588" s="134" t="s">
        <v>1402</v>
      </c>
      <c r="C588" s="131">
        <v>99913</v>
      </c>
      <c r="D588" s="132" t="s">
        <v>631</v>
      </c>
      <c r="E588" s="133" t="s">
        <v>1433</v>
      </c>
      <c r="F588" s="133" t="s">
        <v>7077</v>
      </c>
      <c r="G588" s="135">
        <f t="shared" si="9"/>
        <v>0.75990000000000002</v>
      </c>
      <c r="H588" s="134" t="s">
        <v>388</v>
      </c>
      <c r="I588" s="138">
        <f>IF(H588="Urban",VLOOKUP(C588,'Wage Index Urban (CMS.GOV)-PDPM'!$A$2:$D$1682,4,FALSE),0)</f>
        <v>0</v>
      </c>
      <c r="J588" s="138">
        <f>IF(H588="Rural",VLOOKUP(B588,'Wage Index Rural (CMS.GOV)-PDPM'!$B$1:$C$54,2,FALSE),0)</f>
        <v>0.75990000000000002</v>
      </c>
    </row>
    <row r="589" spans="1:10" x14ac:dyDescent="0.25">
      <c r="A589" s="134">
        <v>13170</v>
      </c>
      <c r="B589" s="134" t="s">
        <v>1402</v>
      </c>
      <c r="C589" s="131">
        <v>99913</v>
      </c>
      <c r="D589" s="132" t="s">
        <v>1434</v>
      </c>
      <c r="E589" s="133" t="s">
        <v>1435</v>
      </c>
      <c r="F589" s="133" t="s">
        <v>7077</v>
      </c>
      <c r="G589" s="135">
        <f t="shared" si="9"/>
        <v>0.75990000000000002</v>
      </c>
      <c r="H589" s="134" t="s">
        <v>388</v>
      </c>
      <c r="I589" s="138">
        <f>IF(H589="Urban",VLOOKUP(C589,'Wage Index Urban (CMS.GOV)-PDPM'!$A$2:$D$1682,4,FALSE),0)</f>
        <v>0</v>
      </c>
      <c r="J589" s="138">
        <f>IF(H589="Rural",VLOOKUP(B589,'Wage Index Rural (CMS.GOV)-PDPM'!$B$1:$C$54,2,FALSE),0)</f>
        <v>0.75990000000000002</v>
      </c>
    </row>
    <row r="590" spans="1:10" x14ac:dyDescent="0.25">
      <c r="A590" s="134">
        <v>13180</v>
      </c>
      <c r="B590" s="134" t="s">
        <v>1402</v>
      </c>
      <c r="C590" s="131">
        <v>99913</v>
      </c>
      <c r="D590" s="132" t="s">
        <v>890</v>
      </c>
      <c r="E590" s="133" t="s">
        <v>1436</v>
      </c>
      <c r="F590" s="133" t="s">
        <v>7077</v>
      </c>
      <c r="G590" s="135">
        <f t="shared" si="9"/>
        <v>0.75990000000000002</v>
      </c>
      <c r="H590" s="134" t="s">
        <v>388</v>
      </c>
      <c r="I590" s="138">
        <f>IF(H590="Urban",VLOOKUP(C590,'Wage Index Urban (CMS.GOV)-PDPM'!$A$2:$D$1682,4,FALSE),0)</f>
        <v>0</v>
      </c>
      <c r="J590" s="138">
        <f>IF(H590="Rural",VLOOKUP(B590,'Wage Index Rural (CMS.GOV)-PDPM'!$B$1:$C$54,2,FALSE),0)</f>
        <v>0.75990000000000002</v>
      </c>
    </row>
    <row r="591" spans="1:10" x14ac:dyDescent="0.25">
      <c r="A591" s="134">
        <v>13190</v>
      </c>
      <c r="B591" s="134" t="s">
        <v>1402</v>
      </c>
      <c r="C591" s="131">
        <v>99913</v>
      </c>
      <c r="D591" s="132" t="s">
        <v>440</v>
      </c>
      <c r="E591" s="133" t="s">
        <v>1437</v>
      </c>
      <c r="F591" s="133" t="s">
        <v>7077</v>
      </c>
      <c r="G591" s="135">
        <f t="shared" si="9"/>
        <v>0.75990000000000002</v>
      </c>
      <c r="H591" s="134" t="s">
        <v>388</v>
      </c>
      <c r="I591" s="138">
        <f>IF(H591="Urban",VLOOKUP(C591,'Wage Index Urban (CMS.GOV)-PDPM'!$A$2:$D$1682,4,FALSE),0)</f>
        <v>0</v>
      </c>
      <c r="J591" s="138">
        <f>IF(H591="Rural",VLOOKUP(B591,'Wage Index Rural (CMS.GOV)-PDPM'!$B$1:$C$54,2,FALSE),0)</f>
        <v>0.75990000000000002</v>
      </c>
    </row>
    <row r="592" spans="1:10" x14ac:dyDescent="0.25">
      <c r="A592" s="134">
        <v>13200</v>
      </c>
      <c r="B592" s="134" t="s">
        <v>1402</v>
      </c>
      <c r="C592" s="131">
        <v>30860</v>
      </c>
      <c r="D592" s="132" t="s">
        <v>448</v>
      </c>
      <c r="E592" s="133" t="s">
        <v>1438</v>
      </c>
      <c r="F592" s="133" t="s">
        <v>116</v>
      </c>
      <c r="G592" s="135">
        <f t="shared" si="9"/>
        <v>0.91150000000000009</v>
      </c>
      <c r="H592" s="134" t="s">
        <v>391</v>
      </c>
      <c r="I592" s="138">
        <f>IF(H592="Urban",VLOOKUP(C592,'Wage Index Urban (CMS.GOV)-PDPM'!$A$2:$D$1682,4,FALSE),0)</f>
        <v>0.91150000000000009</v>
      </c>
      <c r="J592" s="138">
        <f>IF(H592="Rural",VLOOKUP(B592,'Wage Index Rural (CMS.GOV)-PDPM'!$B$1:$C$54,2,FALSE),0)</f>
        <v>0</v>
      </c>
    </row>
    <row r="593" spans="1:10" x14ac:dyDescent="0.25">
      <c r="A593" s="134">
        <v>13210</v>
      </c>
      <c r="B593" s="134" t="s">
        <v>1402</v>
      </c>
      <c r="C593" s="131">
        <v>99913</v>
      </c>
      <c r="D593" s="132" t="s">
        <v>906</v>
      </c>
      <c r="E593" s="133" t="s">
        <v>1439</v>
      </c>
      <c r="F593" s="133" t="s">
        <v>7077</v>
      </c>
      <c r="G593" s="135">
        <f t="shared" si="9"/>
        <v>0.75990000000000002</v>
      </c>
      <c r="H593" s="134" t="s">
        <v>388</v>
      </c>
      <c r="I593" s="138">
        <f>IF(H593="Urban",VLOOKUP(C593,'Wage Index Urban (CMS.GOV)-PDPM'!$A$2:$D$1682,4,FALSE),0)</f>
        <v>0</v>
      </c>
      <c r="J593" s="138">
        <f>IF(H593="Rural",VLOOKUP(B593,'Wage Index Rural (CMS.GOV)-PDPM'!$B$1:$C$54,2,FALSE),0)</f>
        <v>0.75990000000000002</v>
      </c>
    </row>
    <row r="594" spans="1:10" x14ac:dyDescent="0.25">
      <c r="A594" s="134">
        <v>13220</v>
      </c>
      <c r="B594" s="134" t="s">
        <v>1402</v>
      </c>
      <c r="C594" s="131">
        <v>14260</v>
      </c>
      <c r="D594" s="132" t="s">
        <v>1440</v>
      </c>
      <c r="E594" s="133" t="s">
        <v>1441</v>
      </c>
      <c r="F594" s="133" t="s">
        <v>113</v>
      </c>
      <c r="G594" s="135">
        <f t="shared" si="9"/>
        <v>0.9083</v>
      </c>
      <c r="H594" s="134" t="s">
        <v>391</v>
      </c>
      <c r="I594" s="138">
        <f>IF(H594="Urban",VLOOKUP(C594,'Wage Index Urban (CMS.GOV)-PDPM'!$A$2:$D$1682,4,FALSE),0)</f>
        <v>0.9083</v>
      </c>
      <c r="J594" s="138">
        <f>IF(H594="Rural",VLOOKUP(B594,'Wage Index Rural (CMS.GOV)-PDPM'!$B$1:$C$54,2,FALSE),0)</f>
        <v>0</v>
      </c>
    </row>
    <row r="595" spans="1:10" x14ac:dyDescent="0.25">
      <c r="A595" s="134">
        <v>13230</v>
      </c>
      <c r="B595" s="134" t="s">
        <v>1402</v>
      </c>
      <c r="C595" s="131">
        <v>99913</v>
      </c>
      <c r="D595" s="132" t="s">
        <v>1442</v>
      </c>
      <c r="E595" s="133" t="s">
        <v>1443</v>
      </c>
      <c r="F595" s="133" t="s">
        <v>7077</v>
      </c>
      <c r="G595" s="135">
        <f t="shared" si="9"/>
        <v>0.75990000000000002</v>
      </c>
      <c r="H595" s="134" t="s">
        <v>388</v>
      </c>
      <c r="I595" s="138">
        <f>IF(H595="Urban",VLOOKUP(C595,'Wage Index Urban (CMS.GOV)-PDPM'!$A$2:$D$1682,4,FALSE),0)</f>
        <v>0</v>
      </c>
      <c r="J595" s="138">
        <f>IF(H595="Rural",VLOOKUP(B595,'Wage Index Rural (CMS.GOV)-PDPM'!$B$1:$C$54,2,FALSE),0)</f>
        <v>0.75990000000000002</v>
      </c>
    </row>
    <row r="596" spans="1:10" x14ac:dyDescent="0.25">
      <c r="A596" s="134">
        <v>13240</v>
      </c>
      <c r="B596" s="134" t="s">
        <v>1402</v>
      </c>
      <c r="C596" s="131">
        <v>99913</v>
      </c>
      <c r="D596" s="132" t="s">
        <v>1402</v>
      </c>
      <c r="E596" s="133" t="s">
        <v>1444</v>
      </c>
      <c r="F596" s="133" t="s">
        <v>7077</v>
      </c>
      <c r="G596" s="135">
        <f t="shared" si="9"/>
        <v>0.75990000000000002</v>
      </c>
      <c r="H596" s="134" t="s">
        <v>388</v>
      </c>
      <c r="I596" s="138">
        <f>IF(H596="Urban",VLOOKUP(C596,'Wage Index Urban (CMS.GOV)-PDPM'!$A$2:$D$1682,4,FALSE),0)</f>
        <v>0</v>
      </c>
      <c r="J596" s="138">
        <f>IF(H596="Rural",VLOOKUP(B596,'Wage Index Rural (CMS.GOV)-PDPM'!$B$1:$C$54,2,FALSE),0)</f>
        <v>0.75990000000000002</v>
      </c>
    </row>
    <row r="597" spans="1:10" x14ac:dyDescent="0.25">
      <c r="A597" s="134">
        <v>13250</v>
      </c>
      <c r="B597" s="134" t="s">
        <v>1402</v>
      </c>
      <c r="C597" s="131">
        <v>26820</v>
      </c>
      <c r="D597" s="132" t="s">
        <v>462</v>
      </c>
      <c r="E597" s="133" t="s">
        <v>1445</v>
      </c>
      <c r="F597" s="133" t="s">
        <v>115</v>
      </c>
      <c r="G597" s="135">
        <f t="shared" si="9"/>
        <v>0.81780000000000008</v>
      </c>
      <c r="H597" s="134" t="s">
        <v>391</v>
      </c>
      <c r="I597" s="138">
        <f>IF(H597="Urban",VLOOKUP(C597,'Wage Index Urban (CMS.GOV)-PDPM'!$A$2:$D$1682,4,FALSE),0)</f>
        <v>0.81780000000000008</v>
      </c>
      <c r="J597" s="138">
        <f>IF(H597="Rural",VLOOKUP(B597,'Wage Index Rural (CMS.GOV)-PDPM'!$B$1:$C$54,2,FALSE),0)</f>
        <v>0</v>
      </c>
    </row>
    <row r="598" spans="1:10" x14ac:dyDescent="0.25">
      <c r="A598" s="134">
        <v>13260</v>
      </c>
      <c r="B598" s="134" t="s">
        <v>1402</v>
      </c>
      <c r="C598" s="131">
        <v>46300</v>
      </c>
      <c r="D598" s="132" t="s">
        <v>1446</v>
      </c>
      <c r="E598" s="133" t="s">
        <v>1447</v>
      </c>
      <c r="F598" s="133" t="s">
        <v>6237</v>
      </c>
      <c r="G598" s="135">
        <f t="shared" si="9"/>
        <v>0.86960000000000004</v>
      </c>
      <c r="H598" s="134" t="s">
        <v>391</v>
      </c>
      <c r="I598" s="138">
        <f>IF(H598="Urban",VLOOKUP(C598,'Wage Index Urban (CMS.GOV)-PDPM'!$A$2:$D$1682,4,FALSE),0)</f>
        <v>0.86960000000000004</v>
      </c>
      <c r="J598" s="138">
        <f>IF(H598="Rural",VLOOKUP(B598,'Wage Index Rural (CMS.GOV)-PDPM'!$B$1:$C$54,2,FALSE),0)</f>
        <v>0</v>
      </c>
    </row>
    <row r="599" spans="1:10" x14ac:dyDescent="0.25">
      <c r="A599" s="134">
        <v>13270</v>
      </c>
      <c r="B599" s="134" t="s">
        <v>1402</v>
      </c>
      <c r="C599" s="131">
        <v>17660</v>
      </c>
      <c r="D599" s="132" t="s">
        <v>1448</v>
      </c>
      <c r="E599" s="133" t="s">
        <v>1449</v>
      </c>
      <c r="F599" s="133" t="s">
        <v>117</v>
      </c>
      <c r="G599" s="135">
        <f t="shared" si="9"/>
        <v>0.91839999999999999</v>
      </c>
      <c r="H599" s="134" t="s">
        <v>391</v>
      </c>
      <c r="I599" s="138">
        <f>IF(H599="Urban",VLOOKUP(C599,'Wage Index Urban (CMS.GOV)-PDPM'!$A$2:$D$1682,4,FALSE),0)</f>
        <v>0.91839999999999999</v>
      </c>
      <c r="J599" s="138">
        <f>IF(H599="Rural",VLOOKUP(B599,'Wage Index Rural (CMS.GOV)-PDPM'!$B$1:$C$54,2,FALSE),0)</f>
        <v>0</v>
      </c>
    </row>
    <row r="600" spans="1:10" x14ac:dyDescent="0.25">
      <c r="A600" s="134">
        <v>13280</v>
      </c>
      <c r="B600" s="134" t="s">
        <v>1402</v>
      </c>
      <c r="C600" s="131">
        <v>99913</v>
      </c>
      <c r="D600" s="132" t="s">
        <v>1450</v>
      </c>
      <c r="E600" s="133" t="s">
        <v>1451</v>
      </c>
      <c r="F600" s="133" t="s">
        <v>7077</v>
      </c>
      <c r="G600" s="135">
        <f t="shared" si="9"/>
        <v>0.75990000000000002</v>
      </c>
      <c r="H600" s="134" t="s">
        <v>388</v>
      </c>
      <c r="I600" s="138">
        <f>IF(H600="Urban",VLOOKUP(C600,'Wage Index Urban (CMS.GOV)-PDPM'!$A$2:$D$1682,4,FALSE),0)</f>
        <v>0</v>
      </c>
      <c r="J600" s="138">
        <f>IF(H600="Rural",VLOOKUP(B600,'Wage Index Rural (CMS.GOV)-PDPM'!$B$1:$C$54,2,FALSE),0)</f>
        <v>0.75990000000000002</v>
      </c>
    </row>
    <row r="601" spans="1:10" x14ac:dyDescent="0.25">
      <c r="A601" s="134">
        <v>13290</v>
      </c>
      <c r="B601" s="134" t="s">
        <v>1402</v>
      </c>
      <c r="C601" s="131">
        <v>99913</v>
      </c>
      <c r="D601" s="132" t="s">
        <v>1452</v>
      </c>
      <c r="E601" s="133" t="s">
        <v>1453</v>
      </c>
      <c r="F601" s="133" t="s">
        <v>7077</v>
      </c>
      <c r="G601" s="135">
        <f t="shared" si="9"/>
        <v>0.75990000000000002</v>
      </c>
      <c r="H601" s="134" t="s">
        <v>388</v>
      </c>
      <c r="I601" s="138">
        <f>IF(H601="Urban",VLOOKUP(C601,'Wage Index Urban (CMS.GOV)-PDPM'!$A$2:$D$1682,4,FALSE),0)</f>
        <v>0</v>
      </c>
      <c r="J601" s="138">
        <f>IF(H601="Rural",VLOOKUP(B601,'Wage Index Rural (CMS.GOV)-PDPM'!$B$1:$C$54,2,FALSE),0)</f>
        <v>0.75990000000000002</v>
      </c>
    </row>
    <row r="602" spans="1:10" x14ac:dyDescent="0.25">
      <c r="A602" s="134">
        <v>13300</v>
      </c>
      <c r="B602" s="134" t="s">
        <v>1402</v>
      </c>
      <c r="C602" s="131">
        <v>99913</v>
      </c>
      <c r="D602" s="132" t="s">
        <v>1454</v>
      </c>
      <c r="E602" s="133" t="s">
        <v>1455</v>
      </c>
      <c r="F602" s="133" t="s">
        <v>7077</v>
      </c>
      <c r="G602" s="135">
        <f t="shared" si="9"/>
        <v>0.75990000000000002</v>
      </c>
      <c r="H602" s="134" t="s">
        <v>388</v>
      </c>
      <c r="I602" s="138">
        <f>IF(H602="Urban",VLOOKUP(C602,'Wage Index Urban (CMS.GOV)-PDPM'!$A$2:$D$1682,4,FALSE),0)</f>
        <v>0</v>
      </c>
      <c r="J602" s="138">
        <f>IF(H602="Rural",VLOOKUP(B602,'Wage Index Rural (CMS.GOV)-PDPM'!$B$1:$C$54,2,FALSE),0)</f>
        <v>0.75990000000000002</v>
      </c>
    </row>
    <row r="603" spans="1:10" x14ac:dyDescent="0.25">
      <c r="A603" s="134">
        <v>13310</v>
      </c>
      <c r="B603" s="134" t="s">
        <v>1402</v>
      </c>
      <c r="C603" s="131">
        <v>99913</v>
      </c>
      <c r="D603" s="132" t="s">
        <v>682</v>
      </c>
      <c r="E603" s="133" t="s">
        <v>1456</v>
      </c>
      <c r="F603" s="133" t="s">
        <v>7077</v>
      </c>
      <c r="G603" s="135">
        <f t="shared" si="9"/>
        <v>0.75990000000000002</v>
      </c>
      <c r="H603" s="134" t="s">
        <v>388</v>
      </c>
      <c r="I603" s="138">
        <f>IF(H603="Urban",VLOOKUP(C603,'Wage Index Urban (CMS.GOV)-PDPM'!$A$2:$D$1682,4,FALSE),0)</f>
        <v>0</v>
      </c>
      <c r="J603" s="138">
        <f>IF(H603="Rural",VLOOKUP(B603,'Wage Index Rural (CMS.GOV)-PDPM'!$B$1:$C$54,2,FALSE),0)</f>
        <v>0.75990000000000002</v>
      </c>
    </row>
    <row r="604" spans="1:10" x14ac:dyDescent="0.25">
      <c r="A604" s="134">
        <v>13320</v>
      </c>
      <c r="B604" s="134" t="s">
        <v>1402</v>
      </c>
      <c r="C604" s="131">
        <v>99913</v>
      </c>
      <c r="D604" s="132" t="s">
        <v>478</v>
      </c>
      <c r="E604" s="133" t="s">
        <v>1457</v>
      </c>
      <c r="F604" s="133" t="s">
        <v>7077</v>
      </c>
      <c r="G604" s="135">
        <f t="shared" si="9"/>
        <v>0.75990000000000002</v>
      </c>
      <c r="H604" s="134" t="s">
        <v>388</v>
      </c>
      <c r="I604" s="138">
        <f>IF(H604="Urban",VLOOKUP(C604,'Wage Index Urban (CMS.GOV)-PDPM'!$A$2:$D$1682,4,FALSE),0)</f>
        <v>0</v>
      </c>
      <c r="J604" s="138">
        <f>IF(H604="Rural",VLOOKUP(B604,'Wage Index Rural (CMS.GOV)-PDPM'!$B$1:$C$54,2,FALSE),0)</f>
        <v>0.75990000000000002</v>
      </c>
    </row>
    <row r="605" spans="1:10" x14ac:dyDescent="0.25">
      <c r="A605" s="134">
        <v>13330</v>
      </c>
      <c r="B605" s="134" t="s">
        <v>1402</v>
      </c>
      <c r="C605" s="131">
        <v>99913</v>
      </c>
      <c r="D605" s="132" t="s">
        <v>1458</v>
      </c>
      <c r="E605" s="133" t="s">
        <v>1459</v>
      </c>
      <c r="F605" s="133" t="s">
        <v>7077</v>
      </c>
      <c r="G605" s="135">
        <f t="shared" si="9"/>
        <v>0.75990000000000002</v>
      </c>
      <c r="H605" s="134" t="s">
        <v>388</v>
      </c>
      <c r="I605" s="138">
        <f>IF(H605="Urban",VLOOKUP(C605,'Wage Index Urban (CMS.GOV)-PDPM'!$A$2:$D$1682,4,FALSE),0)</f>
        <v>0</v>
      </c>
      <c r="J605" s="138">
        <f>IF(H605="Rural",VLOOKUP(B605,'Wage Index Rural (CMS.GOV)-PDPM'!$B$1:$C$54,2,FALSE),0)</f>
        <v>0.75990000000000002</v>
      </c>
    </row>
    <row r="606" spans="1:10" x14ac:dyDescent="0.25">
      <c r="A606" s="134">
        <v>13340</v>
      </c>
      <c r="B606" s="134" t="s">
        <v>1402</v>
      </c>
      <c r="C606" s="131">
        <v>30300</v>
      </c>
      <c r="D606" s="132" t="s">
        <v>1460</v>
      </c>
      <c r="E606" s="133" t="s">
        <v>1461</v>
      </c>
      <c r="F606" s="133" t="s">
        <v>118</v>
      </c>
      <c r="G606" s="135">
        <f t="shared" si="9"/>
        <v>0.85330000000000006</v>
      </c>
      <c r="H606" s="134" t="s">
        <v>391</v>
      </c>
      <c r="I606" s="138">
        <f>IF(H606="Urban",VLOOKUP(C606,'Wage Index Urban (CMS.GOV)-PDPM'!$A$2:$D$1682,4,FALSE),0)</f>
        <v>0.85330000000000006</v>
      </c>
      <c r="J606" s="138">
        <f>IF(H606="Rural",VLOOKUP(B606,'Wage Index Rural (CMS.GOV)-PDPM'!$B$1:$C$54,2,FALSE),0)</f>
        <v>0</v>
      </c>
    </row>
    <row r="607" spans="1:10" x14ac:dyDescent="0.25">
      <c r="A607" s="134">
        <v>13350</v>
      </c>
      <c r="B607" s="134" t="s">
        <v>1402</v>
      </c>
      <c r="C607" s="131">
        <v>99913</v>
      </c>
      <c r="D607" s="132" t="s">
        <v>1462</v>
      </c>
      <c r="E607" s="133" t="s">
        <v>1463</v>
      </c>
      <c r="F607" s="133" t="s">
        <v>7077</v>
      </c>
      <c r="G607" s="135">
        <f t="shared" si="9"/>
        <v>0.75990000000000002</v>
      </c>
      <c r="H607" s="134" t="s">
        <v>388</v>
      </c>
      <c r="I607" s="138">
        <f>IF(H607="Urban",VLOOKUP(C607,'Wage Index Urban (CMS.GOV)-PDPM'!$A$2:$D$1682,4,FALSE),0)</f>
        <v>0</v>
      </c>
      <c r="J607" s="138">
        <f>IF(H607="Rural",VLOOKUP(B607,'Wage Index Rural (CMS.GOV)-PDPM'!$B$1:$C$54,2,FALSE),0)</f>
        <v>0.75990000000000002</v>
      </c>
    </row>
    <row r="608" spans="1:10" x14ac:dyDescent="0.25">
      <c r="A608" s="134">
        <v>13360</v>
      </c>
      <c r="B608" s="134" t="s">
        <v>1402</v>
      </c>
      <c r="C608" s="131">
        <v>14260</v>
      </c>
      <c r="D608" s="132" t="s">
        <v>1464</v>
      </c>
      <c r="E608" s="133" t="s">
        <v>1465</v>
      </c>
      <c r="F608" s="133" t="s">
        <v>113</v>
      </c>
      <c r="G608" s="135">
        <f t="shared" si="9"/>
        <v>0.9083</v>
      </c>
      <c r="H608" s="134" t="s">
        <v>391</v>
      </c>
      <c r="I608" s="138">
        <f>IF(H608="Urban",VLOOKUP(C608,'Wage Index Urban (CMS.GOV)-PDPM'!$A$2:$D$1682,4,FALSE),0)</f>
        <v>0.9083</v>
      </c>
      <c r="J608" s="138">
        <f>IF(H608="Rural",VLOOKUP(B608,'Wage Index Rural (CMS.GOV)-PDPM'!$B$1:$C$54,2,FALSE),0)</f>
        <v>0</v>
      </c>
    </row>
    <row r="609" spans="1:10" x14ac:dyDescent="0.25">
      <c r="A609" s="134">
        <v>13370</v>
      </c>
      <c r="B609" s="134" t="s">
        <v>1402</v>
      </c>
      <c r="C609" s="131">
        <v>99913</v>
      </c>
      <c r="D609" s="132" t="s">
        <v>1466</v>
      </c>
      <c r="E609" s="133" t="s">
        <v>1467</v>
      </c>
      <c r="F609" s="133" t="s">
        <v>7077</v>
      </c>
      <c r="G609" s="135">
        <f t="shared" si="9"/>
        <v>0.75990000000000002</v>
      </c>
      <c r="H609" s="134" t="s">
        <v>388</v>
      </c>
      <c r="I609" s="138">
        <f>IF(H609="Urban",VLOOKUP(C609,'Wage Index Urban (CMS.GOV)-PDPM'!$A$2:$D$1682,4,FALSE),0)</f>
        <v>0</v>
      </c>
      <c r="J609" s="138">
        <f>IF(H609="Rural",VLOOKUP(B609,'Wage Index Rural (CMS.GOV)-PDPM'!$B$1:$C$54,2,FALSE),0)</f>
        <v>0.75990000000000002</v>
      </c>
    </row>
    <row r="610" spans="1:10" x14ac:dyDescent="0.25">
      <c r="A610" s="134">
        <v>13380</v>
      </c>
      <c r="B610" s="134" t="s">
        <v>1402</v>
      </c>
      <c r="C610" s="131">
        <v>38540</v>
      </c>
      <c r="D610" s="132" t="s">
        <v>1468</v>
      </c>
      <c r="E610" s="133" t="s">
        <v>1469</v>
      </c>
      <c r="F610" s="133" t="s">
        <v>114</v>
      </c>
      <c r="G610" s="135">
        <f t="shared" si="9"/>
        <v>0.94380000000000008</v>
      </c>
      <c r="H610" s="134" t="s">
        <v>391</v>
      </c>
      <c r="I610" s="138">
        <f>IF(H610="Urban",VLOOKUP(C610,'Wage Index Urban (CMS.GOV)-PDPM'!$A$2:$D$1682,4,FALSE),0)</f>
        <v>0.94380000000000008</v>
      </c>
      <c r="J610" s="138">
        <f>IF(H610="Rural",VLOOKUP(B610,'Wage Index Rural (CMS.GOV)-PDPM'!$B$1:$C$54,2,FALSE),0)</f>
        <v>0</v>
      </c>
    </row>
    <row r="611" spans="1:10" x14ac:dyDescent="0.25">
      <c r="A611" s="134">
        <v>13390</v>
      </c>
      <c r="B611" s="134" t="s">
        <v>1402</v>
      </c>
      <c r="C611" s="131">
        <v>99913</v>
      </c>
      <c r="D611" s="132" t="s">
        <v>1470</v>
      </c>
      <c r="E611" s="133" t="s">
        <v>1471</v>
      </c>
      <c r="F611" s="133" t="s">
        <v>7077</v>
      </c>
      <c r="G611" s="135">
        <f t="shared" si="9"/>
        <v>0.75990000000000002</v>
      </c>
      <c r="H611" s="134" t="s">
        <v>388</v>
      </c>
      <c r="I611" s="138">
        <f>IF(H611="Urban",VLOOKUP(C611,'Wage Index Urban (CMS.GOV)-PDPM'!$A$2:$D$1682,4,FALSE),0)</f>
        <v>0</v>
      </c>
      <c r="J611" s="138">
        <f>IF(H611="Rural",VLOOKUP(B611,'Wage Index Rural (CMS.GOV)-PDPM'!$B$1:$C$54,2,FALSE),0)</f>
        <v>0.75990000000000002</v>
      </c>
    </row>
    <row r="612" spans="1:10" x14ac:dyDescent="0.25">
      <c r="A612" s="134">
        <v>13999</v>
      </c>
      <c r="B612" s="134" t="s">
        <v>1402</v>
      </c>
      <c r="C612" s="131">
        <v>99913</v>
      </c>
      <c r="D612" s="132" t="s">
        <v>387</v>
      </c>
      <c r="E612" s="133" t="s">
        <v>6762</v>
      </c>
      <c r="F612" s="133" t="s">
        <v>7077</v>
      </c>
      <c r="G612" s="135">
        <f t="shared" si="9"/>
        <v>0.75990000000000002</v>
      </c>
      <c r="H612" s="134" t="s">
        <v>388</v>
      </c>
      <c r="I612" s="138">
        <f>IF(H612="Urban",VLOOKUP(C612,'Wage Index Urban (CMS.GOV)-PDPM'!$A$2:$D$1682,4,FALSE),0)</f>
        <v>0</v>
      </c>
      <c r="J612" s="138">
        <f>IF(H612="Rural",VLOOKUP(B612,'Wage Index Rural (CMS.GOV)-PDPM'!$B$1:$C$54,2,FALSE),0)</f>
        <v>0.75990000000000002</v>
      </c>
    </row>
    <row r="613" spans="1:10" x14ac:dyDescent="0.25">
      <c r="A613" s="134">
        <v>13400</v>
      </c>
      <c r="B613" s="134" t="s">
        <v>1402</v>
      </c>
      <c r="C613" s="131">
        <v>99913</v>
      </c>
      <c r="D613" s="132" t="s">
        <v>1472</v>
      </c>
      <c r="E613" s="133" t="s">
        <v>1473</v>
      </c>
      <c r="F613" s="133" t="s">
        <v>7077</v>
      </c>
      <c r="G613" s="135">
        <f t="shared" si="9"/>
        <v>0.75990000000000002</v>
      </c>
      <c r="H613" s="134" t="s">
        <v>388</v>
      </c>
      <c r="I613" s="138">
        <f>IF(H613="Urban",VLOOKUP(C613,'Wage Index Urban (CMS.GOV)-PDPM'!$A$2:$D$1682,4,FALSE),0)</f>
        <v>0</v>
      </c>
      <c r="J613" s="138">
        <f>IF(H613="Rural",VLOOKUP(B613,'Wage Index Rural (CMS.GOV)-PDPM'!$B$1:$C$54,2,FALSE),0)</f>
        <v>0.75990000000000002</v>
      </c>
    </row>
    <row r="614" spans="1:10" x14ac:dyDescent="0.25">
      <c r="A614" s="134">
        <v>13410</v>
      </c>
      <c r="B614" s="134" t="s">
        <v>1402</v>
      </c>
      <c r="C614" s="131">
        <v>46300</v>
      </c>
      <c r="D614" s="132" t="s">
        <v>1474</v>
      </c>
      <c r="E614" s="133" t="s">
        <v>1475</v>
      </c>
      <c r="F614" s="133" t="s">
        <v>6237</v>
      </c>
      <c r="G614" s="135">
        <f t="shared" si="9"/>
        <v>0.86960000000000004</v>
      </c>
      <c r="H614" s="134" t="s">
        <v>391</v>
      </c>
      <c r="I614" s="138">
        <f>IF(H614="Urban",VLOOKUP(C614,'Wage Index Urban (CMS.GOV)-PDPM'!$A$2:$D$1682,4,FALSE),0)</f>
        <v>0.86960000000000004</v>
      </c>
      <c r="J614" s="138">
        <f>IF(H614="Rural",VLOOKUP(B614,'Wage Index Rural (CMS.GOV)-PDPM'!$B$1:$C$54,2,FALSE),0)</f>
        <v>0</v>
      </c>
    </row>
    <row r="615" spans="1:10" x14ac:dyDescent="0.25">
      <c r="A615" s="134">
        <v>13420</v>
      </c>
      <c r="B615" s="134" t="s">
        <v>1402</v>
      </c>
      <c r="C615" s="131">
        <v>99913</v>
      </c>
      <c r="D615" s="132" t="s">
        <v>1476</v>
      </c>
      <c r="E615" s="133" t="s">
        <v>1477</v>
      </c>
      <c r="F615" s="133" t="s">
        <v>7077</v>
      </c>
      <c r="G615" s="135">
        <f t="shared" si="9"/>
        <v>0.75990000000000002</v>
      </c>
      <c r="H615" s="134" t="s">
        <v>388</v>
      </c>
      <c r="I615" s="138">
        <f>IF(H615="Urban",VLOOKUP(C615,'Wage Index Urban (CMS.GOV)-PDPM'!$A$2:$D$1682,4,FALSE),0)</f>
        <v>0</v>
      </c>
      <c r="J615" s="138">
        <f>IF(H615="Rural",VLOOKUP(B615,'Wage Index Rural (CMS.GOV)-PDPM'!$B$1:$C$54,2,FALSE),0)</f>
        <v>0.75990000000000002</v>
      </c>
    </row>
    <row r="616" spans="1:10" x14ac:dyDescent="0.25">
      <c r="A616" s="134">
        <v>13430</v>
      </c>
      <c r="B616" s="134" t="s">
        <v>1402</v>
      </c>
      <c r="C616" s="131">
        <v>99913</v>
      </c>
      <c r="D616" s="132" t="s">
        <v>518</v>
      </c>
      <c r="E616" s="133" t="s">
        <v>1478</v>
      </c>
      <c r="F616" s="133" t="s">
        <v>7077</v>
      </c>
      <c r="G616" s="135">
        <f t="shared" si="9"/>
        <v>0.75990000000000002</v>
      </c>
      <c r="H616" s="134" t="s">
        <v>388</v>
      </c>
      <c r="I616" s="138">
        <f>IF(H616="Urban",VLOOKUP(C616,'Wage Index Urban (CMS.GOV)-PDPM'!$A$2:$D$1682,4,FALSE),0)</f>
        <v>0</v>
      </c>
      <c r="J616" s="138">
        <f>IF(H616="Rural",VLOOKUP(B616,'Wage Index Rural (CMS.GOV)-PDPM'!$B$1:$C$54,2,FALSE),0)</f>
        <v>0.75990000000000002</v>
      </c>
    </row>
    <row r="617" spans="1:10" x14ac:dyDescent="0.25">
      <c r="A617" s="134">
        <v>14000</v>
      </c>
      <c r="B617" s="134" t="s">
        <v>1479</v>
      </c>
      <c r="C617" s="131">
        <v>99914</v>
      </c>
      <c r="D617" s="132" t="s">
        <v>862</v>
      </c>
      <c r="E617" s="133" t="s">
        <v>1480</v>
      </c>
      <c r="F617" s="133" t="s">
        <v>7078</v>
      </c>
      <c r="G617" s="135">
        <f t="shared" si="9"/>
        <v>0.83250000000000002</v>
      </c>
      <c r="H617" s="134" t="s">
        <v>388</v>
      </c>
      <c r="I617" s="138">
        <f>IF(H617="Urban",VLOOKUP(C617,'Wage Index Urban (CMS.GOV)-PDPM'!$A$2:$D$1682,4,FALSE),0)</f>
        <v>0</v>
      </c>
      <c r="J617" s="138">
        <f>IF(H617="Rural",VLOOKUP(B617,'Wage Index Rural (CMS.GOV)-PDPM'!$B$1:$C$54,2,FALSE),0)</f>
        <v>0.83250000000000002</v>
      </c>
    </row>
    <row r="618" spans="1:10" x14ac:dyDescent="0.25">
      <c r="A618" s="134">
        <v>14010</v>
      </c>
      <c r="B618" s="134" t="s">
        <v>1479</v>
      </c>
      <c r="C618" s="131">
        <v>16020</v>
      </c>
      <c r="D618" s="132" t="s">
        <v>1481</v>
      </c>
      <c r="E618" s="133" t="s">
        <v>1482</v>
      </c>
      <c r="F618" s="133" t="s">
        <v>119</v>
      </c>
      <c r="G618" s="135">
        <f t="shared" si="9"/>
        <v>0.72489999999999999</v>
      </c>
      <c r="H618" s="134" t="s">
        <v>391</v>
      </c>
      <c r="I618" s="138">
        <f>IF(H618="Urban",VLOOKUP(C618,'Wage Index Urban (CMS.GOV)-PDPM'!$A$2:$D$1682,4,FALSE),0)</f>
        <v>0.72489999999999999</v>
      </c>
      <c r="J618" s="138">
        <f>IF(H618="Rural",VLOOKUP(B618,'Wage Index Rural (CMS.GOV)-PDPM'!$B$1:$C$54,2,FALSE),0)</f>
        <v>0</v>
      </c>
    </row>
    <row r="619" spans="1:10" x14ac:dyDescent="0.25">
      <c r="A619" s="134">
        <v>14020</v>
      </c>
      <c r="B619" s="134" t="s">
        <v>1479</v>
      </c>
      <c r="C619" s="131">
        <v>41180</v>
      </c>
      <c r="D619" s="132" t="s">
        <v>1483</v>
      </c>
      <c r="E619" s="133" t="s">
        <v>1484</v>
      </c>
      <c r="F619" s="133" t="s">
        <v>120</v>
      </c>
      <c r="G619" s="135">
        <f t="shared" si="9"/>
        <v>0.94520000000000004</v>
      </c>
      <c r="H619" s="134" t="s">
        <v>391</v>
      </c>
      <c r="I619" s="138">
        <f>IF(H619="Urban",VLOOKUP(C619,'Wage Index Urban (CMS.GOV)-PDPM'!$A$2:$D$1682,4,FALSE),0)</f>
        <v>0.94520000000000004</v>
      </c>
      <c r="J619" s="138">
        <f>IF(H619="Rural",VLOOKUP(B619,'Wage Index Rural (CMS.GOV)-PDPM'!$B$1:$C$54,2,FALSE),0)</f>
        <v>0</v>
      </c>
    </row>
    <row r="620" spans="1:10" x14ac:dyDescent="0.25">
      <c r="A620" s="134">
        <v>14030</v>
      </c>
      <c r="B620" s="134" t="s">
        <v>1479</v>
      </c>
      <c r="C620" s="131">
        <v>40420</v>
      </c>
      <c r="D620" s="132" t="s">
        <v>622</v>
      </c>
      <c r="E620" s="133" t="s">
        <v>1485</v>
      </c>
      <c r="F620" s="133" t="s">
        <v>121</v>
      </c>
      <c r="G620" s="135">
        <f t="shared" si="9"/>
        <v>0.93390000000000006</v>
      </c>
      <c r="H620" s="134" t="s">
        <v>391</v>
      </c>
      <c r="I620" s="138">
        <f>IF(H620="Urban",VLOOKUP(C620,'Wage Index Urban (CMS.GOV)-PDPM'!$A$2:$D$1682,4,FALSE),0)</f>
        <v>0.93390000000000006</v>
      </c>
      <c r="J620" s="138">
        <f>IF(H620="Rural",VLOOKUP(B620,'Wage Index Rural (CMS.GOV)-PDPM'!$B$1:$C$54,2,FALSE),0)</f>
        <v>0</v>
      </c>
    </row>
    <row r="621" spans="1:10" x14ac:dyDescent="0.25">
      <c r="A621" s="134">
        <v>14040</v>
      </c>
      <c r="B621" s="134" t="s">
        <v>1479</v>
      </c>
      <c r="C621" s="131">
        <v>99914</v>
      </c>
      <c r="D621" s="132" t="s">
        <v>1486</v>
      </c>
      <c r="E621" s="133" t="s">
        <v>1487</v>
      </c>
      <c r="F621" s="133" t="s">
        <v>7078</v>
      </c>
      <c r="G621" s="135">
        <f t="shared" si="9"/>
        <v>0.83250000000000002</v>
      </c>
      <c r="H621" s="134" t="s">
        <v>388</v>
      </c>
      <c r="I621" s="138">
        <f>IF(H621="Urban",VLOOKUP(C621,'Wage Index Urban (CMS.GOV)-PDPM'!$A$2:$D$1682,4,FALSE),0)</f>
        <v>0</v>
      </c>
      <c r="J621" s="138">
        <f>IF(H621="Rural",VLOOKUP(B621,'Wage Index Rural (CMS.GOV)-PDPM'!$B$1:$C$54,2,FALSE),0)</f>
        <v>0.83250000000000002</v>
      </c>
    </row>
    <row r="622" spans="1:10" x14ac:dyDescent="0.25">
      <c r="A622" s="134">
        <v>14050</v>
      </c>
      <c r="B622" s="134" t="s">
        <v>1479</v>
      </c>
      <c r="C622" s="131">
        <v>99914</v>
      </c>
      <c r="D622" s="132" t="s">
        <v>1488</v>
      </c>
      <c r="E622" s="133" t="s">
        <v>1489</v>
      </c>
      <c r="F622" s="133" t="s">
        <v>7078</v>
      </c>
      <c r="G622" s="135">
        <f t="shared" si="9"/>
        <v>0.83250000000000002</v>
      </c>
      <c r="H622" s="134" t="s">
        <v>388</v>
      </c>
      <c r="I622" s="138">
        <f>IF(H622="Urban",VLOOKUP(C622,'Wage Index Urban (CMS.GOV)-PDPM'!$A$2:$D$1682,4,FALSE),0)</f>
        <v>0</v>
      </c>
      <c r="J622" s="138">
        <f>IF(H622="Rural",VLOOKUP(B622,'Wage Index Rural (CMS.GOV)-PDPM'!$B$1:$C$54,2,FALSE),0)</f>
        <v>0.83250000000000002</v>
      </c>
    </row>
    <row r="623" spans="1:10" x14ac:dyDescent="0.25">
      <c r="A623" s="134">
        <v>14060</v>
      </c>
      <c r="B623" s="134" t="s">
        <v>1479</v>
      </c>
      <c r="C623" s="131">
        <v>41180</v>
      </c>
      <c r="D623" s="132" t="s">
        <v>404</v>
      </c>
      <c r="E623" s="133" t="s">
        <v>1490</v>
      </c>
      <c r="F623" s="133" t="s">
        <v>120</v>
      </c>
      <c r="G623" s="135">
        <f t="shared" si="9"/>
        <v>0.94520000000000004</v>
      </c>
      <c r="H623" s="134" t="s">
        <v>391</v>
      </c>
      <c r="I623" s="138">
        <f>IF(H623="Urban",VLOOKUP(C623,'Wage Index Urban (CMS.GOV)-PDPM'!$A$2:$D$1682,4,FALSE),0)</f>
        <v>0.94520000000000004</v>
      </c>
      <c r="J623" s="138">
        <f>IF(H623="Rural",VLOOKUP(B623,'Wage Index Rural (CMS.GOV)-PDPM'!$B$1:$C$54,2,FALSE),0)</f>
        <v>0</v>
      </c>
    </row>
    <row r="624" spans="1:10" x14ac:dyDescent="0.25">
      <c r="A624" s="134">
        <v>14070</v>
      </c>
      <c r="B624" s="134" t="s">
        <v>1479</v>
      </c>
      <c r="C624" s="131">
        <v>99914</v>
      </c>
      <c r="D624" s="132" t="s">
        <v>627</v>
      </c>
      <c r="E624" s="133" t="s">
        <v>1491</v>
      </c>
      <c r="F624" s="133" t="s">
        <v>7078</v>
      </c>
      <c r="G624" s="135">
        <f t="shared" si="9"/>
        <v>0.83250000000000002</v>
      </c>
      <c r="H624" s="134" t="s">
        <v>388</v>
      </c>
      <c r="I624" s="138">
        <f>IF(H624="Urban",VLOOKUP(C624,'Wage Index Urban (CMS.GOV)-PDPM'!$A$2:$D$1682,4,FALSE),0)</f>
        <v>0</v>
      </c>
      <c r="J624" s="138">
        <f>IF(H624="Rural",VLOOKUP(B624,'Wage Index Rural (CMS.GOV)-PDPM'!$B$1:$C$54,2,FALSE),0)</f>
        <v>0.83250000000000002</v>
      </c>
    </row>
    <row r="625" spans="1:10" x14ac:dyDescent="0.25">
      <c r="A625" s="134">
        <v>14080</v>
      </c>
      <c r="B625" s="134" t="s">
        <v>1479</v>
      </c>
      <c r="C625" s="131">
        <v>99914</v>
      </c>
      <c r="D625" s="132" t="s">
        <v>1492</v>
      </c>
      <c r="E625" s="133" t="s">
        <v>1493</v>
      </c>
      <c r="F625" s="133" t="s">
        <v>7078</v>
      </c>
      <c r="G625" s="135">
        <f t="shared" si="9"/>
        <v>0.83250000000000002</v>
      </c>
      <c r="H625" s="134" t="s">
        <v>388</v>
      </c>
      <c r="I625" s="138">
        <f>IF(H625="Urban",VLOOKUP(C625,'Wage Index Urban (CMS.GOV)-PDPM'!$A$2:$D$1682,4,FALSE),0)</f>
        <v>0</v>
      </c>
      <c r="J625" s="138">
        <f>IF(H625="Rural",VLOOKUP(B625,'Wage Index Rural (CMS.GOV)-PDPM'!$B$1:$C$54,2,FALSE),0)</f>
        <v>0.83250000000000002</v>
      </c>
    </row>
    <row r="626" spans="1:10" x14ac:dyDescent="0.25">
      <c r="A626" s="134">
        <v>14090</v>
      </c>
      <c r="B626" s="134" t="s">
        <v>1479</v>
      </c>
      <c r="C626" s="131">
        <v>16580</v>
      </c>
      <c r="D626" s="132" t="s">
        <v>1494</v>
      </c>
      <c r="E626" s="133" t="s">
        <v>1495</v>
      </c>
      <c r="F626" s="133" t="s">
        <v>122</v>
      </c>
      <c r="G626" s="135">
        <f t="shared" si="9"/>
        <v>0.88990000000000002</v>
      </c>
      <c r="H626" s="134" t="s">
        <v>391</v>
      </c>
      <c r="I626" s="138">
        <f>IF(H626="Urban",VLOOKUP(C626,'Wage Index Urban (CMS.GOV)-PDPM'!$A$2:$D$1682,4,FALSE),0)</f>
        <v>0.88990000000000002</v>
      </c>
      <c r="J626" s="138">
        <f>IF(H626="Rural",VLOOKUP(B626,'Wage Index Rural (CMS.GOV)-PDPM'!$B$1:$C$54,2,FALSE),0)</f>
        <v>0</v>
      </c>
    </row>
    <row r="627" spans="1:10" x14ac:dyDescent="0.25">
      <c r="A627" s="134">
        <v>14100</v>
      </c>
      <c r="B627" s="134" t="s">
        <v>1479</v>
      </c>
      <c r="C627" s="131">
        <v>99914</v>
      </c>
      <c r="D627" s="132" t="s">
        <v>1496</v>
      </c>
      <c r="E627" s="133" t="s">
        <v>1497</v>
      </c>
      <c r="F627" s="133" t="s">
        <v>7078</v>
      </c>
      <c r="G627" s="135">
        <f t="shared" si="9"/>
        <v>0.83250000000000002</v>
      </c>
      <c r="H627" s="134" t="s">
        <v>388</v>
      </c>
      <c r="I627" s="138">
        <f>IF(H627="Urban",VLOOKUP(C627,'Wage Index Urban (CMS.GOV)-PDPM'!$A$2:$D$1682,4,FALSE),0)</f>
        <v>0</v>
      </c>
      <c r="J627" s="138">
        <f>IF(H627="Rural",VLOOKUP(B627,'Wage Index Rural (CMS.GOV)-PDPM'!$B$1:$C$54,2,FALSE),0)</f>
        <v>0.83250000000000002</v>
      </c>
    </row>
    <row r="628" spans="1:10" x14ac:dyDescent="0.25">
      <c r="A628" s="134">
        <v>14110</v>
      </c>
      <c r="B628" s="134" t="s">
        <v>1479</v>
      </c>
      <c r="C628" s="131">
        <v>99914</v>
      </c>
      <c r="D628" s="132" t="s">
        <v>631</v>
      </c>
      <c r="E628" s="133" t="s">
        <v>1498</v>
      </c>
      <c r="F628" s="133" t="s">
        <v>7078</v>
      </c>
      <c r="G628" s="135">
        <f t="shared" si="9"/>
        <v>0.83250000000000002</v>
      </c>
      <c r="H628" s="134" t="s">
        <v>388</v>
      </c>
      <c r="I628" s="138">
        <f>IF(H628="Urban",VLOOKUP(C628,'Wage Index Urban (CMS.GOV)-PDPM'!$A$2:$D$1682,4,FALSE),0)</f>
        <v>0</v>
      </c>
      <c r="J628" s="138">
        <f>IF(H628="Rural",VLOOKUP(B628,'Wage Index Rural (CMS.GOV)-PDPM'!$B$1:$C$54,2,FALSE),0)</f>
        <v>0.83250000000000002</v>
      </c>
    </row>
    <row r="629" spans="1:10" x14ac:dyDescent="0.25">
      <c r="A629" s="134">
        <v>14120</v>
      </c>
      <c r="B629" s="134" t="s">
        <v>1479</v>
      </c>
      <c r="C629" s="131">
        <v>99914</v>
      </c>
      <c r="D629" s="132" t="s">
        <v>416</v>
      </c>
      <c r="E629" s="133" t="s">
        <v>1499</v>
      </c>
      <c r="F629" s="133" t="s">
        <v>7078</v>
      </c>
      <c r="G629" s="135">
        <f t="shared" si="9"/>
        <v>0.83250000000000002</v>
      </c>
      <c r="H629" s="134" t="s">
        <v>388</v>
      </c>
      <c r="I629" s="138">
        <f>IF(H629="Urban",VLOOKUP(C629,'Wage Index Urban (CMS.GOV)-PDPM'!$A$2:$D$1682,4,FALSE),0)</f>
        <v>0</v>
      </c>
      <c r="J629" s="138">
        <f>IF(H629="Rural",VLOOKUP(B629,'Wage Index Rural (CMS.GOV)-PDPM'!$B$1:$C$54,2,FALSE),0)</f>
        <v>0.83250000000000002</v>
      </c>
    </row>
    <row r="630" spans="1:10" x14ac:dyDescent="0.25">
      <c r="A630" s="134">
        <v>14130</v>
      </c>
      <c r="B630" s="134" t="s">
        <v>1479</v>
      </c>
      <c r="C630" s="131">
        <v>41180</v>
      </c>
      <c r="D630" s="132" t="s">
        <v>1500</v>
      </c>
      <c r="E630" s="133" t="s">
        <v>1501</v>
      </c>
      <c r="F630" s="133" t="s">
        <v>120</v>
      </c>
      <c r="G630" s="135">
        <f t="shared" si="9"/>
        <v>0.94520000000000004</v>
      </c>
      <c r="H630" s="134" t="s">
        <v>391</v>
      </c>
      <c r="I630" s="138">
        <f>IF(H630="Urban",VLOOKUP(C630,'Wage Index Urban (CMS.GOV)-PDPM'!$A$2:$D$1682,4,FALSE),0)</f>
        <v>0.94520000000000004</v>
      </c>
      <c r="J630" s="138">
        <f>IF(H630="Rural",VLOOKUP(B630,'Wage Index Rural (CMS.GOV)-PDPM'!$B$1:$C$54,2,FALSE),0)</f>
        <v>0</v>
      </c>
    </row>
    <row r="631" spans="1:10" x14ac:dyDescent="0.25">
      <c r="A631" s="134">
        <v>14140</v>
      </c>
      <c r="B631" s="134" t="s">
        <v>1479</v>
      </c>
      <c r="C631" s="131">
        <v>99914</v>
      </c>
      <c r="D631" s="132" t="s">
        <v>1502</v>
      </c>
      <c r="E631" s="133" t="s">
        <v>1503</v>
      </c>
      <c r="F631" s="133" t="s">
        <v>7078</v>
      </c>
      <c r="G631" s="135">
        <f t="shared" si="9"/>
        <v>0.83250000000000002</v>
      </c>
      <c r="H631" s="134" t="s">
        <v>388</v>
      </c>
      <c r="I631" s="138">
        <f>IF(H631="Urban",VLOOKUP(C631,'Wage Index Urban (CMS.GOV)-PDPM'!$A$2:$D$1682,4,FALSE),0)</f>
        <v>0</v>
      </c>
      <c r="J631" s="138">
        <f>IF(H631="Rural",VLOOKUP(B631,'Wage Index Rural (CMS.GOV)-PDPM'!$B$1:$C$54,2,FALSE),0)</f>
        <v>0.83250000000000002</v>
      </c>
    </row>
    <row r="632" spans="1:10" x14ac:dyDescent="0.25">
      <c r="A632" s="134">
        <v>14141</v>
      </c>
      <c r="B632" s="134" t="s">
        <v>1479</v>
      </c>
      <c r="C632" s="131">
        <v>16984</v>
      </c>
      <c r="D632" s="132" t="s">
        <v>1186</v>
      </c>
      <c r="E632" s="133" t="s">
        <v>1504</v>
      </c>
      <c r="F632" s="133" t="s">
        <v>6501</v>
      </c>
      <c r="G632" s="135">
        <f t="shared" si="9"/>
        <v>1.0419</v>
      </c>
      <c r="H632" s="134" t="s">
        <v>391</v>
      </c>
      <c r="I632" s="138">
        <f>IF(H632="Urban",VLOOKUP(C632,'Wage Index Urban (CMS.GOV)-PDPM'!$A$2:$D$1682,4,FALSE),0)</f>
        <v>1.0419</v>
      </c>
      <c r="J632" s="138">
        <f>IF(H632="Rural",VLOOKUP(B632,'Wage Index Rural (CMS.GOV)-PDPM'!$B$1:$C$54,2,FALSE),0)</f>
        <v>0</v>
      </c>
    </row>
    <row r="633" spans="1:10" x14ac:dyDescent="0.25">
      <c r="A633" s="134">
        <v>14150</v>
      </c>
      <c r="B633" s="134" t="s">
        <v>1479</v>
      </c>
      <c r="C633" s="131">
        <v>99914</v>
      </c>
      <c r="D633" s="132" t="s">
        <v>643</v>
      </c>
      <c r="E633" s="133" t="s">
        <v>1505</v>
      </c>
      <c r="F633" s="133" t="s">
        <v>7078</v>
      </c>
      <c r="G633" s="135">
        <f t="shared" si="9"/>
        <v>0.83250000000000002</v>
      </c>
      <c r="H633" s="134" t="s">
        <v>388</v>
      </c>
      <c r="I633" s="138">
        <f>IF(H633="Urban",VLOOKUP(C633,'Wage Index Urban (CMS.GOV)-PDPM'!$A$2:$D$1682,4,FALSE),0)</f>
        <v>0</v>
      </c>
      <c r="J633" s="138">
        <f>IF(H633="Rural",VLOOKUP(B633,'Wage Index Rural (CMS.GOV)-PDPM'!$B$1:$C$54,2,FALSE),0)</f>
        <v>0.83250000000000002</v>
      </c>
    </row>
    <row r="634" spans="1:10" x14ac:dyDescent="0.25">
      <c r="A634" s="134">
        <v>14160</v>
      </c>
      <c r="B634" s="134" t="s">
        <v>1479</v>
      </c>
      <c r="C634" s="131">
        <v>99914</v>
      </c>
      <c r="D634" s="132" t="s">
        <v>1506</v>
      </c>
      <c r="E634" s="133" t="s">
        <v>1507</v>
      </c>
      <c r="F634" s="133" t="s">
        <v>7078</v>
      </c>
      <c r="G634" s="135">
        <f t="shared" si="9"/>
        <v>0.83250000000000002</v>
      </c>
      <c r="H634" s="134" t="s">
        <v>388</v>
      </c>
      <c r="I634" s="138">
        <f>IF(H634="Urban",VLOOKUP(C634,'Wage Index Urban (CMS.GOV)-PDPM'!$A$2:$D$1682,4,FALSE),0)</f>
        <v>0</v>
      </c>
      <c r="J634" s="138">
        <f>IF(H634="Rural",VLOOKUP(B634,'Wage Index Rural (CMS.GOV)-PDPM'!$B$1:$C$54,2,FALSE),0)</f>
        <v>0.83250000000000002</v>
      </c>
    </row>
    <row r="635" spans="1:10" x14ac:dyDescent="0.25">
      <c r="A635" s="134">
        <v>14170</v>
      </c>
      <c r="B635" s="134" t="s">
        <v>1479</v>
      </c>
      <c r="C635" s="131">
        <v>20994</v>
      </c>
      <c r="D635" s="132" t="s">
        <v>1508</v>
      </c>
      <c r="E635" s="133" t="s">
        <v>1509</v>
      </c>
      <c r="F635" s="133" t="s">
        <v>123</v>
      </c>
      <c r="G635" s="135">
        <f t="shared" si="9"/>
        <v>1.0282</v>
      </c>
      <c r="H635" s="134" t="s">
        <v>391</v>
      </c>
      <c r="I635" s="138">
        <f>IF(H635="Urban",VLOOKUP(C635,'Wage Index Urban (CMS.GOV)-PDPM'!$A$2:$D$1682,4,FALSE),0)</f>
        <v>1.0282</v>
      </c>
      <c r="J635" s="138">
        <f>IF(H635="Rural",VLOOKUP(B635,'Wage Index Rural (CMS.GOV)-PDPM'!$B$1:$C$54,2,FALSE),0)</f>
        <v>0</v>
      </c>
    </row>
    <row r="636" spans="1:10" x14ac:dyDescent="0.25">
      <c r="A636" s="134">
        <v>14180</v>
      </c>
      <c r="B636" s="134" t="s">
        <v>1479</v>
      </c>
      <c r="C636" s="131">
        <v>99914</v>
      </c>
      <c r="D636" s="132" t="s">
        <v>1510</v>
      </c>
      <c r="E636" s="133" t="s">
        <v>1511</v>
      </c>
      <c r="F636" s="133" t="s">
        <v>7078</v>
      </c>
      <c r="G636" s="135">
        <f t="shared" si="9"/>
        <v>0.83250000000000002</v>
      </c>
      <c r="H636" s="134" t="s">
        <v>388</v>
      </c>
      <c r="I636" s="138">
        <f>IF(H636="Urban",VLOOKUP(C636,'Wage Index Urban (CMS.GOV)-PDPM'!$A$2:$D$1682,4,FALSE),0)</f>
        <v>0</v>
      </c>
      <c r="J636" s="138">
        <f>IF(H636="Rural",VLOOKUP(B636,'Wage Index Rural (CMS.GOV)-PDPM'!$B$1:$C$54,2,FALSE),0)</f>
        <v>0.83250000000000002</v>
      </c>
    </row>
    <row r="637" spans="1:10" x14ac:dyDescent="0.25">
      <c r="A637" s="134">
        <v>14190</v>
      </c>
      <c r="B637" s="134" t="s">
        <v>1479</v>
      </c>
      <c r="C637" s="131">
        <v>99914</v>
      </c>
      <c r="D637" s="132" t="s">
        <v>898</v>
      </c>
      <c r="E637" s="133" t="s">
        <v>1512</v>
      </c>
      <c r="F637" s="133" t="s">
        <v>7078</v>
      </c>
      <c r="G637" s="135">
        <f t="shared" si="9"/>
        <v>0.83250000000000002</v>
      </c>
      <c r="H637" s="134" t="s">
        <v>388</v>
      </c>
      <c r="I637" s="138">
        <f>IF(H637="Urban",VLOOKUP(C637,'Wage Index Urban (CMS.GOV)-PDPM'!$A$2:$D$1682,4,FALSE),0)</f>
        <v>0</v>
      </c>
      <c r="J637" s="138">
        <f>IF(H637="Rural",VLOOKUP(B637,'Wage Index Rural (CMS.GOV)-PDPM'!$B$1:$C$54,2,FALSE),0)</f>
        <v>0.83250000000000002</v>
      </c>
    </row>
    <row r="638" spans="1:10" x14ac:dyDescent="0.25">
      <c r="A638" s="134">
        <v>14250</v>
      </c>
      <c r="B638" s="134" t="s">
        <v>1479</v>
      </c>
      <c r="C638" s="131">
        <v>16984</v>
      </c>
      <c r="D638" s="132" t="s">
        <v>1513</v>
      </c>
      <c r="E638" s="133" t="s">
        <v>1514</v>
      </c>
      <c r="F638" s="133" t="s">
        <v>6501</v>
      </c>
      <c r="G638" s="135">
        <f t="shared" si="9"/>
        <v>1.0419</v>
      </c>
      <c r="H638" s="134" t="s">
        <v>391</v>
      </c>
      <c r="I638" s="138">
        <f>IF(H638="Urban",VLOOKUP(C638,'Wage Index Urban (CMS.GOV)-PDPM'!$A$2:$D$1682,4,FALSE),0)</f>
        <v>1.0419</v>
      </c>
      <c r="J638" s="138">
        <f>IF(H638="Rural",VLOOKUP(B638,'Wage Index Rural (CMS.GOV)-PDPM'!$B$1:$C$54,2,FALSE),0)</f>
        <v>0</v>
      </c>
    </row>
    <row r="639" spans="1:10" x14ac:dyDescent="0.25">
      <c r="A639" s="134">
        <v>14310</v>
      </c>
      <c r="B639" s="134" t="s">
        <v>1479</v>
      </c>
      <c r="C639" s="131">
        <v>99914</v>
      </c>
      <c r="D639" s="132" t="s">
        <v>1515</v>
      </c>
      <c r="E639" s="133" t="s">
        <v>1516</v>
      </c>
      <c r="F639" s="133" t="s">
        <v>7078</v>
      </c>
      <c r="G639" s="135">
        <f t="shared" si="9"/>
        <v>0.83250000000000002</v>
      </c>
      <c r="H639" s="134" t="s">
        <v>388</v>
      </c>
      <c r="I639" s="138">
        <f>IF(H639="Urban",VLOOKUP(C639,'Wage Index Urban (CMS.GOV)-PDPM'!$A$2:$D$1682,4,FALSE),0)</f>
        <v>0</v>
      </c>
      <c r="J639" s="138">
        <f>IF(H639="Rural",VLOOKUP(B639,'Wage Index Rural (CMS.GOV)-PDPM'!$B$1:$C$54,2,FALSE),0)</f>
        <v>0.83250000000000002</v>
      </c>
    </row>
    <row r="640" spans="1:10" x14ac:dyDescent="0.25">
      <c r="A640" s="134">
        <v>14320</v>
      </c>
      <c r="B640" s="134" t="s">
        <v>1479</v>
      </c>
      <c r="C640" s="131">
        <v>99914</v>
      </c>
      <c r="D640" s="132" t="s">
        <v>1517</v>
      </c>
      <c r="E640" s="133" t="s">
        <v>1518</v>
      </c>
      <c r="F640" s="133" t="s">
        <v>7078</v>
      </c>
      <c r="G640" s="135">
        <f t="shared" si="9"/>
        <v>0.83250000000000002</v>
      </c>
      <c r="H640" s="134" t="s">
        <v>388</v>
      </c>
      <c r="I640" s="138">
        <f>IF(H640="Urban",VLOOKUP(C640,'Wage Index Urban (CMS.GOV)-PDPM'!$A$2:$D$1682,4,FALSE),0)</f>
        <v>0</v>
      </c>
      <c r="J640" s="138">
        <f>IF(H640="Rural",VLOOKUP(B640,'Wage Index Rural (CMS.GOV)-PDPM'!$B$1:$C$54,2,FALSE),0)</f>
        <v>0.83250000000000002</v>
      </c>
    </row>
    <row r="641" spans="1:10" x14ac:dyDescent="0.25">
      <c r="A641" s="134">
        <v>14330</v>
      </c>
      <c r="B641" s="134" t="s">
        <v>1479</v>
      </c>
      <c r="C641" s="131">
        <v>99914</v>
      </c>
      <c r="D641" s="132" t="s">
        <v>1211</v>
      </c>
      <c r="E641" s="133" t="s">
        <v>1519</v>
      </c>
      <c r="F641" s="133" t="s">
        <v>7078</v>
      </c>
      <c r="G641" s="135">
        <f t="shared" si="9"/>
        <v>0.83250000000000002</v>
      </c>
      <c r="H641" s="134" t="s">
        <v>388</v>
      </c>
      <c r="I641" s="138">
        <f>IF(H641="Urban",VLOOKUP(C641,'Wage Index Urban (CMS.GOV)-PDPM'!$A$2:$D$1682,4,FALSE),0)</f>
        <v>0</v>
      </c>
      <c r="J641" s="138">
        <f>IF(H641="Rural",VLOOKUP(B641,'Wage Index Rural (CMS.GOV)-PDPM'!$B$1:$C$54,2,FALSE),0)</f>
        <v>0.83250000000000002</v>
      </c>
    </row>
    <row r="642" spans="1:10" x14ac:dyDescent="0.25">
      <c r="A642" s="134">
        <v>14340</v>
      </c>
      <c r="B642" s="134" t="s">
        <v>1479</v>
      </c>
      <c r="C642" s="131">
        <v>99914</v>
      </c>
      <c r="D642" s="132" t="s">
        <v>446</v>
      </c>
      <c r="E642" s="133" t="s">
        <v>1520</v>
      </c>
      <c r="F642" s="133" t="s">
        <v>7078</v>
      </c>
      <c r="G642" s="135">
        <f t="shared" si="9"/>
        <v>0.83250000000000002</v>
      </c>
      <c r="H642" s="134" t="s">
        <v>388</v>
      </c>
      <c r="I642" s="138">
        <f>IF(H642="Urban",VLOOKUP(C642,'Wage Index Urban (CMS.GOV)-PDPM'!$A$2:$D$1682,4,FALSE),0)</f>
        <v>0</v>
      </c>
      <c r="J642" s="138">
        <f>IF(H642="Rural",VLOOKUP(B642,'Wage Index Rural (CMS.GOV)-PDPM'!$B$1:$C$54,2,FALSE),0)</f>
        <v>0.83250000000000002</v>
      </c>
    </row>
    <row r="643" spans="1:10" x14ac:dyDescent="0.25">
      <c r="A643" s="134">
        <v>14350</v>
      </c>
      <c r="B643" s="134" t="s">
        <v>1479</v>
      </c>
      <c r="C643" s="131">
        <v>99914</v>
      </c>
      <c r="D643" s="132" t="s">
        <v>1521</v>
      </c>
      <c r="E643" s="133" t="s">
        <v>1522</v>
      </c>
      <c r="F643" s="133" t="s">
        <v>7078</v>
      </c>
      <c r="G643" s="135">
        <f t="shared" si="9"/>
        <v>0.83250000000000002</v>
      </c>
      <c r="H643" s="134" t="s">
        <v>388</v>
      </c>
      <c r="I643" s="138">
        <f>IF(H643="Urban",VLOOKUP(C643,'Wage Index Urban (CMS.GOV)-PDPM'!$A$2:$D$1682,4,FALSE),0)</f>
        <v>0</v>
      </c>
      <c r="J643" s="138">
        <f>IF(H643="Rural",VLOOKUP(B643,'Wage Index Rural (CMS.GOV)-PDPM'!$B$1:$C$54,2,FALSE),0)</f>
        <v>0.83250000000000002</v>
      </c>
    </row>
    <row r="644" spans="1:10" x14ac:dyDescent="0.25">
      <c r="A644" s="134">
        <v>14360</v>
      </c>
      <c r="B644" s="134" t="s">
        <v>1479</v>
      </c>
      <c r="C644" s="131">
        <v>99914</v>
      </c>
      <c r="D644" s="132" t="s">
        <v>448</v>
      </c>
      <c r="E644" s="133" t="s">
        <v>1523</v>
      </c>
      <c r="F644" s="133" t="s">
        <v>7078</v>
      </c>
      <c r="G644" s="135">
        <f t="shared" si="9"/>
        <v>0.83250000000000002</v>
      </c>
      <c r="H644" s="134" t="s">
        <v>388</v>
      </c>
      <c r="I644" s="138">
        <f>IF(H644="Urban",VLOOKUP(C644,'Wage Index Urban (CMS.GOV)-PDPM'!$A$2:$D$1682,4,FALSE),0)</f>
        <v>0</v>
      </c>
      <c r="J644" s="138">
        <f>IF(H644="Rural",VLOOKUP(B644,'Wage Index Rural (CMS.GOV)-PDPM'!$B$1:$C$54,2,FALSE),0)</f>
        <v>0.83250000000000002</v>
      </c>
    </row>
    <row r="645" spans="1:10" x14ac:dyDescent="0.25">
      <c r="A645" s="134">
        <v>14370</v>
      </c>
      <c r="B645" s="134" t="s">
        <v>1479</v>
      </c>
      <c r="C645" s="131">
        <v>37900</v>
      </c>
      <c r="D645" s="132" t="s">
        <v>657</v>
      </c>
      <c r="E645" s="133" t="s">
        <v>1524</v>
      </c>
      <c r="F645" s="133" t="s">
        <v>130</v>
      </c>
      <c r="G645" s="135">
        <f t="shared" si="9"/>
        <v>0.82710000000000006</v>
      </c>
      <c r="H645" s="134" t="s">
        <v>391</v>
      </c>
      <c r="I645" s="138">
        <f>IF(H645="Urban",VLOOKUP(C645,'Wage Index Urban (CMS.GOV)-PDPM'!$A$2:$D$1682,4,FALSE),0)</f>
        <v>0.82710000000000006</v>
      </c>
      <c r="J645" s="138">
        <f>IF(H645="Rural",VLOOKUP(B645,'Wage Index Rural (CMS.GOV)-PDPM'!$B$1:$C$54,2,FALSE),0)</f>
        <v>0</v>
      </c>
    </row>
    <row r="646" spans="1:10" x14ac:dyDescent="0.25">
      <c r="A646" s="134">
        <v>14380</v>
      </c>
      <c r="B646" s="134" t="s">
        <v>1479</v>
      </c>
      <c r="C646" s="131">
        <v>99914</v>
      </c>
      <c r="D646" s="132" t="s">
        <v>1525</v>
      </c>
      <c r="E646" s="133" t="s">
        <v>1526</v>
      </c>
      <c r="F646" s="133" t="s">
        <v>7078</v>
      </c>
      <c r="G646" s="135">
        <f t="shared" si="9"/>
        <v>0.83250000000000002</v>
      </c>
      <c r="H646" s="134" t="s">
        <v>388</v>
      </c>
      <c r="I646" s="138">
        <f>IF(H646="Urban",VLOOKUP(C646,'Wage Index Urban (CMS.GOV)-PDPM'!$A$2:$D$1682,4,FALSE),0)</f>
        <v>0</v>
      </c>
      <c r="J646" s="138">
        <f>IF(H646="Rural",VLOOKUP(B646,'Wage Index Rural (CMS.GOV)-PDPM'!$B$1:$C$54,2,FALSE),0)</f>
        <v>0.83250000000000002</v>
      </c>
    </row>
    <row r="647" spans="1:10" x14ac:dyDescent="0.25">
      <c r="A647" s="134">
        <v>14390</v>
      </c>
      <c r="B647" s="134" t="s">
        <v>1479</v>
      </c>
      <c r="C647" s="131">
        <v>99914</v>
      </c>
      <c r="D647" s="132" t="s">
        <v>452</v>
      </c>
      <c r="E647" s="133" t="s">
        <v>1527</v>
      </c>
      <c r="F647" s="133" t="s">
        <v>7078</v>
      </c>
      <c r="G647" s="135">
        <f t="shared" si="9"/>
        <v>0.83250000000000002</v>
      </c>
      <c r="H647" s="134" t="s">
        <v>388</v>
      </c>
      <c r="I647" s="138">
        <f>IF(H647="Urban",VLOOKUP(C647,'Wage Index Urban (CMS.GOV)-PDPM'!$A$2:$D$1682,4,FALSE),0)</f>
        <v>0</v>
      </c>
      <c r="J647" s="138">
        <f>IF(H647="Rural",VLOOKUP(B647,'Wage Index Rural (CMS.GOV)-PDPM'!$B$1:$C$54,2,FALSE),0)</f>
        <v>0.83250000000000002</v>
      </c>
    </row>
    <row r="648" spans="1:10" x14ac:dyDescent="0.25">
      <c r="A648" s="134">
        <v>14400</v>
      </c>
      <c r="B648" s="134" t="s">
        <v>1479</v>
      </c>
      <c r="C648" s="131">
        <v>16984</v>
      </c>
      <c r="D648" s="132" t="s">
        <v>1528</v>
      </c>
      <c r="E648" s="133" t="s">
        <v>1529</v>
      </c>
      <c r="F648" s="133" t="s">
        <v>6501</v>
      </c>
      <c r="G648" s="135">
        <f t="shared" si="9"/>
        <v>1.0419</v>
      </c>
      <c r="H648" s="134" t="s">
        <v>391</v>
      </c>
      <c r="I648" s="138">
        <f>IF(H648="Urban",VLOOKUP(C648,'Wage Index Urban (CMS.GOV)-PDPM'!$A$2:$D$1682,4,FALSE),0)</f>
        <v>1.0419</v>
      </c>
      <c r="J648" s="138">
        <f>IF(H648="Rural",VLOOKUP(B648,'Wage Index Rural (CMS.GOV)-PDPM'!$B$1:$C$54,2,FALSE),0)</f>
        <v>0</v>
      </c>
    </row>
    <row r="649" spans="1:10" x14ac:dyDescent="0.25">
      <c r="A649" s="134">
        <v>14410</v>
      </c>
      <c r="B649" s="134" t="s">
        <v>1479</v>
      </c>
      <c r="C649" s="131">
        <v>99914</v>
      </c>
      <c r="D649" s="132" t="s">
        <v>1046</v>
      </c>
      <c r="E649" s="133" t="s">
        <v>1530</v>
      </c>
      <c r="F649" s="133" t="s">
        <v>7078</v>
      </c>
      <c r="G649" s="135">
        <f t="shared" ref="G649:G712" si="10">IF(H649="Rural",J649,I649)</f>
        <v>0.83250000000000002</v>
      </c>
      <c r="H649" s="134" t="s">
        <v>388</v>
      </c>
      <c r="I649" s="138">
        <f>IF(H649="Urban",VLOOKUP(C649,'Wage Index Urban (CMS.GOV)-PDPM'!$A$2:$D$1682,4,FALSE),0)</f>
        <v>0</v>
      </c>
      <c r="J649" s="138">
        <f>IF(H649="Rural",VLOOKUP(B649,'Wage Index Rural (CMS.GOV)-PDPM'!$B$1:$C$54,2,FALSE),0)</f>
        <v>0.83250000000000002</v>
      </c>
    </row>
    <row r="650" spans="1:10" x14ac:dyDescent="0.25">
      <c r="A650" s="134">
        <v>14420</v>
      </c>
      <c r="B650" s="134" t="s">
        <v>1479</v>
      </c>
      <c r="C650" s="131">
        <v>99914</v>
      </c>
      <c r="D650" s="132" t="s">
        <v>1244</v>
      </c>
      <c r="E650" s="133" t="s">
        <v>1531</v>
      </c>
      <c r="F650" s="133" t="s">
        <v>7078</v>
      </c>
      <c r="G650" s="135">
        <f t="shared" si="10"/>
        <v>0.83250000000000002</v>
      </c>
      <c r="H650" s="134" t="s">
        <v>388</v>
      </c>
      <c r="I650" s="138">
        <f>IF(H650="Urban",VLOOKUP(C650,'Wage Index Urban (CMS.GOV)-PDPM'!$A$2:$D$1682,4,FALSE),0)</f>
        <v>0</v>
      </c>
      <c r="J650" s="138">
        <f>IF(H650="Rural",VLOOKUP(B650,'Wage Index Rural (CMS.GOV)-PDPM'!$B$1:$C$54,2,FALSE),0)</f>
        <v>0.83250000000000002</v>
      </c>
    </row>
    <row r="651" spans="1:10" x14ac:dyDescent="0.25">
      <c r="A651" s="134">
        <v>14421</v>
      </c>
      <c r="B651" s="134" t="s">
        <v>1479</v>
      </c>
      <c r="C651" s="131">
        <v>99914</v>
      </c>
      <c r="D651" s="132" t="s">
        <v>1532</v>
      </c>
      <c r="E651" s="133" t="s">
        <v>1533</v>
      </c>
      <c r="F651" s="133" t="s">
        <v>7078</v>
      </c>
      <c r="G651" s="135">
        <f t="shared" si="10"/>
        <v>0.83250000000000002</v>
      </c>
      <c r="H651" s="134" t="s">
        <v>388</v>
      </c>
      <c r="I651" s="138">
        <f>IF(H651="Urban",VLOOKUP(C651,'Wage Index Urban (CMS.GOV)-PDPM'!$A$2:$D$1682,4,FALSE),0)</f>
        <v>0</v>
      </c>
      <c r="J651" s="138">
        <f>IF(H651="Rural",VLOOKUP(B651,'Wage Index Rural (CMS.GOV)-PDPM'!$B$1:$C$54,2,FALSE),0)</f>
        <v>0.83250000000000002</v>
      </c>
    </row>
    <row r="652" spans="1:10" x14ac:dyDescent="0.25">
      <c r="A652" s="134">
        <v>14440</v>
      </c>
      <c r="B652" s="134" t="s">
        <v>1479</v>
      </c>
      <c r="C652" s="131">
        <v>99914</v>
      </c>
      <c r="D652" s="132" t="s">
        <v>1534</v>
      </c>
      <c r="E652" s="133" t="s">
        <v>1535</v>
      </c>
      <c r="F652" s="133" t="s">
        <v>7078</v>
      </c>
      <c r="G652" s="135">
        <f t="shared" si="10"/>
        <v>0.83250000000000002</v>
      </c>
      <c r="H652" s="134" t="s">
        <v>388</v>
      </c>
      <c r="I652" s="138">
        <f>IF(H652="Urban",VLOOKUP(C652,'Wage Index Urban (CMS.GOV)-PDPM'!$A$2:$D$1682,4,FALSE),0)</f>
        <v>0</v>
      </c>
      <c r="J652" s="138">
        <f>IF(H652="Rural",VLOOKUP(B652,'Wage Index Rural (CMS.GOV)-PDPM'!$B$1:$C$54,2,FALSE),0)</f>
        <v>0.83250000000000002</v>
      </c>
    </row>
    <row r="653" spans="1:10" x14ac:dyDescent="0.25">
      <c r="A653" s="134">
        <v>14450</v>
      </c>
      <c r="B653" s="134" t="s">
        <v>1479</v>
      </c>
      <c r="C653" s="131">
        <v>19340</v>
      </c>
      <c r="D653" s="132" t="s">
        <v>456</v>
      </c>
      <c r="E653" s="133" t="s">
        <v>1536</v>
      </c>
      <c r="F653" s="133" t="s">
        <v>125</v>
      </c>
      <c r="G653" s="135">
        <f t="shared" si="10"/>
        <v>0.78860000000000008</v>
      </c>
      <c r="H653" s="134" t="s">
        <v>391</v>
      </c>
      <c r="I653" s="138">
        <f>IF(H653="Urban",VLOOKUP(C653,'Wage Index Urban (CMS.GOV)-PDPM'!$A$2:$D$1682,4,FALSE),0)</f>
        <v>0.78860000000000008</v>
      </c>
      <c r="J653" s="138">
        <f>IF(H653="Rural",VLOOKUP(B653,'Wage Index Rural (CMS.GOV)-PDPM'!$B$1:$C$54,2,FALSE),0)</f>
        <v>0</v>
      </c>
    </row>
    <row r="654" spans="1:10" x14ac:dyDescent="0.25">
      <c r="A654" s="134">
        <v>14460</v>
      </c>
      <c r="B654" s="134" t="s">
        <v>1479</v>
      </c>
      <c r="C654" s="131">
        <v>99914</v>
      </c>
      <c r="D654" s="132" t="s">
        <v>1537</v>
      </c>
      <c r="E654" s="133" t="s">
        <v>1538</v>
      </c>
      <c r="F654" s="133" t="s">
        <v>7078</v>
      </c>
      <c r="G654" s="135">
        <f t="shared" si="10"/>
        <v>0.83250000000000002</v>
      </c>
      <c r="H654" s="134" t="s">
        <v>388</v>
      </c>
      <c r="I654" s="138">
        <f>IF(H654="Urban",VLOOKUP(C654,'Wage Index Urban (CMS.GOV)-PDPM'!$A$2:$D$1682,4,FALSE),0)</f>
        <v>0</v>
      </c>
      <c r="J654" s="138">
        <f>IF(H654="Rural",VLOOKUP(B654,'Wage Index Rural (CMS.GOV)-PDPM'!$B$1:$C$54,2,FALSE),0)</f>
        <v>0.83250000000000002</v>
      </c>
    </row>
    <row r="655" spans="1:10" x14ac:dyDescent="0.25">
      <c r="A655" s="134">
        <v>14470</v>
      </c>
      <c r="B655" s="134" t="s">
        <v>1479</v>
      </c>
      <c r="C655" s="131">
        <v>16060</v>
      </c>
      <c r="D655" s="132" t="s">
        <v>460</v>
      </c>
      <c r="E655" s="133" t="s">
        <v>1539</v>
      </c>
      <c r="F655" s="133" t="s">
        <v>126</v>
      </c>
      <c r="G655" s="135">
        <f t="shared" si="10"/>
        <v>0.81440000000000001</v>
      </c>
      <c r="H655" s="134" t="s">
        <v>391</v>
      </c>
      <c r="I655" s="138">
        <f>IF(H655="Urban",VLOOKUP(C655,'Wage Index Urban (CMS.GOV)-PDPM'!$A$2:$D$1682,4,FALSE),0)</f>
        <v>0.81440000000000001</v>
      </c>
      <c r="J655" s="138">
        <f>IF(H655="Rural",VLOOKUP(B655,'Wage Index Rural (CMS.GOV)-PDPM'!$B$1:$C$54,2,FALSE),0)</f>
        <v>0</v>
      </c>
    </row>
    <row r="656" spans="1:10" x14ac:dyDescent="0.25">
      <c r="A656" s="134">
        <v>14480</v>
      </c>
      <c r="B656" s="134" t="s">
        <v>1479</v>
      </c>
      <c r="C656" s="131">
        <v>99914</v>
      </c>
      <c r="D656" s="132" t="s">
        <v>1259</v>
      </c>
      <c r="E656" s="133" t="s">
        <v>1540</v>
      </c>
      <c r="F656" s="133" t="s">
        <v>7078</v>
      </c>
      <c r="G656" s="135">
        <f t="shared" si="10"/>
        <v>0.83250000000000002</v>
      </c>
      <c r="H656" s="134" t="s">
        <v>388</v>
      </c>
      <c r="I656" s="138">
        <f>IF(H656="Urban",VLOOKUP(C656,'Wage Index Urban (CMS.GOV)-PDPM'!$A$2:$D$1682,4,FALSE),0)</f>
        <v>0</v>
      </c>
      <c r="J656" s="138">
        <f>IF(H656="Rural",VLOOKUP(B656,'Wage Index Rural (CMS.GOV)-PDPM'!$B$1:$C$54,2,FALSE),0)</f>
        <v>0.83250000000000002</v>
      </c>
    </row>
    <row r="657" spans="1:10" x14ac:dyDescent="0.25">
      <c r="A657" s="134">
        <v>14490</v>
      </c>
      <c r="B657" s="134" t="s">
        <v>1479</v>
      </c>
      <c r="C657" s="131">
        <v>99914</v>
      </c>
      <c r="D657" s="132" t="s">
        <v>462</v>
      </c>
      <c r="E657" s="133" t="s">
        <v>1541</v>
      </c>
      <c r="F657" s="133" t="s">
        <v>7078</v>
      </c>
      <c r="G657" s="135">
        <f t="shared" si="10"/>
        <v>0.83250000000000002</v>
      </c>
      <c r="H657" s="134" t="s">
        <v>388</v>
      </c>
      <c r="I657" s="138">
        <f>IF(H657="Urban",VLOOKUP(C657,'Wage Index Urban (CMS.GOV)-PDPM'!$A$2:$D$1682,4,FALSE),0)</f>
        <v>0</v>
      </c>
      <c r="J657" s="138">
        <f>IF(H657="Rural",VLOOKUP(B657,'Wage Index Rural (CMS.GOV)-PDPM'!$B$1:$C$54,2,FALSE),0)</f>
        <v>0.83250000000000002</v>
      </c>
    </row>
    <row r="658" spans="1:10" x14ac:dyDescent="0.25">
      <c r="A658" s="134">
        <v>14500</v>
      </c>
      <c r="B658" s="134" t="s">
        <v>1479</v>
      </c>
      <c r="C658" s="131">
        <v>41180</v>
      </c>
      <c r="D658" s="132" t="s">
        <v>1542</v>
      </c>
      <c r="E658" s="133" t="s">
        <v>1543</v>
      </c>
      <c r="F658" s="133" t="s">
        <v>120</v>
      </c>
      <c r="G658" s="135">
        <f t="shared" si="10"/>
        <v>0.94520000000000004</v>
      </c>
      <c r="H658" s="134" t="s">
        <v>391</v>
      </c>
      <c r="I658" s="138">
        <f>IF(H658="Urban",VLOOKUP(C658,'Wage Index Urban (CMS.GOV)-PDPM'!$A$2:$D$1682,4,FALSE),0)</f>
        <v>0.94520000000000004</v>
      </c>
      <c r="J658" s="138">
        <f>IF(H658="Rural",VLOOKUP(B658,'Wage Index Rural (CMS.GOV)-PDPM'!$B$1:$C$54,2,FALSE),0)</f>
        <v>0</v>
      </c>
    </row>
    <row r="659" spans="1:10" x14ac:dyDescent="0.25">
      <c r="A659" s="134">
        <v>14510</v>
      </c>
      <c r="B659" s="134" t="s">
        <v>1479</v>
      </c>
      <c r="C659" s="131">
        <v>99914</v>
      </c>
      <c r="D659" s="132" t="s">
        <v>1544</v>
      </c>
      <c r="E659" s="133" t="s">
        <v>1545</v>
      </c>
      <c r="F659" s="133" t="s">
        <v>7078</v>
      </c>
      <c r="G659" s="135">
        <f t="shared" si="10"/>
        <v>0.83250000000000002</v>
      </c>
      <c r="H659" s="134" t="s">
        <v>388</v>
      </c>
      <c r="I659" s="138">
        <f>IF(H659="Urban",VLOOKUP(C659,'Wage Index Urban (CMS.GOV)-PDPM'!$A$2:$D$1682,4,FALSE),0)</f>
        <v>0</v>
      </c>
      <c r="J659" s="138">
        <f>IF(H659="Rural",VLOOKUP(B659,'Wage Index Rural (CMS.GOV)-PDPM'!$B$1:$C$54,2,FALSE),0)</f>
        <v>0.83250000000000002</v>
      </c>
    </row>
    <row r="660" spans="1:10" x14ac:dyDescent="0.25">
      <c r="A660" s="134">
        <v>14520</v>
      </c>
      <c r="B660" s="134" t="s">
        <v>1479</v>
      </c>
      <c r="C660" s="131">
        <v>16060</v>
      </c>
      <c r="D660" s="132" t="s">
        <v>676</v>
      </c>
      <c r="E660" s="133" t="s">
        <v>1546</v>
      </c>
      <c r="F660" s="133" t="s">
        <v>126</v>
      </c>
      <c r="G660" s="135">
        <f t="shared" si="10"/>
        <v>0.81440000000000001</v>
      </c>
      <c r="H660" s="134" t="s">
        <v>391</v>
      </c>
      <c r="I660" s="138">
        <f>IF(H660="Urban",VLOOKUP(C660,'Wage Index Urban (CMS.GOV)-PDPM'!$A$2:$D$1682,4,FALSE),0)</f>
        <v>0.81440000000000001</v>
      </c>
      <c r="J660" s="138">
        <f>IF(H660="Rural",VLOOKUP(B660,'Wage Index Rural (CMS.GOV)-PDPM'!$B$1:$C$54,2,FALSE),0)</f>
        <v>0</v>
      </c>
    </row>
    <row r="661" spans="1:10" x14ac:dyDescent="0.25">
      <c r="A661" s="134">
        <v>14530</v>
      </c>
      <c r="B661" s="134" t="s">
        <v>1479</v>
      </c>
      <c r="C661" s="131">
        <v>20994</v>
      </c>
      <c r="D661" s="132" t="s">
        <v>1547</v>
      </c>
      <c r="E661" s="133" t="s">
        <v>1548</v>
      </c>
      <c r="F661" s="133" t="s">
        <v>123</v>
      </c>
      <c r="G661" s="135">
        <f t="shared" si="10"/>
        <v>1.0282</v>
      </c>
      <c r="H661" s="134" t="s">
        <v>391</v>
      </c>
      <c r="I661" s="138">
        <f>IF(H661="Urban",VLOOKUP(C661,'Wage Index Urban (CMS.GOV)-PDPM'!$A$2:$D$1682,4,FALSE),0)</f>
        <v>1.0282</v>
      </c>
      <c r="J661" s="138">
        <f>IF(H661="Rural",VLOOKUP(B661,'Wage Index Rural (CMS.GOV)-PDPM'!$B$1:$C$54,2,FALSE),0)</f>
        <v>0</v>
      </c>
    </row>
    <row r="662" spans="1:10" x14ac:dyDescent="0.25">
      <c r="A662" s="134">
        <v>14540</v>
      </c>
      <c r="B662" s="134" t="s">
        <v>1479</v>
      </c>
      <c r="C662" s="131">
        <v>28100</v>
      </c>
      <c r="D662" s="132" t="s">
        <v>1549</v>
      </c>
      <c r="E662" s="133" t="s">
        <v>1550</v>
      </c>
      <c r="F662" s="133" t="s">
        <v>127</v>
      </c>
      <c r="G662" s="135">
        <f t="shared" si="10"/>
        <v>0.91450000000000009</v>
      </c>
      <c r="H662" s="134" t="s">
        <v>391</v>
      </c>
      <c r="I662" s="138">
        <f>IF(H662="Urban",VLOOKUP(C662,'Wage Index Urban (CMS.GOV)-PDPM'!$A$2:$D$1682,4,FALSE),0)</f>
        <v>0.91450000000000009</v>
      </c>
      <c r="J662" s="138">
        <f>IF(H662="Rural",VLOOKUP(B662,'Wage Index Rural (CMS.GOV)-PDPM'!$B$1:$C$54,2,FALSE),0)</f>
        <v>0</v>
      </c>
    </row>
    <row r="663" spans="1:10" x14ac:dyDescent="0.25">
      <c r="A663" s="134">
        <v>14550</v>
      </c>
      <c r="B663" s="134" t="s">
        <v>1479</v>
      </c>
      <c r="C663" s="131">
        <v>20994</v>
      </c>
      <c r="D663" s="132" t="s">
        <v>1551</v>
      </c>
      <c r="E663" s="133" t="s">
        <v>1552</v>
      </c>
      <c r="F663" s="133" t="s">
        <v>123</v>
      </c>
      <c r="G663" s="135">
        <f t="shared" si="10"/>
        <v>1.0282</v>
      </c>
      <c r="H663" s="134" t="s">
        <v>391</v>
      </c>
      <c r="I663" s="138">
        <f>IF(H663="Urban",VLOOKUP(C663,'Wage Index Urban (CMS.GOV)-PDPM'!$A$2:$D$1682,4,FALSE),0)</f>
        <v>1.0282</v>
      </c>
      <c r="J663" s="138">
        <f>IF(H663="Rural",VLOOKUP(B663,'Wage Index Rural (CMS.GOV)-PDPM'!$B$1:$C$54,2,FALSE),0)</f>
        <v>0</v>
      </c>
    </row>
    <row r="664" spans="1:10" x14ac:dyDescent="0.25">
      <c r="A664" s="134">
        <v>14560</v>
      </c>
      <c r="B664" s="134" t="s">
        <v>1479</v>
      </c>
      <c r="C664" s="131">
        <v>99914</v>
      </c>
      <c r="D664" s="132" t="s">
        <v>1553</v>
      </c>
      <c r="E664" s="133" t="s">
        <v>1554</v>
      </c>
      <c r="F664" s="133" t="s">
        <v>7078</v>
      </c>
      <c r="G664" s="135">
        <f t="shared" si="10"/>
        <v>0.83250000000000002</v>
      </c>
      <c r="H664" s="134" t="s">
        <v>388</v>
      </c>
      <c r="I664" s="138">
        <f>IF(H664="Urban",VLOOKUP(C664,'Wage Index Urban (CMS.GOV)-PDPM'!$A$2:$D$1682,4,FALSE),0)</f>
        <v>0</v>
      </c>
      <c r="J664" s="138">
        <f>IF(H664="Rural",VLOOKUP(B664,'Wage Index Rural (CMS.GOV)-PDPM'!$B$1:$C$54,2,FALSE),0)</f>
        <v>0.83250000000000002</v>
      </c>
    </row>
    <row r="665" spans="1:10" x14ac:dyDescent="0.25">
      <c r="A665" s="134">
        <v>14580</v>
      </c>
      <c r="B665" s="134" t="s">
        <v>1479</v>
      </c>
      <c r="C665" s="131">
        <v>99914</v>
      </c>
      <c r="D665" s="132" t="s">
        <v>1555</v>
      </c>
      <c r="E665" s="133" t="s">
        <v>1556</v>
      </c>
      <c r="F665" s="133" t="s">
        <v>7078</v>
      </c>
      <c r="G665" s="135">
        <f t="shared" si="10"/>
        <v>0.83250000000000002</v>
      </c>
      <c r="H665" s="134" t="s">
        <v>388</v>
      </c>
      <c r="I665" s="138">
        <f>IF(H665="Urban",VLOOKUP(C665,'Wage Index Urban (CMS.GOV)-PDPM'!$A$2:$D$1682,4,FALSE),0)</f>
        <v>0</v>
      </c>
      <c r="J665" s="138">
        <f>IF(H665="Rural",VLOOKUP(B665,'Wage Index Rural (CMS.GOV)-PDPM'!$B$1:$C$54,2,FALSE),0)</f>
        <v>0.83250000000000002</v>
      </c>
    </row>
    <row r="666" spans="1:10" x14ac:dyDescent="0.25">
      <c r="A666" s="134">
        <v>14570</v>
      </c>
      <c r="B666" s="134" t="s">
        <v>1479</v>
      </c>
      <c r="C666" s="131">
        <v>29404</v>
      </c>
      <c r="D666" s="132" t="s">
        <v>779</v>
      </c>
      <c r="E666" s="133" t="s">
        <v>1557</v>
      </c>
      <c r="F666" s="133" t="s">
        <v>128</v>
      </c>
      <c r="G666" s="135">
        <f t="shared" si="10"/>
        <v>0.98670000000000002</v>
      </c>
      <c r="H666" s="134" t="s">
        <v>391</v>
      </c>
      <c r="I666" s="138">
        <f>IF(H666="Urban",VLOOKUP(C666,'Wage Index Urban (CMS.GOV)-PDPM'!$A$2:$D$1682,4,FALSE),0)</f>
        <v>0.98670000000000002</v>
      </c>
      <c r="J666" s="138">
        <f>IF(H666="Rural",VLOOKUP(B666,'Wage Index Rural (CMS.GOV)-PDPM'!$B$1:$C$54,2,FALSE),0)</f>
        <v>0</v>
      </c>
    </row>
    <row r="667" spans="1:10" x14ac:dyDescent="0.25">
      <c r="A667" s="134">
        <v>14590</v>
      </c>
      <c r="B667" s="134" t="s">
        <v>1479</v>
      </c>
      <c r="C667" s="131">
        <v>99914</v>
      </c>
      <c r="D667" s="132" t="s">
        <v>468</v>
      </c>
      <c r="E667" s="133" t="s">
        <v>1558</v>
      </c>
      <c r="F667" s="133" t="s">
        <v>7078</v>
      </c>
      <c r="G667" s="135">
        <f t="shared" si="10"/>
        <v>0.83250000000000002</v>
      </c>
      <c r="H667" s="134" t="s">
        <v>388</v>
      </c>
      <c r="I667" s="138">
        <f>IF(H667="Urban",VLOOKUP(C667,'Wage Index Urban (CMS.GOV)-PDPM'!$A$2:$D$1682,4,FALSE),0)</f>
        <v>0</v>
      </c>
      <c r="J667" s="138">
        <f>IF(H667="Rural",VLOOKUP(B667,'Wage Index Rural (CMS.GOV)-PDPM'!$B$1:$C$54,2,FALSE),0)</f>
        <v>0.83250000000000002</v>
      </c>
    </row>
    <row r="668" spans="1:10" x14ac:dyDescent="0.25">
      <c r="A668" s="134">
        <v>14600</v>
      </c>
      <c r="B668" s="134" t="s">
        <v>1479</v>
      </c>
      <c r="C668" s="131">
        <v>99914</v>
      </c>
      <c r="D668" s="132" t="s">
        <v>470</v>
      </c>
      <c r="E668" s="133" t="s">
        <v>1559</v>
      </c>
      <c r="F668" s="133" t="s">
        <v>7078</v>
      </c>
      <c r="G668" s="135">
        <f t="shared" si="10"/>
        <v>0.83250000000000002</v>
      </c>
      <c r="H668" s="134" t="s">
        <v>388</v>
      </c>
      <c r="I668" s="138">
        <f>IF(H668="Urban",VLOOKUP(C668,'Wage Index Urban (CMS.GOV)-PDPM'!$A$2:$D$1682,4,FALSE),0)</f>
        <v>0</v>
      </c>
      <c r="J668" s="138">
        <f>IF(H668="Rural",VLOOKUP(B668,'Wage Index Rural (CMS.GOV)-PDPM'!$B$1:$C$54,2,FALSE),0)</f>
        <v>0.83250000000000002</v>
      </c>
    </row>
    <row r="669" spans="1:10" x14ac:dyDescent="0.25">
      <c r="A669" s="134">
        <v>14610</v>
      </c>
      <c r="B669" s="134" t="s">
        <v>1479</v>
      </c>
      <c r="C669" s="131">
        <v>99914</v>
      </c>
      <c r="D669" s="132" t="s">
        <v>1560</v>
      </c>
      <c r="E669" s="133" t="s">
        <v>1561</v>
      </c>
      <c r="F669" s="133" t="s">
        <v>7078</v>
      </c>
      <c r="G669" s="135">
        <f t="shared" si="10"/>
        <v>0.83250000000000002</v>
      </c>
      <c r="H669" s="134" t="s">
        <v>388</v>
      </c>
      <c r="I669" s="138">
        <f>IF(H669="Urban",VLOOKUP(C669,'Wage Index Urban (CMS.GOV)-PDPM'!$A$2:$D$1682,4,FALSE),0)</f>
        <v>0</v>
      </c>
      <c r="J669" s="138">
        <f>IF(H669="Rural",VLOOKUP(B669,'Wage Index Rural (CMS.GOV)-PDPM'!$B$1:$C$54,2,FALSE),0)</f>
        <v>0.83250000000000002</v>
      </c>
    </row>
    <row r="670" spans="1:10" x14ac:dyDescent="0.25">
      <c r="A670" s="134">
        <v>14620</v>
      </c>
      <c r="B670" s="134" t="s">
        <v>1479</v>
      </c>
      <c r="C670" s="131">
        <v>99914</v>
      </c>
      <c r="D670" s="132" t="s">
        <v>686</v>
      </c>
      <c r="E670" s="133" t="s">
        <v>1562</v>
      </c>
      <c r="F670" s="133" t="s">
        <v>7078</v>
      </c>
      <c r="G670" s="135">
        <f t="shared" si="10"/>
        <v>0.83250000000000002</v>
      </c>
      <c r="H670" s="134" t="s">
        <v>388</v>
      </c>
      <c r="I670" s="138">
        <f>IF(H670="Urban",VLOOKUP(C670,'Wage Index Urban (CMS.GOV)-PDPM'!$A$2:$D$1682,4,FALSE),0)</f>
        <v>0</v>
      </c>
      <c r="J670" s="138">
        <f>IF(H670="Rural",VLOOKUP(B670,'Wage Index Rural (CMS.GOV)-PDPM'!$B$1:$C$54,2,FALSE),0)</f>
        <v>0.83250000000000002</v>
      </c>
    </row>
    <row r="671" spans="1:10" x14ac:dyDescent="0.25">
      <c r="A671" s="134">
        <v>14660</v>
      </c>
      <c r="B671" s="134" t="s">
        <v>1479</v>
      </c>
      <c r="C671" s="131">
        <v>19500</v>
      </c>
      <c r="D671" s="132" t="s">
        <v>476</v>
      </c>
      <c r="E671" s="133" t="s">
        <v>1563</v>
      </c>
      <c r="F671" s="133" t="s">
        <v>129</v>
      </c>
      <c r="G671" s="135">
        <f t="shared" si="10"/>
        <v>0.87950000000000006</v>
      </c>
      <c r="H671" s="134" t="s">
        <v>391</v>
      </c>
      <c r="I671" s="138">
        <f>IF(H671="Urban",VLOOKUP(C671,'Wage Index Urban (CMS.GOV)-PDPM'!$A$2:$D$1682,4,FALSE),0)</f>
        <v>0.87950000000000006</v>
      </c>
      <c r="J671" s="138">
        <f>IF(H671="Rural",VLOOKUP(B671,'Wage Index Rural (CMS.GOV)-PDPM'!$B$1:$C$54,2,FALSE),0)</f>
        <v>0</v>
      </c>
    </row>
    <row r="672" spans="1:10" x14ac:dyDescent="0.25">
      <c r="A672" s="134">
        <v>14670</v>
      </c>
      <c r="B672" s="134" t="s">
        <v>1479</v>
      </c>
      <c r="C672" s="131">
        <v>41180</v>
      </c>
      <c r="D672" s="132" t="s">
        <v>1564</v>
      </c>
      <c r="E672" s="133" t="s">
        <v>1565</v>
      </c>
      <c r="F672" s="133" t="s">
        <v>120</v>
      </c>
      <c r="G672" s="135">
        <f t="shared" si="10"/>
        <v>0.94520000000000004</v>
      </c>
      <c r="H672" s="134" t="s">
        <v>391</v>
      </c>
      <c r="I672" s="138">
        <f>IF(H672="Urban",VLOOKUP(C672,'Wage Index Urban (CMS.GOV)-PDPM'!$A$2:$D$1682,4,FALSE),0)</f>
        <v>0.94520000000000004</v>
      </c>
      <c r="J672" s="138">
        <f>IF(H672="Rural",VLOOKUP(B672,'Wage Index Rural (CMS.GOV)-PDPM'!$B$1:$C$54,2,FALSE),0)</f>
        <v>0</v>
      </c>
    </row>
    <row r="673" spans="1:10" x14ac:dyDescent="0.25">
      <c r="A673" s="134">
        <v>14680</v>
      </c>
      <c r="B673" s="134" t="s">
        <v>1479</v>
      </c>
      <c r="C673" s="131">
        <v>41180</v>
      </c>
      <c r="D673" s="132" t="s">
        <v>478</v>
      </c>
      <c r="E673" s="133" t="s">
        <v>1566</v>
      </c>
      <c r="F673" s="133" t="s">
        <v>120</v>
      </c>
      <c r="G673" s="135">
        <f t="shared" si="10"/>
        <v>0.94520000000000004</v>
      </c>
      <c r="H673" s="134" t="s">
        <v>391</v>
      </c>
      <c r="I673" s="138">
        <f>IF(H673="Urban",VLOOKUP(C673,'Wage Index Urban (CMS.GOV)-PDPM'!$A$2:$D$1682,4,FALSE),0)</f>
        <v>0.94520000000000004</v>
      </c>
      <c r="J673" s="138">
        <f>IF(H673="Rural",VLOOKUP(B673,'Wage Index Rural (CMS.GOV)-PDPM'!$B$1:$C$54,2,FALSE),0)</f>
        <v>0</v>
      </c>
    </row>
    <row r="674" spans="1:10" x14ac:dyDescent="0.25">
      <c r="A674" s="134">
        <v>14690</v>
      </c>
      <c r="B674" s="134" t="s">
        <v>1479</v>
      </c>
      <c r="C674" s="131">
        <v>99914</v>
      </c>
      <c r="D674" s="132" t="s">
        <v>482</v>
      </c>
      <c r="E674" s="133" t="s">
        <v>1567</v>
      </c>
      <c r="F674" s="133" t="s">
        <v>7078</v>
      </c>
      <c r="G674" s="135">
        <f t="shared" si="10"/>
        <v>0.83250000000000002</v>
      </c>
      <c r="H674" s="134" t="s">
        <v>388</v>
      </c>
      <c r="I674" s="138">
        <f>IF(H674="Urban",VLOOKUP(C674,'Wage Index Urban (CMS.GOV)-PDPM'!$A$2:$D$1682,4,FALSE),0)</f>
        <v>0</v>
      </c>
      <c r="J674" s="138">
        <f>IF(H674="Rural",VLOOKUP(B674,'Wage Index Rural (CMS.GOV)-PDPM'!$B$1:$C$54,2,FALSE),0)</f>
        <v>0.83250000000000002</v>
      </c>
    </row>
    <row r="675" spans="1:10" x14ac:dyDescent="0.25">
      <c r="A675" s="134">
        <v>14700</v>
      </c>
      <c r="B675" s="134" t="s">
        <v>1479</v>
      </c>
      <c r="C675" s="131">
        <v>37900</v>
      </c>
      <c r="D675" s="132" t="s">
        <v>484</v>
      </c>
      <c r="E675" s="133" t="s">
        <v>1568</v>
      </c>
      <c r="F675" s="133" t="s">
        <v>130</v>
      </c>
      <c r="G675" s="135">
        <f t="shared" si="10"/>
        <v>0.82710000000000006</v>
      </c>
      <c r="H675" s="134" t="s">
        <v>391</v>
      </c>
      <c r="I675" s="138">
        <f>IF(H675="Urban",VLOOKUP(C675,'Wage Index Urban (CMS.GOV)-PDPM'!$A$2:$D$1682,4,FALSE),0)</f>
        <v>0.82710000000000006</v>
      </c>
      <c r="J675" s="138">
        <f>IF(H675="Rural",VLOOKUP(B675,'Wage Index Rural (CMS.GOV)-PDPM'!$B$1:$C$54,2,FALSE),0)</f>
        <v>0</v>
      </c>
    </row>
    <row r="676" spans="1:10" x14ac:dyDescent="0.25">
      <c r="A676" s="134">
        <v>14710</v>
      </c>
      <c r="B676" s="134" t="s">
        <v>1479</v>
      </c>
      <c r="C676" s="131">
        <v>99914</v>
      </c>
      <c r="D676" s="132" t="s">
        <v>1569</v>
      </c>
      <c r="E676" s="133" t="s">
        <v>1570</v>
      </c>
      <c r="F676" s="133" t="s">
        <v>7078</v>
      </c>
      <c r="G676" s="135">
        <f t="shared" si="10"/>
        <v>0.83250000000000002</v>
      </c>
      <c r="H676" s="134" t="s">
        <v>388</v>
      </c>
      <c r="I676" s="138">
        <f>IF(H676="Urban",VLOOKUP(C676,'Wage Index Urban (CMS.GOV)-PDPM'!$A$2:$D$1682,4,FALSE),0)</f>
        <v>0</v>
      </c>
      <c r="J676" s="138">
        <f>IF(H676="Rural",VLOOKUP(B676,'Wage Index Rural (CMS.GOV)-PDPM'!$B$1:$C$54,2,FALSE),0)</f>
        <v>0.83250000000000002</v>
      </c>
    </row>
    <row r="677" spans="1:10" x14ac:dyDescent="0.25">
      <c r="A677" s="134">
        <v>14720</v>
      </c>
      <c r="B677" s="134" t="s">
        <v>1479</v>
      </c>
      <c r="C677" s="131">
        <v>99914</v>
      </c>
      <c r="D677" s="132" t="s">
        <v>1571</v>
      </c>
      <c r="E677" s="133" t="s">
        <v>1572</v>
      </c>
      <c r="F677" s="133" t="s">
        <v>7078</v>
      </c>
      <c r="G677" s="135">
        <f t="shared" si="10"/>
        <v>0.83250000000000002</v>
      </c>
      <c r="H677" s="134" t="s">
        <v>388</v>
      </c>
      <c r="I677" s="138">
        <f>IF(H677="Urban",VLOOKUP(C677,'Wage Index Urban (CMS.GOV)-PDPM'!$A$2:$D$1682,4,FALSE),0)</f>
        <v>0</v>
      </c>
      <c r="J677" s="138">
        <f>IF(H677="Rural",VLOOKUP(B677,'Wage Index Rural (CMS.GOV)-PDPM'!$B$1:$C$54,2,FALSE),0)</f>
        <v>0.83250000000000002</v>
      </c>
    </row>
    <row r="678" spans="1:10" x14ac:dyDescent="0.25">
      <c r="A678" s="134">
        <v>14630</v>
      </c>
      <c r="B678" s="134" t="s">
        <v>1479</v>
      </c>
      <c r="C678" s="131">
        <v>99914</v>
      </c>
      <c r="D678" s="132" t="s">
        <v>1573</v>
      </c>
      <c r="E678" s="133" t="s">
        <v>1574</v>
      </c>
      <c r="F678" s="133" t="s">
        <v>7078</v>
      </c>
      <c r="G678" s="135">
        <f t="shared" si="10"/>
        <v>0.83250000000000002</v>
      </c>
      <c r="H678" s="134" t="s">
        <v>388</v>
      </c>
      <c r="I678" s="138">
        <f>IF(H678="Urban",VLOOKUP(C678,'Wage Index Urban (CMS.GOV)-PDPM'!$A$2:$D$1682,4,FALSE),0)</f>
        <v>0</v>
      </c>
      <c r="J678" s="138">
        <f>IF(H678="Rural",VLOOKUP(B678,'Wage Index Rural (CMS.GOV)-PDPM'!$B$1:$C$54,2,FALSE),0)</f>
        <v>0.83250000000000002</v>
      </c>
    </row>
    <row r="679" spans="1:10" x14ac:dyDescent="0.25">
      <c r="A679" s="134">
        <v>14640</v>
      </c>
      <c r="B679" s="134" t="s">
        <v>1479</v>
      </c>
      <c r="C679" s="131">
        <v>16984</v>
      </c>
      <c r="D679" s="132" t="s">
        <v>1575</v>
      </c>
      <c r="E679" s="133" t="s">
        <v>1576</v>
      </c>
      <c r="F679" s="133" t="s">
        <v>6501</v>
      </c>
      <c r="G679" s="135">
        <f t="shared" si="10"/>
        <v>1.0419</v>
      </c>
      <c r="H679" s="134" t="s">
        <v>391</v>
      </c>
      <c r="I679" s="138">
        <f>IF(H679="Urban",VLOOKUP(C679,'Wage Index Urban (CMS.GOV)-PDPM'!$A$2:$D$1682,4,FALSE),0)</f>
        <v>1.0419</v>
      </c>
      <c r="J679" s="138">
        <f>IF(H679="Rural",VLOOKUP(B679,'Wage Index Rural (CMS.GOV)-PDPM'!$B$1:$C$54,2,FALSE),0)</f>
        <v>0</v>
      </c>
    </row>
    <row r="680" spans="1:10" x14ac:dyDescent="0.25">
      <c r="A680" s="134">
        <v>14650</v>
      </c>
      <c r="B680" s="134" t="s">
        <v>1479</v>
      </c>
      <c r="C680" s="131">
        <v>14010</v>
      </c>
      <c r="D680" s="132" t="s">
        <v>1577</v>
      </c>
      <c r="E680" s="133" t="s">
        <v>1578</v>
      </c>
      <c r="F680" s="133" t="s">
        <v>124</v>
      </c>
      <c r="G680" s="135">
        <f t="shared" si="10"/>
        <v>0.8579</v>
      </c>
      <c r="H680" s="134" t="s">
        <v>391</v>
      </c>
      <c r="I680" s="138">
        <f>IF(H680="Urban",VLOOKUP(C680,'Wage Index Urban (CMS.GOV)-PDPM'!$A$2:$D$1682,4,FALSE),0)</f>
        <v>0.8579</v>
      </c>
      <c r="J680" s="138">
        <f>IF(H680="Rural",VLOOKUP(B680,'Wage Index Rural (CMS.GOV)-PDPM'!$B$1:$C$54,2,FALSE),0)</f>
        <v>0</v>
      </c>
    </row>
    <row r="681" spans="1:10" x14ac:dyDescent="0.25">
      <c r="A681" s="134">
        <v>14730</v>
      </c>
      <c r="B681" s="134" t="s">
        <v>1479</v>
      </c>
      <c r="C681" s="131">
        <v>44100</v>
      </c>
      <c r="D681" s="132" t="s">
        <v>1579</v>
      </c>
      <c r="E681" s="133" t="s">
        <v>1580</v>
      </c>
      <c r="F681" s="133" t="s">
        <v>131</v>
      </c>
      <c r="G681" s="135">
        <f t="shared" si="10"/>
        <v>0.91570000000000007</v>
      </c>
      <c r="H681" s="134" t="s">
        <v>391</v>
      </c>
      <c r="I681" s="138">
        <f>IF(H681="Urban",VLOOKUP(C681,'Wage Index Urban (CMS.GOV)-PDPM'!$A$2:$D$1682,4,FALSE),0)</f>
        <v>0.91570000000000007</v>
      </c>
      <c r="J681" s="138">
        <f>IF(H681="Rural",VLOOKUP(B681,'Wage Index Rural (CMS.GOV)-PDPM'!$B$1:$C$54,2,FALSE),0)</f>
        <v>0</v>
      </c>
    </row>
    <row r="682" spans="1:10" x14ac:dyDescent="0.25">
      <c r="A682" s="134">
        <v>14740</v>
      </c>
      <c r="B682" s="134" t="s">
        <v>1479</v>
      </c>
      <c r="C682" s="131">
        <v>19340</v>
      </c>
      <c r="D682" s="132" t="s">
        <v>1581</v>
      </c>
      <c r="E682" s="133" t="s">
        <v>1582</v>
      </c>
      <c r="F682" s="133" t="s">
        <v>125</v>
      </c>
      <c r="G682" s="135">
        <f t="shared" si="10"/>
        <v>0.78860000000000008</v>
      </c>
      <c r="H682" s="134" t="s">
        <v>391</v>
      </c>
      <c r="I682" s="138">
        <f>IF(H682="Urban",VLOOKUP(C682,'Wage Index Urban (CMS.GOV)-PDPM'!$A$2:$D$1682,4,FALSE),0)</f>
        <v>0.78860000000000008</v>
      </c>
      <c r="J682" s="138">
        <f>IF(H682="Rural",VLOOKUP(B682,'Wage Index Rural (CMS.GOV)-PDPM'!$B$1:$C$54,2,FALSE),0)</f>
        <v>0</v>
      </c>
    </row>
    <row r="683" spans="1:10" x14ac:dyDescent="0.25">
      <c r="A683" s="134">
        <v>14750</v>
      </c>
      <c r="B683" s="134" t="s">
        <v>1479</v>
      </c>
      <c r="C683" s="131">
        <v>41180</v>
      </c>
      <c r="D683" s="132" t="s">
        <v>488</v>
      </c>
      <c r="E683" s="133" t="s">
        <v>1583</v>
      </c>
      <c r="F683" s="133" t="s">
        <v>120</v>
      </c>
      <c r="G683" s="135">
        <f t="shared" si="10"/>
        <v>0.94520000000000004</v>
      </c>
      <c r="H683" s="134" t="s">
        <v>391</v>
      </c>
      <c r="I683" s="138">
        <f>IF(H683="Urban",VLOOKUP(C683,'Wage Index Urban (CMS.GOV)-PDPM'!$A$2:$D$1682,4,FALSE),0)</f>
        <v>0.94520000000000004</v>
      </c>
      <c r="J683" s="138">
        <f>IF(H683="Rural",VLOOKUP(B683,'Wage Index Rural (CMS.GOV)-PDPM'!$B$1:$C$54,2,FALSE),0)</f>
        <v>0</v>
      </c>
    </row>
    <row r="684" spans="1:10" x14ac:dyDescent="0.25">
      <c r="A684" s="134">
        <v>14760</v>
      </c>
      <c r="B684" s="134" t="s">
        <v>1479</v>
      </c>
      <c r="C684" s="131">
        <v>99914</v>
      </c>
      <c r="D684" s="132" t="s">
        <v>490</v>
      </c>
      <c r="E684" s="133" t="s">
        <v>1584</v>
      </c>
      <c r="F684" s="133" t="s">
        <v>7078</v>
      </c>
      <c r="G684" s="135">
        <f t="shared" si="10"/>
        <v>0.83250000000000002</v>
      </c>
      <c r="H684" s="134" t="s">
        <v>388</v>
      </c>
      <c r="I684" s="138">
        <f>IF(H684="Urban",VLOOKUP(C684,'Wage Index Urban (CMS.GOV)-PDPM'!$A$2:$D$1682,4,FALSE),0)</f>
        <v>0</v>
      </c>
      <c r="J684" s="138">
        <f>IF(H684="Rural",VLOOKUP(B684,'Wage Index Rural (CMS.GOV)-PDPM'!$B$1:$C$54,2,FALSE),0)</f>
        <v>0.83250000000000002</v>
      </c>
    </row>
    <row r="685" spans="1:10" x14ac:dyDescent="0.25">
      <c r="A685" s="134">
        <v>14770</v>
      </c>
      <c r="B685" s="134" t="s">
        <v>1479</v>
      </c>
      <c r="C685" s="131">
        <v>99914</v>
      </c>
      <c r="D685" s="132" t="s">
        <v>492</v>
      </c>
      <c r="E685" s="133" t="s">
        <v>1585</v>
      </c>
      <c r="F685" s="133" t="s">
        <v>7078</v>
      </c>
      <c r="G685" s="135">
        <f t="shared" si="10"/>
        <v>0.83250000000000002</v>
      </c>
      <c r="H685" s="134" t="s">
        <v>388</v>
      </c>
      <c r="I685" s="138">
        <f>IF(H685="Urban",VLOOKUP(C685,'Wage Index Urban (CMS.GOV)-PDPM'!$A$2:$D$1682,4,FALSE),0)</f>
        <v>0</v>
      </c>
      <c r="J685" s="138">
        <f>IF(H685="Rural",VLOOKUP(B685,'Wage Index Rural (CMS.GOV)-PDPM'!$B$1:$C$54,2,FALSE),0)</f>
        <v>0.83250000000000002</v>
      </c>
    </row>
    <row r="686" spans="1:10" x14ac:dyDescent="0.25">
      <c r="A686" s="134">
        <v>14780</v>
      </c>
      <c r="B686" s="134" t="s">
        <v>1479</v>
      </c>
      <c r="C686" s="131">
        <v>99914</v>
      </c>
      <c r="D686" s="132" t="s">
        <v>1586</v>
      </c>
      <c r="E686" s="133" t="s">
        <v>1587</v>
      </c>
      <c r="F686" s="133" t="s">
        <v>7078</v>
      </c>
      <c r="G686" s="135">
        <f t="shared" si="10"/>
        <v>0.83250000000000002</v>
      </c>
      <c r="H686" s="134" t="s">
        <v>388</v>
      </c>
      <c r="I686" s="138">
        <f>IF(H686="Urban",VLOOKUP(C686,'Wage Index Urban (CMS.GOV)-PDPM'!$A$2:$D$1682,4,FALSE),0)</f>
        <v>0</v>
      </c>
      <c r="J686" s="138">
        <f>IF(H686="Rural",VLOOKUP(B686,'Wage Index Rural (CMS.GOV)-PDPM'!$B$1:$C$54,2,FALSE),0)</f>
        <v>0.83250000000000002</v>
      </c>
    </row>
    <row r="687" spans="1:10" x14ac:dyDescent="0.25">
      <c r="A687" s="134">
        <v>14790</v>
      </c>
      <c r="B687" s="134" t="s">
        <v>1479</v>
      </c>
      <c r="C687" s="131">
        <v>99914</v>
      </c>
      <c r="D687" s="132" t="s">
        <v>1588</v>
      </c>
      <c r="E687" s="133" t="s">
        <v>1589</v>
      </c>
      <c r="F687" s="133" t="s">
        <v>7078</v>
      </c>
      <c r="G687" s="135">
        <f t="shared" si="10"/>
        <v>0.83250000000000002</v>
      </c>
      <c r="H687" s="134" t="s">
        <v>388</v>
      </c>
      <c r="I687" s="138">
        <f>IF(H687="Urban",VLOOKUP(C687,'Wage Index Urban (CMS.GOV)-PDPM'!$A$2:$D$1682,4,FALSE),0)</f>
        <v>0</v>
      </c>
      <c r="J687" s="138">
        <f>IF(H687="Rural",VLOOKUP(B687,'Wage Index Rural (CMS.GOV)-PDPM'!$B$1:$C$54,2,FALSE),0)</f>
        <v>0.83250000000000002</v>
      </c>
    </row>
    <row r="688" spans="1:10" x14ac:dyDescent="0.25">
      <c r="A688" s="134">
        <v>14800</v>
      </c>
      <c r="B688" s="134" t="s">
        <v>1479</v>
      </c>
      <c r="C688" s="131">
        <v>37900</v>
      </c>
      <c r="D688" s="132" t="s">
        <v>1590</v>
      </c>
      <c r="E688" s="133" t="s">
        <v>1591</v>
      </c>
      <c r="F688" s="133" t="s">
        <v>130</v>
      </c>
      <c r="G688" s="135">
        <f t="shared" si="10"/>
        <v>0.82710000000000006</v>
      </c>
      <c r="H688" s="134" t="s">
        <v>391</v>
      </c>
      <c r="I688" s="138">
        <f>IF(H688="Urban",VLOOKUP(C688,'Wage Index Urban (CMS.GOV)-PDPM'!$A$2:$D$1682,4,FALSE),0)</f>
        <v>0.82710000000000006</v>
      </c>
      <c r="J688" s="138">
        <f>IF(H688="Rural",VLOOKUP(B688,'Wage Index Rural (CMS.GOV)-PDPM'!$B$1:$C$54,2,FALSE),0)</f>
        <v>0</v>
      </c>
    </row>
    <row r="689" spans="1:10" x14ac:dyDescent="0.25">
      <c r="A689" s="134">
        <v>14810</v>
      </c>
      <c r="B689" s="134" t="s">
        <v>1479</v>
      </c>
      <c r="C689" s="131">
        <v>99914</v>
      </c>
      <c r="D689" s="132" t="s">
        <v>494</v>
      </c>
      <c r="E689" s="133" t="s">
        <v>1592</v>
      </c>
      <c r="F689" s="133" t="s">
        <v>7078</v>
      </c>
      <c r="G689" s="135">
        <f t="shared" si="10"/>
        <v>0.83250000000000002</v>
      </c>
      <c r="H689" s="134" t="s">
        <v>388</v>
      </c>
      <c r="I689" s="138">
        <f>IF(H689="Urban",VLOOKUP(C689,'Wage Index Urban (CMS.GOV)-PDPM'!$A$2:$D$1682,4,FALSE),0)</f>
        <v>0</v>
      </c>
      <c r="J689" s="138">
        <f>IF(H689="Rural",VLOOKUP(B689,'Wage Index Rural (CMS.GOV)-PDPM'!$B$1:$C$54,2,FALSE),0)</f>
        <v>0.83250000000000002</v>
      </c>
    </row>
    <row r="690" spans="1:10" x14ac:dyDescent="0.25">
      <c r="A690" s="134">
        <v>14820</v>
      </c>
      <c r="B690" s="134" t="s">
        <v>1479</v>
      </c>
      <c r="C690" s="131">
        <v>16580</v>
      </c>
      <c r="D690" s="132" t="s">
        <v>1593</v>
      </c>
      <c r="E690" s="133" t="s">
        <v>1594</v>
      </c>
      <c r="F690" s="133" t="s">
        <v>122</v>
      </c>
      <c r="G690" s="135">
        <f t="shared" si="10"/>
        <v>0.88990000000000002</v>
      </c>
      <c r="H690" s="134" t="s">
        <v>391</v>
      </c>
      <c r="I690" s="138">
        <f>IF(H690="Urban",VLOOKUP(C690,'Wage Index Urban (CMS.GOV)-PDPM'!$A$2:$D$1682,4,FALSE),0)</f>
        <v>0.88990000000000002</v>
      </c>
      <c r="J690" s="138">
        <f>IF(H690="Rural",VLOOKUP(B690,'Wage Index Rural (CMS.GOV)-PDPM'!$B$1:$C$54,2,FALSE),0)</f>
        <v>0</v>
      </c>
    </row>
    <row r="691" spans="1:10" x14ac:dyDescent="0.25">
      <c r="A691" s="134">
        <v>14830</v>
      </c>
      <c r="B691" s="134" t="s">
        <v>1479</v>
      </c>
      <c r="C691" s="131">
        <v>99914</v>
      </c>
      <c r="D691" s="132" t="s">
        <v>498</v>
      </c>
      <c r="E691" s="133" t="s">
        <v>1595</v>
      </c>
      <c r="F691" s="133" t="s">
        <v>7078</v>
      </c>
      <c r="G691" s="135">
        <f t="shared" si="10"/>
        <v>0.83250000000000002</v>
      </c>
      <c r="H691" s="134" t="s">
        <v>388</v>
      </c>
      <c r="I691" s="138">
        <f>IF(H691="Urban",VLOOKUP(C691,'Wage Index Urban (CMS.GOV)-PDPM'!$A$2:$D$1682,4,FALSE),0)</f>
        <v>0</v>
      </c>
      <c r="J691" s="138">
        <f>IF(H691="Rural",VLOOKUP(B691,'Wage Index Rural (CMS.GOV)-PDPM'!$B$1:$C$54,2,FALSE),0)</f>
        <v>0.83250000000000002</v>
      </c>
    </row>
    <row r="692" spans="1:10" x14ac:dyDescent="0.25">
      <c r="A692" s="134">
        <v>14831</v>
      </c>
      <c r="B692" s="134" t="s">
        <v>1479</v>
      </c>
      <c r="C692" s="131">
        <v>99914</v>
      </c>
      <c r="D692" s="132" t="s">
        <v>712</v>
      </c>
      <c r="E692" s="133" t="s">
        <v>1596</v>
      </c>
      <c r="F692" s="133" t="s">
        <v>7078</v>
      </c>
      <c r="G692" s="135">
        <f t="shared" si="10"/>
        <v>0.83250000000000002</v>
      </c>
      <c r="H692" s="134" t="s">
        <v>388</v>
      </c>
      <c r="I692" s="138">
        <f>IF(H692="Urban",VLOOKUP(C692,'Wage Index Urban (CMS.GOV)-PDPM'!$A$2:$D$1682,4,FALSE),0)</f>
        <v>0</v>
      </c>
      <c r="J692" s="138">
        <f>IF(H692="Rural",VLOOKUP(B692,'Wage Index Rural (CMS.GOV)-PDPM'!$B$1:$C$54,2,FALSE),0)</f>
        <v>0.83250000000000002</v>
      </c>
    </row>
    <row r="693" spans="1:10" x14ac:dyDescent="0.25">
      <c r="A693" s="134">
        <v>14850</v>
      </c>
      <c r="B693" s="134" t="s">
        <v>1479</v>
      </c>
      <c r="C693" s="131">
        <v>99914</v>
      </c>
      <c r="D693" s="132" t="s">
        <v>716</v>
      </c>
      <c r="E693" s="133" t="s">
        <v>1597</v>
      </c>
      <c r="F693" s="133" t="s">
        <v>7078</v>
      </c>
      <c r="G693" s="135">
        <f t="shared" si="10"/>
        <v>0.83250000000000002</v>
      </c>
      <c r="H693" s="134" t="s">
        <v>388</v>
      </c>
      <c r="I693" s="138">
        <f>IF(H693="Urban",VLOOKUP(C693,'Wage Index Urban (CMS.GOV)-PDPM'!$A$2:$D$1682,4,FALSE),0)</f>
        <v>0</v>
      </c>
      <c r="J693" s="138">
        <f>IF(H693="Rural",VLOOKUP(B693,'Wage Index Rural (CMS.GOV)-PDPM'!$B$1:$C$54,2,FALSE),0)</f>
        <v>0.83250000000000002</v>
      </c>
    </row>
    <row r="694" spans="1:10" x14ac:dyDescent="0.25">
      <c r="A694" s="134">
        <v>14860</v>
      </c>
      <c r="B694" s="134" t="s">
        <v>1479</v>
      </c>
      <c r="C694" s="131">
        <v>99914</v>
      </c>
      <c r="D694" s="132" t="s">
        <v>1098</v>
      </c>
      <c r="E694" s="133" t="s">
        <v>1598</v>
      </c>
      <c r="F694" s="133" t="s">
        <v>7078</v>
      </c>
      <c r="G694" s="135">
        <f t="shared" si="10"/>
        <v>0.83250000000000002</v>
      </c>
      <c r="H694" s="134" t="s">
        <v>388</v>
      </c>
      <c r="I694" s="138">
        <f>IF(H694="Urban",VLOOKUP(C694,'Wage Index Urban (CMS.GOV)-PDPM'!$A$2:$D$1682,4,FALSE),0)</f>
        <v>0</v>
      </c>
      <c r="J694" s="138">
        <f>IF(H694="Rural",VLOOKUP(B694,'Wage Index Rural (CMS.GOV)-PDPM'!$B$1:$C$54,2,FALSE),0)</f>
        <v>0.83250000000000002</v>
      </c>
    </row>
    <row r="695" spans="1:10" x14ac:dyDescent="0.25">
      <c r="A695" s="134">
        <v>14870</v>
      </c>
      <c r="B695" s="134" t="s">
        <v>1479</v>
      </c>
      <c r="C695" s="131">
        <v>99914</v>
      </c>
      <c r="D695" s="132" t="s">
        <v>500</v>
      </c>
      <c r="E695" s="133" t="s">
        <v>1599</v>
      </c>
      <c r="F695" s="133" t="s">
        <v>7078</v>
      </c>
      <c r="G695" s="135">
        <f t="shared" si="10"/>
        <v>0.83250000000000002</v>
      </c>
      <c r="H695" s="134" t="s">
        <v>388</v>
      </c>
      <c r="I695" s="138">
        <f>IF(H695="Urban",VLOOKUP(C695,'Wage Index Urban (CMS.GOV)-PDPM'!$A$2:$D$1682,4,FALSE),0)</f>
        <v>0</v>
      </c>
      <c r="J695" s="138">
        <f>IF(H695="Rural",VLOOKUP(B695,'Wage Index Rural (CMS.GOV)-PDPM'!$B$1:$C$54,2,FALSE),0)</f>
        <v>0.83250000000000002</v>
      </c>
    </row>
    <row r="696" spans="1:10" x14ac:dyDescent="0.25">
      <c r="A696" s="134">
        <v>14880</v>
      </c>
      <c r="B696" s="134" t="s">
        <v>1479</v>
      </c>
      <c r="C696" s="131">
        <v>99914</v>
      </c>
      <c r="D696" s="132" t="s">
        <v>1600</v>
      </c>
      <c r="E696" s="133" t="s">
        <v>1601</v>
      </c>
      <c r="F696" s="133" t="s">
        <v>7078</v>
      </c>
      <c r="G696" s="135">
        <f t="shared" si="10"/>
        <v>0.83250000000000002</v>
      </c>
      <c r="H696" s="134" t="s">
        <v>388</v>
      </c>
      <c r="I696" s="138">
        <f>IF(H696="Urban",VLOOKUP(C696,'Wage Index Urban (CMS.GOV)-PDPM'!$A$2:$D$1682,4,FALSE),0)</f>
        <v>0</v>
      </c>
      <c r="J696" s="138">
        <f>IF(H696="Rural",VLOOKUP(B696,'Wage Index Rural (CMS.GOV)-PDPM'!$B$1:$C$54,2,FALSE),0)</f>
        <v>0.83250000000000002</v>
      </c>
    </row>
    <row r="697" spans="1:10" x14ac:dyDescent="0.25">
      <c r="A697" s="134">
        <v>14890</v>
      </c>
      <c r="B697" s="134" t="s">
        <v>1479</v>
      </c>
      <c r="C697" s="131">
        <v>19340</v>
      </c>
      <c r="D697" s="132" t="s">
        <v>1602</v>
      </c>
      <c r="E697" s="133" t="s">
        <v>1603</v>
      </c>
      <c r="F697" s="133" t="s">
        <v>125</v>
      </c>
      <c r="G697" s="135">
        <f t="shared" si="10"/>
        <v>0.78860000000000008</v>
      </c>
      <c r="H697" s="134" t="s">
        <v>391</v>
      </c>
      <c r="I697" s="138">
        <f>IF(H697="Urban",VLOOKUP(C697,'Wage Index Urban (CMS.GOV)-PDPM'!$A$2:$D$1682,4,FALSE),0)</f>
        <v>0.78860000000000008</v>
      </c>
      <c r="J697" s="138">
        <f>IF(H697="Rural",VLOOKUP(B697,'Wage Index Rural (CMS.GOV)-PDPM'!$B$1:$C$54,2,FALSE),0)</f>
        <v>0</v>
      </c>
    </row>
    <row r="698" spans="1:10" x14ac:dyDescent="0.25">
      <c r="A698" s="134">
        <v>14910</v>
      </c>
      <c r="B698" s="134" t="s">
        <v>1479</v>
      </c>
      <c r="C698" s="131">
        <v>99914</v>
      </c>
      <c r="D698" s="132" t="s">
        <v>719</v>
      </c>
      <c r="E698" s="133" t="s">
        <v>1604</v>
      </c>
      <c r="F698" s="133" t="s">
        <v>7078</v>
      </c>
      <c r="G698" s="135">
        <f t="shared" si="10"/>
        <v>0.83250000000000002</v>
      </c>
      <c r="H698" s="134" t="s">
        <v>388</v>
      </c>
      <c r="I698" s="138">
        <f>IF(H698="Urban",VLOOKUP(C698,'Wage Index Urban (CMS.GOV)-PDPM'!$A$2:$D$1682,4,FALSE),0)</f>
        <v>0</v>
      </c>
      <c r="J698" s="138">
        <f>IF(H698="Rural",VLOOKUP(B698,'Wage Index Rural (CMS.GOV)-PDPM'!$B$1:$C$54,2,FALSE),0)</f>
        <v>0.83250000000000002</v>
      </c>
    </row>
    <row r="699" spans="1:10" x14ac:dyDescent="0.25">
      <c r="A699" s="134">
        <v>14920</v>
      </c>
      <c r="B699" s="134" t="s">
        <v>1479</v>
      </c>
      <c r="C699" s="131">
        <v>44100</v>
      </c>
      <c r="D699" s="132" t="s">
        <v>1605</v>
      </c>
      <c r="E699" s="133" t="s">
        <v>1606</v>
      </c>
      <c r="F699" s="133" t="s">
        <v>131</v>
      </c>
      <c r="G699" s="135">
        <f t="shared" si="10"/>
        <v>0.91570000000000007</v>
      </c>
      <c r="H699" s="134" t="s">
        <v>391</v>
      </c>
      <c r="I699" s="138">
        <f>IF(H699="Urban",VLOOKUP(C699,'Wage Index Urban (CMS.GOV)-PDPM'!$A$2:$D$1682,4,FALSE),0)</f>
        <v>0.91570000000000007</v>
      </c>
      <c r="J699" s="138">
        <f>IF(H699="Rural",VLOOKUP(B699,'Wage Index Rural (CMS.GOV)-PDPM'!$B$1:$C$54,2,FALSE),0)</f>
        <v>0</v>
      </c>
    </row>
    <row r="700" spans="1:10" x14ac:dyDescent="0.25">
      <c r="A700" s="134">
        <v>14921</v>
      </c>
      <c r="B700" s="134" t="s">
        <v>1479</v>
      </c>
      <c r="C700" s="131">
        <v>99914</v>
      </c>
      <c r="D700" s="132" t="s">
        <v>1607</v>
      </c>
      <c r="E700" s="133" t="s">
        <v>1608</v>
      </c>
      <c r="F700" s="133" t="s">
        <v>7078</v>
      </c>
      <c r="G700" s="135">
        <f t="shared" si="10"/>
        <v>0.83250000000000002</v>
      </c>
      <c r="H700" s="134" t="s">
        <v>388</v>
      </c>
      <c r="I700" s="138">
        <f>IF(H700="Urban",VLOOKUP(C700,'Wage Index Urban (CMS.GOV)-PDPM'!$A$2:$D$1682,4,FALSE),0)</f>
        <v>0</v>
      </c>
      <c r="J700" s="138">
        <f>IF(H700="Rural",VLOOKUP(B700,'Wage Index Rural (CMS.GOV)-PDPM'!$B$1:$C$54,2,FALSE),0)</f>
        <v>0.83250000000000002</v>
      </c>
    </row>
    <row r="701" spans="1:10" x14ac:dyDescent="0.25">
      <c r="A701" s="134">
        <v>14940</v>
      </c>
      <c r="B701" s="134" t="s">
        <v>1479</v>
      </c>
      <c r="C701" s="131">
        <v>99914</v>
      </c>
      <c r="D701" s="132" t="s">
        <v>721</v>
      </c>
      <c r="E701" s="133" t="s">
        <v>1609</v>
      </c>
      <c r="F701" s="133" t="s">
        <v>7078</v>
      </c>
      <c r="G701" s="135">
        <f t="shared" si="10"/>
        <v>0.83250000000000002</v>
      </c>
      <c r="H701" s="134" t="s">
        <v>388</v>
      </c>
      <c r="I701" s="138">
        <f>IF(H701="Urban",VLOOKUP(C701,'Wage Index Urban (CMS.GOV)-PDPM'!$A$2:$D$1682,4,FALSE),0)</f>
        <v>0</v>
      </c>
      <c r="J701" s="138">
        <f>IF(H701="Rural",VLOOKUP(B701,'Wage Index Rural (CMS.GOV)-PDPM'!$B$1:$C$54,2,FALSE),0)</f>
        <v>0.83250000000000002</v>
      </c>
    </row>
    <row r="702" spans="1:10" x14ac:dyDescent="0.25">
      <c r="A702" s="134">
        <v>14950</v>
      </c>
      <c r="B702" s="134" t="s">
        <v>1479</v>
      </c>
      <c r="C702" s="131">
        <v>99914</v>
      </c>
      <c r="D702" s="132" t="s">
        <v>504</v>
      </c>
      <c r="E702" s="133" t="s">
        <v>1610</v>
      </c>
      <c r="F702" s="133" t="s">
        <v>7078</v>
      </c>
      <c r="G702" s="135">
        <f t="shared" si="10"/>
        <v>0.83250000000000002</v>
      </c>
      <c r="H702" s="134" t="s">
        <v>388</v>
      </c>
      <c r="I702" s="138">
        <f>IF(H702="Urban",VLOOKUP(C702,'Wage Index Urban (CMS.GOV)-PDPM'!$A$2:$D$1682,4,FALSE),0)</f>
        <v>0</v>
      </c>
      <c r="J702" s="138">
        <f>IF(H702="Rural",VLOOKUP(B702,'Wage Index Rural (CMS.GOV)-PDPM'!$B$1:$C$54,2,FALSE),0)</f>
        <v>0.83250000000000002</v>
      </c>
    </row>
    <row r="703" spans="1:10" x14ac:dyDescent="0.25">
      <c r="A703" s="134">
        <v>14900</v>
      </c>
      <c r="B703" s="134" t="s">
        <v>1479</v>
      </c>
      <c r="C703" s="131">
        <v>41180</v>
      </c>
      <c r="D703" s="132" t="s">
        <v>506</v>
      </c>
      <c r="E703" s="133" t="s">
        <v>1611</v>
      </c>
      <c r="F703" s="133" t="s">
        <v>120</v>
      </c>
      <c r="G703" s="135">
        <f t="shared" si="10"/>
        <v>0.94520000000000004</v>
      </c>
      <c r="H703" s="134" t="s">
        <v>391</v>
      </c>
      <c r="I703" s="138">
        <f>IF(H703="Urban",VLOOKUP(C703,'Wage Index Urban (CMS.GOV)-PDPM'!$A$2:$D$1682,4,FALSE),0)</f>
        <v>0.94520000000000004</v>
      </c>
      <c r="J703" s="138">
        <f>IF(H703="Rural",VLOOKUP(B703,'Wage Index Rural (CMS.GOV)-PDPM'!$B$1:$C$54,2,FALSE),0)</f>
        <v>0</v>
      </c>
    </row>
    <row r="704" spans="1:10" x14ac:dyDescent="0.25">
      <c r="A704" s="134">
        <v>14960</v>
      </c>
      <c r="B704" s="134" t="s">
        <v>1479</v>
      </c>
      <c r="C704" s="131">
        <v>37900</v>
      </c>
      <c r="D704" s="132" t="s">
        <v>1612</v>
      </c>
      <c r="E704" s="133" t="s">
        <v>1613</v>
      </c>
      <c r="F704" s="133" t="s">
        <v>130</v>
      </c>
      <c r="G704" s="135">
        <f t="shared" si="10"/>
        <v>0.82710000000000006</v>
      </c>
      <c r="H704" s="134" t="s">
        <v>391</v>
      </c>
      <c r="I704" s="138">
        <f>IF(H704="Urban",VLOOKUP(C704,'Wage Index Urban (CMS.GOV)-PDPM'!$A$2:$D$1682,4,FALSE),0)</f>
        <v>0.82710000000000006</v>
      </c>
      <c r="J704" s="138">
        <f>IF(H704="Rural",VLOOKUP(B704,'Wage Index Rural (CMS.GOV)-PDPM'!$B$1:$C$54,2,FALSE),0)</f>
        <v>0</v>
      </c>
    </row>
    <row r="705" spans="1:10" x14ac:dyDescent="0.25">
      <c r="A705" s="134">
        <v>14999</v>
      </c>
      <c r="B705" s="134" t="s">
        <v>1479</v>
      </c>
      <c r="C705" s="131">
        <v>99914</v>
      </c>
      <c r="D705" s="132" t="s">
        <v>387</v>
      </c>
      <c r="E705" s="133" t="s">
        <v>6763</v>
      </c>
      <c r="F705" s="133" t="s">
        <v>7078</v>
      </c>
      <c r="G705" s="135">
        <f t="shared" si="10"/>
        <v>0.83250000000000002</v>
      </c>
      <c r="H705" s="134" t="s">
        <v>388</v>
      </c>
      <c r="I705" s="138">
        <f>IF(H705="Urban",VLOOKUP(C705,'Wage Index Urban (CMS.GOV)-PDPM'!$A$2:$D$1682,4,FALSE),0)</f>
        <v>0</v>
      </c>
      <c r="J705" s="138">
        <f>IF(H705="Rural",VLOOKUP(B705,'Wage Index Rural (CMS.GOV)-PDPM'!$B$1:$C$54,2,FALSE),0)</f>
        <v>0.83250000000000002</v>
      </c>
    </row>
    <row r="706" spans="1:10" x14ac:dyDescent="0.25">
      <c r="A706" s="134">
        <v>14970</v>
      </c>
      <c r="B706" s="134" t="s">
        <v>1479</v>
      </c>
      <c r="C706" s="131">
        <v>99914</v>
      </c>
      <c r="D706" s="132" t="s">
        <v>1614</v>
      </c>
      <c r="E706" s="133" t="s">
        <v>1615</v>
      </c>
      <c r="F706" s="133" t="s">
        <v>7078</v>
      </c>
      <c r="G706" s="135">
        <f t="shared" si="10"/>
        <v>0.83250000000000002</v>
      </c>
      <c r="H706" s="134" t="s">
        <v>388</v>
      </c>
      <c r="I706" s="138">
        <f>IF(H706="Urban",VLOOKUP(C706,'Wage Index Urban (CMS.GOV)-PDPM'!$A$2:$D$1682,4,FALSE),0)</f>
        <v>0</v>
      </c>
      <c r="J706" s="138">
        <f>IF(H706="Rural",VLOOKUP(B706,'Wage Index Rural (CMS.GOV)-PDPM'!$B$1:$C$54,2,FALSE),0)</f>
        <v>0.83250000000000002</v>
      </c>
    </row>
    <row r="707" spans="1:10" x14ac:dyDescent="0.25">
      <c r="A707" s="134">
        <v>14980</v>
      </c>
      <c r="B707" s="134" t="s">
        <v>1479</v>
      </c>
      <c r="C707" s="131">
        <v>37900</v>
      </c>
      <c r="D707" s="132" t="s">
        <v>1616</v>
      </c>
      <c r="E707" s="133" t="s">
        <v>1617</v>
      </c>
      <c r="F707" s="133" t="s">
        <v>130</v>
      </c>
      <c r="G707" s="135">
        <f t="shared" si="10"/>
        <v>0.82710000000000006</v>
      </c>
      <c r="H707" s="134" t="s">
        <v>391</v>
      </c>
      <c r="I707" s="138">
        <f>IF(H707="Urban",VLOOKUP(C707,'Wage Index Urban (CMS.GOV)-PDPM'!$A$2:$D$1682,4,FALSE),0)</f>
        <v>0.82710000000000006</v>
      </c>
      <c r="J707" s="138">
        <f>IF(H707="Rural",VLOOKUP(B707,'Wage Index Rural (CMS.GOV)-PDPM'!$B$1:$C$54,2,FALSE),0)</f>
        <v>0</v>
      </c>
    </row>
    <row r="708" spans="1:10" x14ac:dyDescent="0.25">
      <c r="A708" s="134">
        <v>14981</v>
      </c>
      <c r="B708" s="134" t="s">
        <v>1479</v>
      </c>
      <c r="C708" s="131">
        <v>99914</v>
      </c>
      <c r="D708" s="132" t="s">
        <v>735</v>
      </c>
      <c r="E708" s="133" t="s">
        <v>1618</v>
      </c>
      <c r="F708" s="133" t="s">
        <v>7078</v>
      </c>
      <c r="G708" s="135">
        <f t="shared" si="10"/>
        <v>0.83250000000000002</v>
      </c>
      <c r="H708" s="134" t="s">
        <v>388</v>
      </c>
      <c r="I708" s="138">
        <f>IF(H708="Urban",VLOOKUP(C708,'Wage Index Urban (CMS.GOV)-PDPM'!$A$2:$D$1682,4,FALSE),0)</f>
        <v>0</v>
      </c>
      <c r="J708" s="138">
        <f>IF(H708="Rural",VLOOKUP(B708,'Wage Index Rural (CMS.GOV)-PDPM'!$B$1:$C$54,2,FALSE),0)</f>
        <v>0.83250000000000002</v>
      </c>
    </row>
    <row r="709" spans="1:10" x14ac:dyDescent="0.25">
      <c r="A709" s="134">
        <v>14982</v>
      </c>
      <c r="B709" s="134" t="s">
        <v>1479</v>
      </c>
      <c r="C709" s="131">
        <v>19180</v>
      </c>
      <c r="D709" s="132" t="s">
        <v>1619</v>
      </c>
      <c r="E709" s="133" t="s">
        <v>1620</v>
      </c>
      <c r="F709" s="133" t="s">
        <v>132</v>
      </c>
      <c r="G709" s="135">
        <f t="shared" si="10"/>
        <v>0.92880000000000007</v>
      </c>
      <c r="H709" s="134" t="s">
        <v>391</v>
      </c>
      <c r="I709" s="138">
        <f>IF(H709="Urban",VLOOKUP(C709,'Wage Index Urban (CMS.GOV)-PDPM'!$A$2:$D$1682,4,FALSE),0)</f>
        <v>0.92880000000000007</v>
      </c>
      <c r="J709" s="138">
        <f>IF(H709="Rural",VLOOKUP(B709,'Wage Index Rural (CMS.GOV)-PDPM'!$B$1:$C$54,2,FALSE),0)</f>
        <v>0</v>
      </c>
    </row>
    <row r="710" spans="1:10" x14ac:dyDescent="0.25">
      <c r="A710" s="134">
        <v>14983</v>
      </c>
      <c r="B710" s="134" t="s">
        <v>1479</v>
      </c>
      <c r="C710" s="131">
        <v>99914</v>
      </c>
      <c r="D710" s="132" t="s">
        <v>1621</v>
      </c>
      <c r="E710" s="133" t="s">
        <v>1622</v>
      </c>
      <c r="F710" s="133" t="s">
        <v>7078</v>
      </c>
      <c r="G710" s="135">
        <f t="shared" si="10"/>
        <v>0.83250000000000002</v>
      </c>
      <c r="H710" s="134" t="s">
        <v>388</v>
      </c>
      <c r="I710" s="138">
        <f>IF(H710="Urban",VLOOKUP(C710,'Wage Index Urban (CMS.GOV)-PDPM'!$A$2:$D$1682,4,FALSE),0)</f>
        <v>0</v>
      </c>
      <c r="J710" s="138">
        <f>IF(H710="Rural",VLOOKUP(B710,'Wage Index Rural (CMS.GOV)-PDPM'!$B$1:$C$54,2,FALSE),0)</f>
        <v>0.83250000000000002</v>
      </c>
    </row>
    <row r="711" spans="1:10" x14ac:dyDescent="0.25">
      <c r="A711" s="134">
        <v>14984</v>
      </c>
      <c r="B711" s="134" t="s">
        <v>1479</v>
      </c>
      <c r="C711" s="131">
        <v>99914</v>
      </c>
      <c r="D711" s="132" t="s">
        <v>1372</v>
      </c>
      <c r="E711" s="133" t="s">
        <v>1623</v>
      </c>
      <c r="F711" s="133" t="s">
        <v>7078</v>
      </c>
      <c r="G711" s="135">
        <f t="shared" si="10"/>
        <v>0.83250000000000002</v>
      </c>
      <c r="H711" s="134" t="s">
        <v>388</v>
      </c>
      <c r="I711" s="138">
        <f>IF(H711="Urban",VLOOKUP(C711,'Wage Index Urban (CMS.GOV)-PDPM'!$A$2:$D$1682,4,FALSE),0)</f>
        <v>0</v>
      </c>
      <c r="J711" s="138">
        <f>IF(H711="Rural",VLOOKUP(B711,'Wage Index Rural (CMS.GOV)-PDPM'!$B$1:$C$54,2,FALSE),0)</f>
        <v>0.83250000000000002</v>
      </c>
    </row>
    <row r="712" spans="1:10" x14ac:dyDescent="0.25">
      <c r="A712" s="134">
        <v>14985</v>
      </c>
      <c r="B712" s="134" t="s">
        <v>1479</v>
      </c>
      <c r="C712" s="131">
        <v>99914</v>
      </c>
      <c r="D712" s="132" t="s">
        <v>518</v>
      </c>
      <c r="E712" s="133" t="s">
        <v>1624</v>
      </c>
      <c r="F712" s="133" t="s">
        <v>7078</v>
      </c>
      <c r="G712" s="135">
        <f t="shared" si="10"/>
        <v>0.83250000000000002</v>
      </c>
      <c r="H712" s="134" t="s">
        <v>388</v>
      </c>
      <c r="I712" s="138">
        <f>IF(H712="Urban",VLOOKUP(C712,'Wage Index Urban (CMS.GOV)-PDPM'!$A$2:$D$1682,4,FALSE),0)</f>
        <v>0</v>
      </c>
      <c r="J712" s="138">
        <f>IF(H712="Rural",VLOOKUP(B712,'Wage Index Rural (CMS.GOV)-PDPM'!$B$1:$C$54,2,FALSE),0)</f>
        <v>0.83250000000000002</v>
      </c>
    </row>
    <row r="713" spans="1:10" x14ac:dyDescent="0.25">
      <c r="A713" s="134">
        <v>14986</v>
      </c>
      <c r="B713" s="134" t="s">
        <v>1479</v>
      </c>
      <c r="C713" s="131">
        <v>99914</v>
      </c>
      <c r="D713" s="132" t="s">
        <v>1375</v>
      </c>
      <c r="E713" s="133" t="s">
        <v>1625</v>
      </c>
      <c r="F713" s="133" t="s">
        <v>7078</v>
      </c>
      <c r="G713" s="135">
        <f t="shared" ref="G713:G776" si="11">IF(H713="Rural",J713,I713)</f>
        <v>0.83250000000000002</v>
      </c>
      <c r="H713" s="134" t="s">
        <v>388</v>
      </c>
      <c r="I713" s="138">
        <f>IF(H713="Urban",VLOOKUP(C713,'Wage Index Urban (CMS.GOV)-PDPM'!$A$2:$D$1682,4,FALSE),0)</f>
        <v>0</v>
      </c>
      <c r="J713" s="138">
        <f>IF(H713="Rural",VLOOKUP(B713,'Wage Index Rural (CMS.GOV)-PDPM'!$B$1:$C$54,2,FALSE),0)</f>
        <v>0.83250000000000002</v>
      </c>
    </row>
    <row r="714" spans="1:10" x14ac:dyDescent="0.25">
      <c r="A714" s="134">
        <v>14987</v>
      </c>
      <c r="B714" s="134" t="s">
        <v>1479</v>
      </c>
      <c r="C714" s="131">
        <v>99914</v>
      </c>
      <c r="D714" s="132" t="s">
        <v>740</v>
      </c>
      <c r="E714" s="133" t="s">
        <v>1626</v>
      </c>
      <c r="F714" s="133" t="s">
        <v>7078</v>
      </c>
      <c r="G714" s="135">
        <f t="shared" si="11"/>
        <v>0.83250000000000002</v>
      </c>
      <c r="H714" s="134" t="s">
        <v>388</v>
      </c>
      <c r="I714" s="138">
        <f>IF(H714="Urban",VLOOKUP(C714,'Wage Index Urban (CMS.GOV)-PDPM'!$A$2:$D$1682,4,FALSE),0)</f>
        <v>0</v>
      </c>
      <c r="J714" s="138">
        <f>IF(H714="Rural",VLOOKUP(B714,'Wage Index Rural (CMS.GOV)-PDPM'!$B$1:$C$54,2,FALSE),0)</f>
        <v>0.83250000000000002</v>
      </c>
    </row>
    <row r="715" spans="1:10" x14ac:dyDescent="0.25">
      <c r="A715" s="134">
        <v>14988</v>
      </c>
      <c r="B715" s="134" t="s">
        <v>1479</v>
      </c>
      <c r="C715" s="131">
        <v>99914</v>
      </c>
      <c r="D715" s="132" t="s">
        <v>1627</v>
      </c>
      <c r="E715" s="133" t="s">
        <v>1628</v>
      </c>
      <c r="F715" s="133" t="s">
        <v>7078</v>
      </c>
      <c r="G715" s="135">
        <f t="shared" si="11"/>
        <v>0.83250000000000002</v>
      </c>
      <c r="H715" s="134" t="s">
        <v>388</v>
      </c>
      <c r="I715" s="138">
        <f>IF(H715="Urban",VLOOKUP(C715,'Wage Index Urban (CMS.GOV)-PDPM'!$A$2:$D$1682,4,FALSE),0)</f>
        <v>0</v>
      </c>
      <c r="J715" s="138">
        <f>IF(H715="Rural",VLOOKUP(B715,'Wage Index Rural (CMS.GOV)-PDPM'!$B$1:$C$54,2,FALSE),0)</f>
        <v>0.83250000000000002</v>
      </c>
    </row>
    <row r="716" spans="1:10" x14ac:dyDescent="0.25">
      <c r="A716" s="134">
        <v>14989</v>
      </c>
      <c r="B716" s="134" t="s">
        <v>1479</v>
      </c>
      <c r="C716" s="131">
        <v>16984</v>
      </c>
      <c r="D716" s="132" t="s">
        <v>1629</v>
      </c>
      <c r="E716" s="133" t="s">
        <v>1630</v>
      </c>
      <c r="F716" s="133" t="s">
        <v>6501</v>
      </c>
      <c r="G716" s="135">
        <f t="shared" si="11"/>
        <v>1.0419</v>
      </c>
      <c r="H716" s="134" t="s">
        <v>391</v>
      </c>
      <c r="I716" s="138">
        <f>IF(H716="Urban",VLOOKUP(C716,'Wage Index Urban (CMS.GOV)-PDPM'!$A$2:$D$1682,4,FALSE),0)</f>
        <v>1.0419</v>
      </c>
      <c r="J716" s="138">
        <f>IF(H716="Rural",VLOOKUP(B716,'Wage Index Rural (CMS.GOV)-PDPM'!$B$1:$C$54,2,FALSE),0)</f>
        <v>0</v>
      </c>
    </row>
    <row r="717" spans="1:10" x14ac:dyDescent="0.25">
      <c r="A717" s="134">
        <v>14990</v>
      </c>
      <c r="B717" s="134" t="s">
        <v>1479</v>
      </c>
      <c r="C717" s="131">
        <v>16060</v>
      </c>
      <c r="D717" s="132" t="s">
        <v>1631</v>
      </c>
      <c r="E717" s="133" t="s">
        <v>1632</v>
      </c>
      <c r="F717" s="133" t="s">
        <v>126</v>
      </c>
      <c r="G717" s="135">
        <f t="shared" si="11"/>
        <v>0.81440000000000001</v>
      </c>
      <c r="H717" s="134" t="s">
        <v>391</v>
      </c>
      <c r="I717" s="138">
        <f>IF(H717="Urban",VLOOKUP(C717,'Wage Index Urban (CMS.GOV)-PDPM'!$A$2:$D$1682,4,FALSE),0)</f>
        <v>0.81440000000000001</v>
      </c>
      <c r="J717" s="138">
        <f>IF(H717="Rural",VLOOKUP(B717,'Wage Index Rural (CMS.GOV)-PDPM'!$B$1:$C$54,2,FALSE),0)</f>
        <v>0</v>
      </c>
    </row>
    <row r="718" spans="1:10" x14ac:dyDescent="0.25">
      <c r="A718" s="134">
        <v>14991</v>
      </c>
      <c r="B718" s="134" t="s">
        <v>1479</v>
      </c>
      <c r="C718" s="131">
        <v>40420</v>
      </c>
      <c r="D718" s="132" t="s">
        <v>1633</v>
      </c>
      <c r="E718" s="133" t="s">
        <v>1634</v>
      </c>
      <c r="F718" s="133" t="s">
        <v>121</v>
      </c>
      <c r="G718" s="135">
        <f t="shared" si="11"/>
        <v>0.93390000000000006</v>
      </c>
      <c r="H718" s="134" t="s">
        <v>391</v>
      </c>
      <c r="I718" s="138">
        <f>IF(H718="Urban",VLOOKUP(C718,'Wage Index Urban (CMS.GOV)-PDPM'!$A$2:$D$1682,4,FALSE),0)</f>
        <v>0.93390000000000006</v>
      </c>
      <c r="J718" s="138">
        <f>IF(H718="Rural",VLOOKUP(B718,'Wage Index Rural (CMS.GOV)-PDPM'!$B$1:$C$54,2,FALSE),0)</f>
        <v>0</v>
      </c>
    </row>
    <row r="719" spans="1:10" x14ac:dyDescent="0.25">
      <c r="A719" s="134">
        <v>14992</v>
      </c>
      <c r="B719" s="134" t="s">
        <v>1479</v>
      </c>
      <c r="C719" s="131">
        <v>37900</v>
      </c>
      <c r="D719" s="132" t="s">
        <v>1635</v>
      </c>
      <c r="E719" s="133" t="s">
        <v>1636</v>
      </c>
      <c r="F719" s="133" t="s">
        <v>130</v>
      </c>
      <c r="G719" s="135">
        <f t="shared" si="11"/>
        <v>0.82710000000000006</v>
      </c>
      <c r="H719" s="134" t="s">
        <v>391</v>
      </c>
      <c r="I719" s="138">
        <f>IF(H719="Urban",VLOOKUP(C719,'Wage Index Urban (CMS.GOV)-PDPM'!$A$2:$D$1682,4,FALSE),0)</f>
        <v>0.82710000000000006</v>
      </c>
      <c r="J719" s="138">
        <f>IF(H719="Rural",VLOOKUP(B719,'Wage Index Rural (CMS.GOV)-PDPM'!$B$1:$C$54,2,FALSE),0)</f>
        <v>0</v>
      </c>
    </row>
    <row r="720" spans="1:10" x14ac:dyDescent="0.25">
      <c r="A720" s="134">
        <v>15000</v>
      </c>
      <c r="B720" s="134" t="s">
        <v>1637</v>
      </c>
      <c r="C720" s="131">
        <v>99915</v>
      </c>
      <c r="D720" s="132" t="s">
        <v>862</v>
      </c>
      <c r="E720" s="133" t="s">
        <v>1638</v>
      </c>
      <c r="F720" s="133" t="s">
        <v>7079</v>
      </c>
      <c r="G720" s="135">
        <f t="shared" si="11"/>
        <v>0.8347</v>
      </c>
      <c r="H720" s="134" t="s">
        <v>388</v>
      </c>
      <c r="I720" s="138">
        <f>IF(H720="Urban",VLOOKUP(C720,'Wage Index Urban (CMS.GOV)-PDPM'!$A$2:$D$1682,4,FALSE),0)</f>
        <v>0</v>
      </c>
      <c r="J720" s="138">
        <f>IF(H720="Rural",VLOOKUP(B720,'Wage Index Rural (CMS.GOV)-PDPM'!$B$1:$C$54,2,FALSE),0)</f>
        <v>0.8347</v>
      </c>
    </row>
    <row r="721" spans="1:10" x14ac:dyDescent="0.25">
      <c r="A721" s="134">
        <v>15010</v>
      </c>
      <c r="B721" s="134" t="s">
        <v>1637</v>
      </c>
      <c r="C721" s="131">
        <v>23060</v>
      </c>
      <c r="D721" s="132" t="s">
        <v>1639</v>
      </c>
      <c r="E721" s="133" t="s">
        <v>1640</v>
      </c>
      <c r="F721" s="133" t="s">
        <v>133</v>
      </c>
      <c r="G721" s="135">
        <f t="shared" si="11"/>
        <v>0.9728</v>
      </c>
      <c r="H721" s="134" t="s">
        <v>391</v>
      </c>
      <c r="I721" s="138">
        <f>IF(H721="Urban",VLOOKUP(C721,'Wage Index Urban (CMS.GOV)-PDPM'!$A$2:$D$1682,4,FALSE),0)</f>
        <v>0.9728</v>
      </c>
      <c r="J721" s="138">
        <f>IF(H721="Rural",VLOOKUP(B721,'Wage Index Rural (CMS.GOV)-PDPM'!$B$1:$C$54,2,FALSE),0)</f>
        <v>0</v>
      </c>
    </row>
    <row r="722" spans="1:10" x14ac:dyDescent="0.25">
      <c r="A722" s="134">
        <v>15020</v>
      </c>
      <c r="B722" s="134" t="s">
        <v>1637</v>
      </c>
      <c r="C722" s="131">
        <v>18020</v>
      </c>
      <c r="D722" s="132" t="s">
        <v>1641</v>
      </c>
      <c r="E722" s="133" t="s">
        <v>1642</v>
      </c>
      <c r="F722" s="133" t="s">
        <v>134</v>
      </c>
      <c r="G722" s="135">
        <f t="shared" si="11"/>
        <v>0.96800000000000008</v>
      </c>
      <c r="H722" s="134" t="s">
        <v>391</v>
      </c>
      <c r="I722" s="138">
        <f>IF(H722="Urban",VLOOKUP(C722,'Wage Index Urban (CMS.GOV)-PDPM'!$A$2:$D$1682,4,FALSE),0)</f>
        <v>0.96800000000000008</v>
      </c>
      <c r="J722" s="138">
        <f>IF(H722="Rural",VLOOKUP(B722,'Wage Index Rural (CMS.GOV)-PDPM'!$B$1:$C$54,2,FALSE),0)</f>
        <v>0</v>
      </c>
    </row>
    <row r="723" spans="1:10" x14ac:dyDescent="0.25">
      <c r="A723" s="134">
        <v>15030</v>
      </c>
      <c r="B723" s="134" t="s">
        <v>1637</v>
      </c>
      <c r="C723" s="131">
        <v>29200</v>
      </c>
      <c r="D723" s="132" t="s">
        <v>620</v>
      </c>
      <c r="E723" s="133" t="s">
        <v>1643</v>
      </c>
      <c r="F723" s="133" t="s">
        <v>135</v>
      </c>
      <c r="G723" s="135">
        <f t="shared" si="11"/>
        <v>0.93149999999999999</v>
      </c>
      <c r="H723" s="134" t="s">
        <v>391</v>
      </c>
      <c r="I723" s="138">
        <f>IF(H723="Urban",VLOOKUP(C723,'Wage Index Urban (CMS.GOV)-PDPM'!$A$2:$D$1682,4,FALSE),0)</f>
        <v>0.93149999999999999</v>
      </c>
      <c r="J723" s="138">
        <f>IF(H723="Rural",VLOOKUP(B723,'Wage Index Rural (CMS.GOV)-PDPM'!$B$1:$C$54,2,FALSE),0)</f>
        <v>0</v>
      </c>
    </row>
    <row r="724" spans="1:10" x14ac:dyDescent="0.25">
      <c r="A724" s="134">
        <v>15040</v>
      </c>
      <c r="B724" s="134" t="s">
        <v>1637</v>
      </c>
      <c r="C724" s="131">
        <v>99915</v>
      </c>
      <c r="D724" s="132" t="s">
        <v>1644</v>
      </c>
      <c r="E724" s="133" t="s">
        <v>1645</v>
      </c>
      <c r="F724" s="133" t="s">
        <v>7079</v>
      </c>
      <c r="G724" s="135">
        <f t="shared" si="11"/>
        <v>0.8347</v>
      </c>
      <c r="H724" s="134" t="s">
        <v>388</v>
      </c>
      <c r="I724" s="138">
        <f>IF(H724="Urban",VLOOKUP(C724,'Wage Index Urban (CMS.GOV)-PDPM'!$A$2:$D$1682,4,FALSE),0)</f>
        <v>0</v>
      </c>
      <c r="J724" s="138">
        <f>IF(H724="Rural",VLOOKUP(B724,'Wage Index Rural (CMS.GOV)-PDPM'!$B$1:$C$54,2,FALSE),0)</f>
        <v>0.8347</v>
      </c>
    </row>
    <row r="725" spans="1:10" x14ac:dyDescent="0.25">
      <c r="A725" s="134">
        <v>15050</v>
      </c>
      <c r="B725" s="134" t="s">
        <v>1637</v>
      </c>
      <c r="C725" s="131">
        <v>26900</v>
      </c>
      <c r="D725" s="132" t="s">
        <v>622</v>
      </c>
      <c r="E725" s="133" t="s">
        <v>1646</v>
      </c>
      <c r="F725" s="133" t="s">
        <v>136</v>
      </c>
      <c r="G725" s="135">
        <f t="shared" si="11"/>
        <v>0.95830000000000004</v>
      </c>
      <c r="H725" s="134" t="s">
        <v>391</v>
      </c>
      <c r="I725" s="138">
        <f>IF(H725="Urban",VLOOKUP(C725,'Wage Index Urban (CMS.GOV)-PDPM'!$A$2:$D$1682,4,FALSE),0)</f>
        <v>0.95830000000000004</v>
      </c>
      <c r="J725" s="138">
        <f>IF(H725="Rural",VLOOKUP(B725,'Wage Index Rural (CMS.GOV)-PDPM'!$B$1:$C$54,2,FALSE),0)</f>
        <v>0</v>
      </c>
    </row>
    <row r="726" spans="1:10" x14ac:dyDescent="0.25">
      <c r="A726" s="134">
        <v>15060</v>
      </c>
      <c r="B726" s="134" t="s">
        <v>1637</v>
      </c>
      <c r="C726" s="131">
        <v>26900</v>
      </c>
      <c r="D726" s="132" t="s">
        <v>1486</v>
      </c>
      <c r="E726" s="133" t="s">
        <v>1647</v>
      </c>
      <c r="F726" s="133" t="s">
        <v>136</v>
      </c>
      <c r="G726" s="135">
        <f t="shared" si="11"/>
        <v>0.95830000000000004</v>
      </c>
      <c r="H726" s="134" t="s">
        <v>391</v>
      </c>
      <c r="I726" s="138">
        <f>IF(H726="Urban",VLOOKUP(C726,'Wage Index Urban (CMS.GOV)-PDPM'!$A$2:$D$1682,4,FALSE),0)</f>
        <v>0.95830000000000004</v>
      </c>
      <c r="J726" s="138">
        <f>IF(H726="Rural",VLOOKUP(B726,'Wage Index Rural (CMS.GOV)-PDPM'!$B$1:$C$54,2,FALSE),0)</f>
        <v>0</v>
      </c>
    </row>
    <row r="727" spans="1:10" x14ac:dyDescent="0.25">
      <c r="A727" s="134">
        <v>15070</v>
      </c>
      <c r="B727" s="134" t="s">
        <v>1637</v>
      </c>
      <c r="C727" s="131">
        <v>29200</v>
      </c>
      <c r="D727" s="132" t="s">
        <v>627</v>
      </c>
      <c r="E727" s="133" t="s">
        <v>1648</v>
      </c>
      <c r="F727" s="133" t="s">
        <v>135</v>
      </c>
      <c r="G727" s="135">
        <f t="shared" si="11"/>
        <v>0.93149999999999999</v>
      </c>
      <c r="H727" s="134" t="s">
        <v>391</v>
      </c>
      <c r="I727" s="138">
        <f>IF(H727="Urban",VLOOKUP(C727,'Wage Index Urban (CMS.GOV)-PDPM'!$A$2:$D$1682,4,FALSE),0)</f>
        <v>0.93149999999999999</v>
      </c>
      <c r="J727" s="138">
        <f>IF(H727="Rural",VLOOKUP(B727,'Wage Index Rural (CMS.GOV)-PDPM'!$B$1:$C$54,2,FALSE),0)</f>
        <v>0</v>
      </c>
    </row>
    <row r="728" spans="1:10" x14ac:dyDescent="0.25">
      <c r="A728" s="134">
        <v>15080</v>
      </c>
      <c r="B728" s="134" t="s">
        <v>1637</v>
      </c>
      <c r="C728" s="131">
        <v>99915</v>
      </c>
      <c r="D728" s="132" t="s">
        <v>1492</v>
      </c>
      <c r="E728" s="133" t="s">
        <v>1649</v>
      </c>
      <c r="F728" s="133" t="s">
        <v>7079</v>
      </c>
      <c r="G728" s="135">
        <f t="shared" si="11"/>
        <v>0.8347</v>
      </c>
      <c r="H728" s="134" t="s">
        <v>388</v>
      </c>
      <c r="I728" s="138">
        <f>IF(H728="Urban",VLOOKUP(C728,'Wage Index Urban (CMS.GOV)-PDPM'!$A$2:$D$1682,4,FALSE),0)</f>
        <v>0</v>
      </c>
      <c r="J728" s="138">
        <f>IF(H728="Rural",VLOOKUP(B728,'Wage Index Rural (CMS.GOV)-PDPM'!$B$1:$C$54,2,FALSE),0)</f>
        <v>0.8347</v>
      </c>
    </row>
    <row r="729" spans="1:10" x14ac:dyDescent="0.25">
      <c r="A729" s="134">
        <v>15090</v>
      </c>
      <c r="B729" s="134" t="s">
        <v>1637</v>
      </c>
      <c r="C729" s="131">
        <v>31140</v>
      </c>
      <c r="D729" s="132" t="s">
        <v>631</v>
      </c>
      <c r="E729" s="133" t="s">
        <v>1650</v>
      </c>
      <c r="F729" s="133" t="s">
        <v>137</v>
      </c>
      <c r="G729" s="135">
        <f t="shared" si="11"/>
        <v>0.87930000000000008</v>
      </c>
      <c r="H729" s="134" t="s">
        <v>391</v>
      </c>
      <c r="I729" s="138">
        <f>IF(H729="Urban",VLOOKUP(C729,'Wage Index Urban (CMS.GOV)-PDPM'!$A$2:$D$1682,4,FALSE),0)</f>
        <v>0.87930000000000008</v>
      </c>
      <c r="J729" s="138">
        <f>IF(H729="Rural",VLOOKUP(B729,'Wage Index Rural (CMS.GOV)-PDPM'!$B$1:$C$54,2,FALSE),0)</f>
        <v>0</v>
      </c>
    </row>
    <row r="730" spans="1:10" x14ac:dyDescent="0.25">
      <c r="A730" s="134">
        <v>15100</v>
      </c>
      <c r="B730" s="134" t="s">
        <v>1637</v>
      </c>
      <c r="C730" s="131">
        <v>45460</v>
      </c>
      <c r="D730" s="132" t="s">
        <v>416</v>
      </c>
      <c r="E730" s="133" t="s">
        <v>1651</v>
      </c>
      <c r="F730" s="133" t="s">
        <v>138</v>
      </c>
      <c r="G730" s="135">
        <f t="shared" si="11"/>
        <v>0.85770000000000002</v>
      </c>
      <c r="H730" s="134" t="s">
        <v>391</v>
      </c>
      <c r="I730" s="138">
        <f>IF(H730="Urban",VLOOKUP(C730,'Wage Index Urban (CMS.GOV)-PDPM'!$A$2:$D$1682,4,FALSE),0)</f>
        <v>0.85770000000000002</v>
      </c>
      <c r="J730" s="138">
        <f>IF(H730="Rural",VLOOKUP(B730,'Wage Index Rural (CMS.GOV)-PDPM'!$B$1:$C$54,2,FALSE),0)</f>
        <v>0</v>
      </c>
    </row>
    <row r="731" spans="1:10" x14ac:dyDescent="0.25">
      <c r="A731" s="134">
        <v>15110</v>
      </c>
      <c r="B731" s="134" t="s">
        <v>1637</v>
      </c>
      <c r="C731" s="131">
        <v>99915</v>
      </c>
      <c r="D731" s="132" t="s">
        <v>1500</v>
      </c>
      <c r="E731" s="133" t="s">
        <v>1652</v>
      </c>
      <c r="F731" s="133" t="s">
        <v>7079</v>
      </c>
      <c r="G731" s="135">
        <f t="shared" si="11"/>
        <v>0.8347</v>
      </c>
      <c r="H731" s="134" t="s">
        <v>388</v>
      </c>
      <c r="I731" s="138">
        <f>IF(H731="Urban",VLOOKUP(C731,'Wage Index Urban (CMS.GOV)-PDPM'!$A$2:$D$1682,4,FALSE),0)</f>
        <v>0</v>
      </c>
      <c r="J731" s="138">
        <f>IF(H731="Rural",VLOOKUP(B731,'Wage Index Rural (CMS.GOV)-PDPM'!$B$1:$C$54,2,FALSE),0)</f>
        <v>0.8347</v>
      </c>
    </row>
    <row r="732" spans="1:10" x14ac:dyDescent="0.25">
      <c r="A732" s="134">
        <v>15120</v>
      </c>
      <c r="B732" s="134" t="s">
        <v>1637</v>
      </c>
      <c r="C732" s="131">
        <v>99915</v>
      </c>
      <c r="D732" s="132" t="s">
        <v>643</v>
      </c>
      <c r="E732" s="133" t="s">
        <v>1653</v>
      </c>
      <c r="F732" s="133" t="s">
        <v>7079</v>
      </c>
      <c r="G732" s="135">
        <f t="shared" si="11"/>
        <v>0.8347</v>
      </c>
      <c r="H732" s="134" t="s">
        <v>388</v>
      </c>
      <c r="I732" s="138">
        <f>IF(H732="Urban",VLOOKUP(C732,'Wage Index Urban (CMS.GOV)-PDPM'!$A$2:$D$1682,4,FALSE),0)</f>
        <v>0</v>
      </c>
      <c r="J732" s="138">
        <f>IF(H732="Rural",VLOOKUP(B732,'Wage Index Rural (CMS.GOV)-PDPM'!$B$1:$C$54,2,FALSE),0)</f>
        <v>0.8347</v>
      </c>
    </row>
    <row r="733" spans="1:10" x14ac:dyDescent="0.25">
      <c r="A733" s="134">
        <v>15130</v>
      </c>
      <c r="B733" s="134" t="s">
        <v>1637</v>
      </c>
      <c r="C733" s="131">
        <v>99915</v>
      </c>
      <c r="D733" s="132" t="s">
        <v>1654</v>
      </c>
      <c r="E733" s="133" t="s">
        <v>1655</v>
      </c>
      <c r="F733" s="133" t="s">
        <v>7079</v>
      </c>
      <c r="G733" s="135">
        <f t="shared" si="11"/>
        <v>0.8347</v>
      </c>
      <c r="H733" s="134" t="s">
        <v>388</v>
      </c>
      <c r="I733" s="138">
        <f>IF(H733="Urban",VLOOKUP(C733,'Wage Index Urban (CMS.GOV)-PDPM'!$A$2:$D$1682,4,FALSE),0)</f>
        <v>0</v>
      </c>
      <c r="J733" s="138">
        <f>IF(H733="Rural",VLOOKUP(B733,'Wage Index Rural (CMS.GOV)-PDPM'!$B$1:$C$54,2,FALSE),0)</f>
        <v>0.8347</v>
      </c>
    </row>
    <row r="734" spans="1:10" x14ac:dyDescent="0.25">
      <c r="A734" s="134">
        <v>15160</v>
      </c>
      <c r="B734" s="134" t="s">
        <v>1637</v>
      </c>
      <c r="C734" s="131">
        <v>99915</v>
      </c>
      <c r="D734" s="132" t="s">
        <v>1508</v>
      </c>
      <c r="E734" s="133" t="s">
        <v>1656</v>
      </c>
      <c r="F734" s="133" t="s">
        <v>7079</v>
      </c>
      <c r="G734" s="135">
        <f t="shared" si="11"/>
        <v>0.8347</v>
      </c>
      <c r="H734" s="134" t="s">
        <v>388</v>
      </c>
      <c r="I734" s="138">
        <f>IF(H734="Urban",VLOOKUP(C734,'Wage Index Urban (CMS.GOV)-PDPM'!$A$2:$D$1682,4,FALSE),0)</f>
        <v>0</v>
      </c>
      <c r="J734" s="138">
        <f>IF(H734="Rural",VLOOKUP(B734,'Wage Index Rural (CMS.GOV)-PDPM'!$B$1:$C$54,2,FALSE),0)</f>
        <v>0.8347</v>
      </c>
    </row>
    <row r="735" spans="1:10" x14ac:dyDescent="0.25">
      <c r="A735" s="134">
        <v>15140</v>
      </c>
      <c r="B735" s="134" t="s">
        <v>1637</v>
      </c>
      <c r="C735" s="131">
        <v>17140</v>
      </c>
      <c r="D735" s="132" t="s">
        <v>1657</v>
      </c>
      <c r="E735" s="133" t="s">
        <v>1658</v>
      </c>
      <c r="F735" s="133" t="s">
        <v>139</v>
      </c>
      <c r="G735" s="135">
        <f t="shared" si="11"/>
        <v>0.9103</v>
      </c>
      <c r="H735" s="134" t="s">
        <v>391</v>
      </c>
      <c r="I735" s="138">
        <f>IF(H735="Urban",VLOOKUP(C735,'Wage Index Urban (CMS.GOV)-PDPM'!$A$2:$D$1682,4,FALSE),0)</f>
        <v>0.9103</v>
      </c>
      <c r="J735" s="138">
        <f>IF(H735="Rural",VLOOKUP(B735,'Wage Index Rural (CMS.GOV)-PDPM'!$B$1:$C$54,2,FALSE),0)</f>
        <v>0</v>
      </c>
    </row>
    <row r="736" spans="1:10" x14ac:dyDescent="0.25">
      <c r="A736" s="134">
        <v>15150</v>
      </c>
      <c r="B736" s="134" t="s">
        <v>1637</v>
      </c>
      <c r="C736" s="131">
        <v>99915</v>
      </c>
      <c r="D736" s="132" t="s">
        <v>1198</v>
      </c>
      <c r="E736" s="133" t="s">
        <v>1659</v>
      </c>
      <c r="F736" s="133" t="s">
        <v>7079</v>
      </c>
      <c r="G736" s="135">
        <f t="shared" si="11"/>
        <v>0.8347</v>
      </c>
      <c r="H736" s="134" t="s">
        <v>388</v>
      </c>
      <c r="I736" s="138">
        <f>IF(H736="Urban",VLOOKUP(C736,'Wage Index Urban (CMS.GOV)-PDPM'!$A$2:$D$1682,4,FALSE),0)</f>
        <v>0</v>
      </c>
      <c r="J736" s="138">
        <f>IF(H736="Rural",VLOOKUP(B736,'Wage Index Rural (CMS.GOV)-PDPM'!$B$1:$C$54,2,FALSE),0)</f>
        <v>0.8347</v>
      </c>
    </row>
    <row r="737" spans="1:10" x14ac:dyDescent="0.25">
      <c r="A737" s="134">
        <v>15170</v>
      </c>
      <c r="B737" s="134" t="s">
        <v>1637</v>
      </c>
      <c r="C737" s="131">
        <v>34620</v>
      </c>
      <c r="D737" s="132" t="s">
        <v>999</v>
      </c>
      <c r="E737" s="133" t="s">
        <v>1660</v>
      </c>
      <c r="F737" s="133" t="s">
        <v>140</v>
      </c>
      <c r="G737" s="135">
        <f t="shared" si="11"/>
        <v>0.88570000000000004</v>
      </c>
      <c r="H737" s="134" t="s">
        <v>391</v>
      </c>
      <c r="I737" s="138">
        <f>IF(H737="Urban",VLOOKUP(C737,'Wage Index Urban (CMS.GOV)-PDPM'!$A$2:$D$1682,4,FALSE),0)</f>
        <v>0.88570000000000004</v>
      </c>
      <c r="J737" s="138">
        <f>IF(H737="Rural",VLOOKUP(B737,'Wage Index Rural (CMS.GOV)-PDPM'!$B$1:$C$54,2,FALSE),0)</f>
        <v>0</v>
      </c>
    </row>
    <row r="738" spans="1:10" x14ac:dyDescent="0.25">
      <c r="A738" s="134">
        <v>15180</v>
      </c>
      <c r="B738" s="134" t="s">
        <v>1637</v>
      </c>
      <c r="C738" s="131">
        <v>99915</v>
      </c>
      <c r="D738" s="132" t="s">
        <v>1661</v>
      </c>
      <c r="E738" s="133" t="s">
        <v>1662</v>
      </c>
      <c r="F738" s="133" t="s">
        <v>7079</v>
      </c>
      <c r="G738" s="135">
        <f t="shared" si="11"/>
        <v>0.8347</v>
      </c>
      <c r="H738" s="134" t="s">
        <v>388</v>
      </c>
      <c r="I738" s="138">
        <f>IF(H738="Urban",VLOOKUP(C738,'Wage Index Urban (CMS.GOV)-PDPM'!$A$2:$D$1682,4,FALSE),0)</f>
        <v>0</v>
      </c>
      <c r="J738" s="138">
        <f>IF(H738="Rural",VLOOKUP(B738,'Wage Index Rural (CMS.GOV)-PDPM'!$B$1:$C$54,2,FALSE),0)</f>
        <v>0.8347</v>
      </c>
    </row>
    <row r="739" spans="1:10" x14ac:dyDescent="0.25">
      <c r="A739" s="134">
        <v>15190</v>
      </c>
      <c r="B739" s="134" t="s">
        <v>1637</v>
      </c>
      <c r="C739" s="131">
        <v>21140</v>
      </c>
      <c r="D739" s="132" t="s">
        <v>1663</v>
      </c>
      <c r="E739" s="133" t="s">
        <v>1664</v>
      </c>
      <c r="F739" s="133" t="s">
        <v>141</v>
      </c>
      <c r="G739" s="135">
        <f t="shared" si="11"/>
        <v>0.91670000000000007</v>
      </c>
      <c r="H739" s="134" t="s">
        <v>391</v>
      </c>
      <c r="I739" s="138">
        <f>IF(H739="Urban",VLOOKUP(C739,'Wage Index Urban (CMS.GOV)-PDPM'!$A$2:$D$1682,4,FALSE),0)</f>
        <v>0.91670000000000007</v>
      </c>
      <c r="J739" s="138">
        <f>IF(H739="Rural",VLOOKUP(B739,'Wage Index Rural (CMS.GOV)-PDPM'!$B$1:$C$54,2,FALSE),0)</f>
        <v>0</v>
      </c>
    </row>
    <row r="740" spans="1:10" x14ac:dyDescent="0.25">
      <c r="A740" s="134">
        <v>15200</v>
      </c>
      <c r="B740" s="134" t="s">
        <v>1637</v>
      </c>
      <c r="C740" s="131">
        <v>99915</v>
      </c>
      <c r="D740" s="132" t="s">
        <v>446</v>
      </c>
      <c r="E740" s="133" t="s">
        <v>1665</v>
      </c>
      <c r="F740" s="133" t="s">
        <v>7079</v>
      </c>
      <c r="G740" s="135">
        <f t="shared" si="11"/>
        <v>0.8347</v>
      </c>
      <c r="H740" s="134" t="s">
        <v>388</v>
      </c>
      <c r="I740" s="138">
        <f>IF(H740="Urban",VLOOKUP(C740,'Wage Index Urban (CMS.GOV)-PDPM'!$A$2:$D$1682,4,FALSE),0)</f>
        <v>0</v>
      </c>
      <c r="J740" s="138">
        <f>IF(H740="Rural",VLOOKUP(B740,'Wage Index Rural (CMS.GOV)-PDPM'!$B$1:$C$54,2,FALSE),0)</f>
        <v>0.8347</v>
      </c>
    </row>
    <row r="741" spans="1:10" x14ac:dyDescent="0.25">
      <c r="A741" s="134">
        <v>15210</v>
      </c>
      <c r="B741" s="134" t="s">
        <v>1637</v>
      </c>
      <c r="C741" s="131">
        <v>31140</v>
      </c>
      <c r="D741" s="132" t="s">
        <v>1221</v>
      </c>
      <c r="E741" s="133" t="s">
        <v>1666</v>
      </c>
      <c r="F741" s="133" t="s">
        <v>137</v>
      </c>
      <c r="G741" s="135">
        <f t="shared" si="11"/>
        <v>0.87930000000000008</v>
      </c>
      <c r="H741" s="134" t="s">
        <v>391</v>
      </c>
      <c r="I741" s="138">
        <f>IF(H741="Urban",VLOOKUP(C741,'Wage Index Urban (CMS.GOV)-PDPM'!$A$2:$D$1682,4,FALSE),0)</f>
        <v>0.87930000000000008</v>
      </c>
      <c r="J741" s="138">
        <f>IF(H741="Rural",VLOOKUP(B741,'Wage Index Rural (CMS.GOV)-PDPM'!$B$1:$C$54,2,FALSE),0)</f>
        <v>0</v>
      </c>
    </row>
    <row r="742" spans="1:10" x14ac:dyDescent="0.25">
      <c r="A742" s="134">
        <v>15220</v>
      </c>
      <c r="B742" s="134" t="s">
        <v>1637</v>
      </c>
      <c r="C742" s="131">
        <v>99915</v>
      </c>
      <c r="D742" s="132" t="s">
        <v>1667</v>
      </c>
      <c r="E742" s="133" t="s">
        <v>1668</v>
      </c>
      <c r="F742" s="133" t="s">
        <v>7079</v>
      </c>
      <c r="G742" s="135">
        <f t="shared" si="11"/>
        <v>0.8347</v>
      </c>
      <c r="H742" s="134" t="s">
        <v>388</v>
      </c>
      <c r="I742" s="138">
        <f>IF(H742="Urban",VLOOKUP(C742,'Wage Index Urban (CMS.GOV)-PDPM'!$A$2:$D$1682,4,FALSE),0)</f>
        <v>0</v>
      </c>
      <c r="J742" s="138">
        <f>IF(H742="Rural",VLOOKUP(B742,'Wage Index Rural (CMS.GOV)-PDPM'!$B$1:$C$54,2,FALSE),0)</f>
        <v>0.8347</v>
      </c>
    </row>
    <row r="743" spans="1:10" x14ac:dyDescent="0.25">
      <c r="A743" s="134">
        <v>15230</v>
      </c>
      <c r="B743" s="134" t="s">
        <v>1637</v>
      </c>
      <c r="C743" s="131">
        <v>17140</v>
      </c>
      <c r="D743" s="132" t="s">
        <v>448</v>
      </c>
      <c r="E743" s="133" t="s">
        <v>1669</v>
      </c>
      <c r="F743" s="133" t="s">
        <v>139</v>
      </c>
      <c r="G743" s="135">
        <f t="shared" si="11"/>
        <v>0.9103</v>
      </c>
      <c r="H743" s="134" t="s">
        <v>391</v>
      </c>
      <c r="I743" s="138">
        <f>IF(H743="Urban",VLOOKUP(C743,'Wage Index Urban (CMS.GOV)-PDPM'!$A$2:$D$1682,4,FALSE),0)</f>
        <v>0.9103</v>
      </c>
      <c r="J743" s="138">
        <f>IF(H743="Rural",VLOOKUP(B743,'Wage Index Rural (CMS.GOV)-PDPM'!$B$1:$C$54,2,FALSE),0)</f>
        <v>0</v>
      </c>
    </row>
    <row r="744" spans="1:10" x14ac:dyDescent="0.25">
      <c r="A744" s="134">
        <v>15240</v>
      </c>
      <c r="B744" s="134" t="s">
        <v>1637</v>
      </c>
      <c r="C744" s="131">
        <v>99915</v>
      </c>
      <c r="D744" s="132" t="s">
        <v>657</v>
      </c>
      <c r="E744" s="133" t="s">
        <v>1670</v>
      </c>
      <c r="F744" s="133" t="s">
        <v>7079</v>
      </c>
      <c r="G744" s="135">
        <f t="shared" si="11"/>
        <v>0.8347</v>
      </c>
      <c r="H744" s="134" t="s">
        <v>388</v>
      </c>
      <c r="I744" s="138">
        <f>IF(H744="Urban",VLOOKUP(C744,'Wage Index Urban (CMS.GOV)-PDPM'!$A$2:$D$1682,4,FALSE),0)</f>
        <v>0</v>
      </c>
      <c r="J744" s="138">
        <f>IF(H744="Rural",VLOOKUP(B744,'Wage Index Rural (CMS.GOV)-PDPM'!$B$1:$C$54,2,FALSE),0)</f>
        <v>0.8347</v>
      </c>
    </row>
    <row r="745" spans="1:10" x14ac:dyDescent="0.25">
      <c r="A745" s="134">
        <v>15250</v>
      </c>
      <c r="B745" s="134" t="s">
        <v>1637</v>
      </c>
      <c r="C745" s="131">
        <v>99915</v>
      </c>
      <c r="D745" s="132" t="s">
        <v>1671</v>
      </c>
      <c r="E745" s="133" t="s">
        <v>1672</v>
      </c>
      <c r="F745" s="133" t="s">
        <v>7079</v>
      </c>
      <c r="G745" s="135">
        <f t="shared" si="11"/>
        <v>0.8347</v>
      </c>
      <c r="H745" s="134" t="s">
        <v>388</v>
      </c>
      <c r="I745" s="138">
        <f>IF(H745="Urban",VLOOKUP(C745,'Wage Index Urban (CMS.GOV)-PDPM'!$A$2:$D$1682,4,FALSE),0)</f>
        <v>0</v>
      </c>
      <c r="J745" s="138">
        <f>IF(H745="Rural",VLOOKUP(B745,'Wage Index Rural (CMS.GOV)-PDPM'!$B$1:$C$54,2,FALSE),0)</f>
        <v>0.8347</v>
      </c>
    </row>
    <row r="746" spans="1:10" x14ac:dyDescent="0.25">
      <c r="A746" s="134">
        <v>15260</v>
      </c>
      <c r="B746" s="134" t="s">
        <v>1637</v>
      </c>
      <c r="C746" s="131">
        <v>99915</v>
      </c>
      <c r="D746" s="132" t="s">
        <v>661</v>
      </c>
      <c r="E746" s="133" t="s">
        <v>1673</v>
      </c>
      <c r="F746" s="133" t="s">
        <v>7079</v>
      </c>
      <c r="G746" s="135">
        <f t="shared" si="11"/>
        <v>0.8347</v>
      </c>
      <c r="H746" s="134" t="s">
        <v>388</v>
      </c>
      <c r="I746" s="138">
        <f>IF(H746="Urban",VLOOKUP(C746,'Wage Index Urban (CMS.GOV)-PDPM'!$A$2:$D$1682,4,FALSE),0)</f>
        <v>0</v>
      </c>
      <c r="J746" s="138">
        <f>IF(H746="Rural",VLOOKUP(B746,'Wage Index Rural (CMS.GOV)-PDPM'!$B$1:$C$54,2,FALSE),0)</f>
        <v>0.8347</v>
      </c>
    </row>
    <row r="747" spans="1:10" x14ac:dyDescent="0.25">
      <c r="A747" s="134">
        <v>15270</v>
      </c>
      <c r="B747" s="134" t="s">
        <v>1637</v>
      </c>
      <c r="C747" s="131">
        <v>99915</v>
      </c>
      <c r="D747" s="132" t="s">
        <v>452</v>
      </c>
      <c r="E747" s="133" t="s">
        <v>1674</v>
      </c>
      <c r="F747" s="133" t="s">
        <v>7079</v>
      </c>
      <c r="G747" s="135">
        <f t="shared" si="11"/>
        <v>0.8347</v>
      </c>
      <c r="H747" s="134" t="s">
        <v>388</v>
      </c>
      <c r="I747" s="138">
        <f>IF(H747="Urban",VLOOKUP(C747,'Wage Index Urban (CMS.GOV)-PDPM'!$A$2:$D$1682,4,FALSE),0)</f>
        <v>0</v>
      </c>
      <c r="J747" s="138">
        <f>IF(H747="Rural",VLOOKUP(B747,'Wage Index Rural (CMS.GOV)-PDPM'!$B$1:$C$54,2,FALSE),0)</f>
        <v>0.8347</v>
      </c>
    </row>
    <row r="748" spans="1:10" x14ac:dyDescent="0.25">
      <c r="A748" s="134">
        <v>15280</v>
      </c>
      <c r="B748" s="134" t="s">
        <v>1637</v>
      </c>
      <c r="C748" s="131">
        <v>26900</v>
      </c>
      <c r="D748" s="132" t="s">
        <v>1046</v>
      </c>
      <c r="E748" s="133" t="s">
        <v>1675</v>
      </c>
      <c r="F748" s="133" t="s">
        <v>136</v>
      </c>
      <c r="G748" s="135">
        <f t="shared" si="11"/>
        <v>0.95830000000000004</v>
      </c>
      <c r="H748" s="134" t="s">
        <v>391</v>
      </c>
      <c r="I748" s="138">
        <f>IF(H748="Urban",VLOOKUP(C748,'Wage Index Urban (CMS.GOV)-PDPM'!$A$2:$D$1682,4,FALSE),0)</f>
        <v>0.95830000000000004</v>
      </c>
      <c r="J748" s="138">
        <f>IF(H748="Rural",VLOOKUP(B748,'Wage Index Rural (CMS.GOV)-PDPM'!$B$1:$C$54,2,FALSE),0)</f>
        <v>0</v>
      </c>
    </row>
    <row r="749" spans="1:10" x14ac:dyDescent="0.25">
      <c r="A749" s="134">
        <v>15290</v>
      </c>
      <c r="B749" s="134" t="s">
        <v>1637</v>
      </c>
      <c r="C749" s="131">
        <v>26900</v>
      </c>
      <c r="D749" s="132" t="s">
        <v>1244</v>
      </c>
      <c r="E749" s="133" t="s">
        <v>1676</v>
      </c>
      <c r="F749" s="133" t="s">
        <v>136</v>
      </c>
      <c r="G749" s="135">
        <f t="shared" si="11"/>
        <v>0.95830000000000004</v>
      </c>
      <c r="H749" s="134" t="s">
        <v>391</v>
      </c>
      <c r="I749" s="138">
        <f>IF(H749="Urban",VLOOKUP(C749,'Wage Index Urban (CMS.GOV)-PDPM'!$A$2:$D$1682,4,FALSE),0)</f>
        <v>0.95830000000000004</v>
      </c>
      <c r="J749" s="138">
        <f>IF(H749="Rural",VLOOKUP(B749,'Wage Index Rural (CMS.GOV)-PDPM'!$B$1:$C$54,2,FALSE),0)</f>
        <v>0</v>
      </c>
    </row>
    <row r="750" spans="1:10" x14ac:dyDescent="0.25">
      <c r="A750" s="134">
        <v>15300</v>
      </c>
      <c r="B750" s="134" t="s">
        <v>1637</v>
      </c>
      <c r="C750" s="131">
        <v>31140</v>
      </c>
      <c r="D750" s="132" t="s">
        <v>1677</v>
      </c>
      <c r="E750" s="133" t="s">
        <v>1678</v>
      </c>
      <c r="F750" s="133" t="s">
        <v>137</v>
      </c>
      <c r="G750" s="135">
        <f t="shared" si="11"/>
        <v>0.87930000000000008</v>
      </c>
      <c r="H750" s="134" t="s">
        <v>391</v>
      </c>
      <c r="I750" s="138">
        <f>IF(H750="Urban",VLOOKUP(C750,'Wage Index Urban (CMS.GOV)-PDPM'!$A$2:$D$1682,4,FALSE),0)</f>
        <v>0.87930000000000008</v>
      </c>
      <c r="J750" s="138">
        <f>IF(H750="Rural",VLOOKUP(B750,'Wage Index Rural (CMS.GOV)-PDPM'!$B$1:$C$54,2,FALSE),0)</f>
        <v>0</v>
      </c>
    </row>
    <row r="751" spans="1:10" x14ac:dyDescent="0.25">
      <c r="A751" s="134">
        <v>15310</v>
      </c>
      <c r="B751" s="134" t="s">
        <v>1637</v>
      </c>
      <c r="C751" s="131">
        <v>26900</v>
      </c>
      <c r="D751" s="132" t="s">
        <v>1679</v>
      </c>
      <c r="E751" s="133" t="s">
        <v>1680</v>
      </c>
      <c r="F751" s="133" t="s">
        <v>136</v>
      </c>
      <c r="G751" s="135">
        <f t="shared" si="11"/>
        <v>0.95830000000000004</v>
      </c>
      <c r="H751" s="134" t="s">
        <v>391</v>
      </c>
      <c r="I751" s="138">
        <f>IF(H751="Urban",VLOOKUP(C751,'Wage Index Urban (CMS.GOV)-PDPM'!$A$2:$D$1682,4,FALSE),0)</f>
        <v>0.95830000000000004</v>
      </c>
      <c r="J751" s="138">
        <f>IF(H751="Rural",VLOOKUP(B751,'Wage Index Rural (CMS.GOV)-PDPM'!$B$1:$C$54,2,FALSE),0)</f>
        <v>0</v>
      </c>
    </row>
    <row r="752" spans="1:10" x14ac:dyDescent="0.25">
      <c r="A752" s="134">
        <v>15320</v>
      </c>
      <c r="B752" s="134" t="s">
        <v>1637</v>
      </c>
      <c r="C752" s="131">
        <v>99915</v>
      </c>
      <c r="D752" s="132" t="s">
        <v>456</v>
      </c>
      <c r="E752" s="133" t="s">
        <v>1681</v>
      </c>
      <c r="F752" s="133" t="s">
        <v>7079</v>
      </c>
      <c r="G752" s="135">
        <f t="shared" si="11"/>
        <v>0.8347</v>
      </c>
      <c r="H752" s="134" t="s">
        <v>388</v>
      </c>
      <c r="I752" s="138">
        <f>IF(H752="Urban",VLOOKUP(C752,'Wage Index Urban (CMS.GOV)-PDPM'!$A$2:$D$1682,4,FALSE),0)</f>
        <v>0</v>
      </c>
      <c r="J752" s="138">
        <f>IF(H752="Rural",VLOOKUP(B752,'Wage Index Rural (CMS.GOV)-PDPM'!$B$1:$C$54,2,FALSE),0)</f>
        <v>0.8347</v>
      </c>
    </row>
    <row r="753" spans="1:10" x14ac:dyDescent="0.25">
      <c r="A753" s="134">
        <v>15330</v>
      </c>
      <c r="B753" s="134" t="s">
        <v>1637</v>
      </c>
      <c r="C753" s="131">
        <v>29020</v>
      </c>
      <c r="D753" s="132" t="s">
        <v>668</v>
      </c>
      <c r="E753" s="133" t="s">
        <v>1682</v>
      </c>
      <c r="F753" s="133" t="s">
        <v>142</v>
      </c>
      <c r="G753" s="135">
        <f t="shared" si="11"/>
        <v>0.97460000000000002</v>
      </c>
      <c r="H753" s="134" t="s">
        <v>391</v>
      </c>
      <c r="I753" s="138">
        <f>IF(H753="Urban",VLOOKUP(C753,'Wage Index Urban (CMS.GOV)-PDPM'!$A$2:$D$1682,4,FALSE),0)</f>
        <v>0.97460000000000002</v>
      </c>
      <c r="J753" s="138">
        <f>IF(H753="Rural",VLOOKUP(B753,'Wage Index Rural (CMS.GOV)-PDPM'!$B$1:$C$54,2,FALSE),0)</f>
        <v>0</v>
      </c>
    </row>
    <row r="754" spans="1:10" x14ac:dyDescent="0.25">
      <c r="A754" s="134">
        <v>15340</v>
      </c>
      <c r="B754" s="134" t="s">
        <v>1637</v>
      </c>
      <c r="C754" s="131">
        <v>99915</v>
      </c>
      <c r="D754" s="132" t="s">
        <v>1683</v>
      </c>
      <c r="E754" s="133" t="s">
        <v>1684</v>
      </c>
      <c r="F754" s="133" t="s">
        <v>7079</v>
      </c>
      <c r="G754" s="135">
        <f t="shared" si="11"/>
        <v>0.8347</v>
      </c>
      <c r="H754" s="134" t="s">
        <v>388</v>
      </c>
      <c r="I754" s="138">
        <f>IF(H754="Urban",VLOOKUP(C754,'Wage Index Urban (CMS.GOV)-PDPM'!$A$2:$D$1682,4,FALSE),0)</f>
        <v>0</v>
      </c>
      <c r="J754" s="138">
        <f>IF(H754="Rural",VLOOKUP(B754,'Wage Index Rural (CMS.GOV)-PDPM'!$B$1:$C$54,2,FALSE),0)</f>
        <v>0.8347</v>
      </c>
    </row>
    <row r="755" spans="1:10" x14ac:dyDescent="0.25">
      <c r="A755" s="134">
        <v>15350</v>
      </c>
      <c r="B755" s="134" t="s">
        <v>1637</v>
      </c>
      <c r="C755" s="131">
        <v>99915</v>
      </c>
      <c r="D755" s="132" t="s">
        <v>460</v>
      </c>
      <c r="E755" s="133" t="s">
        <v>1685</v>
      </c>
      <c r="F755" s="133" t="s">
        <v>7079</v>
      </c>
      <c r="G755" s="135">
        <f t="shared" si="11"/>
        <v>0.8347</v>
      </c>
      <c r="H755" s="134" t="s">
        <v>388</v>
      </c>
      <c r="I755" s="138">
        <f>IF(H755="Urban",VLOOKUP(C755,'Wage Index Urban (CMS.GOV)-PDPM'!$A$2:$D$1682,4,FALSE),0)</f>
        <v>0</v>
      </c>
      <c r="J755" s="138">
        <f>IF(H755="Rural",VLOOKUP(B755,'Wage Index Rural (CMS.GOV)-PDPM'!$B$1:$C$54,2,FALSE),0)</f>
        <v>0.8347</v>
      </c>
    </row>
    <row r="756" spans="1:10" x14ac:dyDescent="0.25">
      <c r="A756" s="134">
        <v>15360</v>
      </c>
      <c r="B756" s="134" t="s">
        <v>1637</v>
      </c>
      <c r="C756" s="131">
        <v>23844</v>
      </c>
      <c r="D756" s="132" t="s">
        <v>1259</v>
      </c>
      <c r="E756" s="133" t="s">
        <v>1686</v>
      </c>
      <c r="F756" s="133" t="s">
        <v>143</v>
      </c>
      <c r="G756" s="135">
        <f t="shared" si="11"/>
        <v>0.90470000000000006</v>
      </c>
      <c r="H756" s="134" t="s">
        <v>391</v>
      </c>
      <c r="I756" s="138">
        <f>IF(H756="Urban",VLOOKUP(C756,'Wage Index Urban (CMS.GOV)-PDPM'!$A$2:$D$1682,4,FALSE),0)</f>
        <v>0.90470000000000006</v>
      </c>
      <c r="J756" s="138">
        <f>IF(H756="Rural",VLOOKUP(B756,'Wage Index Rural (CMS.GOV)-PDPM'!$B$1:$C$54,2,FALSE),0)</f>
        <v>0</v>
      </c>
    </row>
    <row r="757" spans="1:10" x14ac:dyDescent="0.25">
      <c r="A757" s="134">
        <v>15370</v>
      </c>
      <c r="B757" s="134" t="s">
        <v>1637</v>
      </c>
      <c r="C757" s="131">
        <v>99915</v>
      </c>
      <c r="D757" s="132" t="s">
        <v>1687</v>
      </c>
      <c r="E757" s="133" t="s">
        <v>1688</v>
      </c>
      <c r="F757" s="133" t="s">
        <v>7079</v>
      </c>
      <c r="G757" s="135">
        <f t="shared" si="11"/>
        <v>0.8347</v>
      </c>
      <c r="H757" s="134" t="s">
        <v>388</v>
      </c>
      <c r="I757" s="138">
        <f>IF(H757="Urban",VLOOKUP(C757,'Wage Index Urban (CMS.GOV)-PDPM'!$A$2:$D$1682,4,FALSE),0)</f>
        <v>0</v>
      </c>
      <c r="J757" s="138">
        <f>IF(H757="Rural",VLOOKUP(B757,'Wage Index Rural (CMS.GOV)-PDPM'!$B$1:$C$54,2,FALSE),0)</f>
        <v>0.8347</v>
      </c>
    </row>
    <row r="758" spans="1:10" x14ac:dyDescent="0.25">
      <c r="A758" s="134">
        <v>15380</v>
      </c>
      <c r="B758" s="134" t="s">
        <v>1637</v>
      </c>
      <c r="C758" s="131">
        <v>99915</v>
      </c>
      <c r="D758" s="132" t="s">
        <v>462</v>
      </c>
      <c r="E758" s="133" t="s">
        <v>1689</v>
      </c>
      <c r="F758" s="133" t="s">
        <v>7079</v>
      </c>
      <c r="G758" s="135">
        <f t="shared" si="11"/>
        <v>0.8347</v>
      </c>
      <c r="H758" s="134" t="s">
        <v>388</v>
      </c>
      <c r="I758" s="138">
        <f>IF(H758="Urban",VLOOKUP(C758,'Wage Index Urban (CMS.GOV)-PDPM'!$A$2:$D$1682,4,FALSE),0)</f>
        <v>0</v>
      </c>
      <c r="J758" s="138">
        <f>IF(H758="Rural",VLOOKUP(B758,'Wage Index Rural (CMS.GOV)-PDPM'!$B$1:$C$54,2,FALSE),0)</f>
        <v>0.8347</v>
      </c>
    </row>
    <row r="759" spans="1:10" x14ac:dyDescent="0.25">
      <c r="A759" s="134">
        <v>15390</v>
      </c>
      <c r="B759" s="134" t="s">
        <v>1637</v>
      </c>
      <c r="C759" s="131">
        <v>99915</v>
      </c>
      <c r="D759" s="132" t="s">
        <v>1690</v>
      </c>
      <c r="E759" s="133" t="s">
        <v>1691</v>
      </c>
      <c r="F759" s="133" t="s">
        <v>7079</v>
      </c>
      <c r="G759" s="135">
        <f t="shared" si="11"/>
        <v>0.8347</v>
      </c>
      <c r="H759" s="134" t="s">
        <v>388</v>
      </c>
      <c r="I759" s="138">
        <f>IF(H759="Urban",VLOOKUP(C759,'Wage Index Urban (CMS.GOV)-PDPM'!$A$2:$D$1682,4,FALSE),0)</f>
        <v>0</v>
      </c>
      <c r="J759" s="138">
        <f>IF(H759="Rural",VLOOKUP(B759,'Wage Index Rural (CMS.GOV)-PDPM'!$B$1:$C$54,2,FALSE),0)</f>
        <v>0.8347</v>
      </c>
    </row>
    <row r="760" spans="1:10" x14ac:dyDescent="0.25">
      <c r="A760" s="134">
        <v>15400</v>
      </c>
      <c r="B760" s="134" t="s">
        <v>1637</v>
      </c>
      <c r="C760" s="131">
        <v>26900</v>
      </c>
      <c r="D760" s="132" t="s">
        <v>676</v>
      </c>
      <c r="E760" s="133" t="s">
        <v>1692</v>
      </c>
      <c r="F760" s="133" t="s">
        <v>136</v>
      </c>
      <c r="G760" s="135">
        <f t="shared" si="11"/>
        <v>0.95830000000000004</v>
      </c>
      <c r="H760" s="134" t="s">
        <v>391</v>
      </c>
      <c r="I760" s="138">
        <f>IF(H760="Urban",VLOOKUP(C760,'Wage Index Urban (CMS.GOV)-PDPM'!$A$2:$D$1682,4,FALSE),0)</f>
        <v>0.95830000000000004</v>
      </c>
      <c r="J760" s="138">
        <f>IF(H760="Rural",VLOOKUP(B760,'Wage Index Rural (CMS.GOV)-PDPM'!$B$1:$C$54,2,FALSE),0)</f>
        <v>0</v>
      </c>
    </row>
    <row r="761" spans="1:10" x14ac:dyDescent="0.25">
      <c r="A761" s="134">
        <v>15410</v>
      </c>
      <c r="B761" s="134" t="s">
        <v>1637</v>
      </c>
      <c r="C761" s="131">
        <v>99915</v>
      </c>
      <c r="D761" s="132" t="s">
        <v>1553</v>
      </c>
      <c r="E761" s="133" t="s">
        <v>1693</v>
      </c>
      <c r="F761" s="133" t="s">
        <v>7079</v>
      </c>
      <c r="G761" s="135">
        <f t="shared" si="11"/>
        <v>0.8347</v>
      </c>
      <c r="H761" s="134" t="s">
        <v>388</v>
      </c>
      <c r="I761" s="138">
        <f>IF(H761="Urban",VLOOKUP(C761,'Wage Index Urban (CMS.GOV)-PDPM'!$A$2:$D$1682,4,FALSE),0)</f>
        <v>0</v>
      </c>
      <c r="J761" s="138">
        <f>IF(H761="Rural",VLOOKUP(B761,'Wage Index Rural (CMS.GOV)-PDPM'!$B$1:$C$54,2,FALSE),0)</f>
        <v>0.8347</v>
      </c>
    </row>
    <row r="762" spans="1:10" x14ac:dyDescent="0.25">
      <c r="A762" s="134">
        <v>15420</v>
      </c>
      <c r="B762" s="134" t="s">
        <v>1637</v>
      </c>
      <c r="C762" s="131">
        <v>99915</v>
      </c>
      <c r="D762" s="132" t="s">
        <v>1694</v>
      </c>
      <c r="E762" s="133" t="s">
        <v>1695</v>
      </c>
      <c r="F762" s="133" t="s">
        <v>7079</v>
      </c>
      <c r="G762" s="135">
        <f t="shared" si="11"/>
        <v>0.8347</v>
      </c>
      <c r="H762" s="134" t="s">
        <v>388</v>
      </c>
      <c r="I762" s="138">
        <f>IF(H762="Urban",VLOOKUP(C762,'Wage Index Urban (CMS.GOV)-PDPM'!$A$2:$D$1682,4,FALSE),0)</f>
        <v>0</v>
      </c>
      <c r="J762" s="138">
        <f>IF(H762="Rural",VLOOKUP(B762,'Wage Index Rural (CMS.GOV)-PDPM'!$B$1:$C$54,2,FALSE),0)</f>
        <v>0.8347</v>
      </c>
    </row>
    <row r="763" spans="1:10" x14ac:dyDescent="0.25">
      <c r="A763" s="134">
        <v>15450</v>
      </c>
      <c r="B763" s="134" t="s">
        <v>1637</v>
      </c>
      <c r="C763" s="131">
        <v>33140</v>
      </c>
      <c r="D763" s="132" t="s">
        <v>1696</v>
      </c>
      <c r="E763" s="133" t="s">
        <v>1697</v>
      </c>
      <c r="F763" s="133" t="s">
        <v>144</v>
      </c>
      <c r="G763" s="135">
        <f t="shared" si="11"/>
        <v>0.89500000000000002</v>
      </c>
      <c r="H763" s="134" t="s">
        <v>391</v>
      </c>
      <c r="I763" s="138">
        <f>IF(H763="Urban",VLOOKUP(C763,'Wage Index Urban (CMS.GOV)-PDPM'!$A$2:$D$1682,4,FALSE),0)</f>
        <v>0.89500000000000002</v>
      </c>
      <c r="J763" s="138">
        <f>IF(H763="Rural",VLOOKUP(B763,'Wage Index Rural (CMS.GOV)-PDPM'!$B$1:$C$54,2,FALSE),0)</f>
        <v>0</v>
      </c>
    </row>
    <row r="764" spans="1:10" x14ac:dyDescent="0.25">
      <c r="A764" s="134">
        <v>15430</v>
      </c>
      <c r="B764" s="134" t="s">
        <v>1637</v>
      </c>
      <c r="C764" s="131">
        <v>99915</v>
      </c>
      <c r="D764" s="132" t="s">
        <v>1698</v>
      </c>
      <c r="E764" s="133" t="s">
        <v>1699</v>
      </c>
      <c r="F764" s="133" t="s">
        <v>7079</v>
      </c>
      <c r="G764" s="135">
        <f t="shared" si="11"/>
        <v>0.8347</v>
      </c>
      <c r="H764" s="134" t="s">
        <v>388</v>
      </c>
      <c r="I764" s="138">
        <f>IF(H764="Urban",VLOOKUP(C764,'Wage Index Urban (CMS.GOV)-PDPM'!$A$2:$D$1682,4,FALSE),0)</f>
        <v>0</v>
      </c>
      <c r="J764" s="138">
        <f>IF(H764="Rural",VLOOKUP(B764,'Wage Index Rural (CMS.GOV)-PDPM'!$B$1:$C$54,2,FALSE),0)</f>
        <v>0.8347</v>
      </c>
    </row>
    <row r="765" spans="1:10" x14ac:dyDescent="0.25">
      <c r="A765" s="134">
        <v>15440</v>
      </c>
      <c r="B765" s="134" t="s">
        <v>1637</v>
      </c>
      <c r="C765" s="131">
        <v>23844</v>
      </c>
      <c r="D765" s="132" t="s">
        <v>779</v>
      </c>
      <c r="E765" s="133" t="s">
        <v>1700</v>
      </c>
      <c r="F765" s="133" t="s">
        <v>143</v>
      </c>
      <c r="G765" s="135">
        <f t="shared" si="11"/>
        <v>0.90470000000000006</v>
      </c>
      <c r="H765" s="134" t="s">
        <v>391</v>
      </c>
      <c r="I765" s="138">
        <f>IF(H765="Urban",VLOOKUP(C765,'Wage Index Urban (CMS.GOV)-PDPM'!$A$2:$D$1682,4,FALSE),0)</f>
        <v>0.90470000000000006</v>
      </c>
      <c r="J765" s="138">
        <f>IF(H765="Rural",VLOOKUP(B765,'Wage Index Rural (CMS.GOV)-PDPM'!$B$1:$C$54,2,FALSE),0)</f>
        <v>0</v>
      </c>
    </row>
    <row r="766" spans="1:10" x14ac:dyDescent="0.25">
      <c r="A766" s="134">
        <v>15460</v>
      </c>
      <c r="B766" s="134" t="s">
        <v>1637</v>
      </c>
      <c r="C766" s="131">
        <v>99915</v>
      </c>
      <c r="D766" s="132" t="s">
        <v>468</v>
      </c>
      <c r="E766" s="133" t="s">
        <v>1701</v>
      </c>
      <c r="F766" s="133" t="s">
        <v>7079</v>
      </c>
      <c r="G766" s="135">
        <f t="shared" si="11"/>
        <v>0.8347</v>
      </c>
      <c r="H766" s="134" t="s">
        <v>388</v>
      </c>
      <c r="I766" s="138">
        <f>IF(H766="Urban",VLOOKUP(C766,'Wage Index Urban (CMS.GOV)-PDPM'!$A$2:$D$1682,4,FALSE),0)</f>
        <v>0</v>
      </c>
      <c r="J766" s="138">
        <f>IF(H766="Rural",VLOOKUP(B766,'Wage Index Rural (CMS.GOV)-PDPM'!$B$1:$C$54,2,FALSE),0)</f>
        <v>0.8347</v>
      </c>
    </row>
    <row r="767" spans="1:10" x14ac:dyDescent="0.25">
      <c r="A767" s="134">
        <v>15470</v>
      </c>
      <c r="B767" s="134" t="s">
        <v>1637</v>
      </c>
      <c r="C767" s="131">
        <v>26900</v>
      </c>
      <c r="D767" s="132" t="s">
        <v>478</v>
      </c>
      <c r="E767" s="133" t="s">
        <v>1702</v>
      </c>
      <c r="F767" s="133" t="s">
        <v>136</v>
      </c>
      <c r="G767" s="135">
        <f t="shared" si="11"/>
        <v>0.95830000000000004</v>
      </c>
      <c r="H767" s="134" t="s">
        <v>391</v>
      </c>
      <c r="I767" s="138">
        <f>IF(H767="Urban",VLOOKUP(C767,'Wage Index Urban (CMS.GOV)-PDPM'!$A$2:$D$1682,4,FALSE),0)</f>
        <v>0.95830000000000004</v>
      </c>
      <c r="J767" s="138">
        <f>IF(H767="Rural",VLOOKUP(B767,'Wage Index Rural (CMS.GOV)-PDPM'!$B$1:$C$54,2,FALSE),0)</f>
        <v>0</v>
      </c>
    </row>
    <row r="768" spans="1:10" x14ac:dyDescent="0.25">
      <c r="A768" s="134">
        <v>15480</v>
      </c>
      <c r="B768" s="134" t="s">
        <v>1637</v>
      </c>
      <c r="C768" s="131">
        <v>26900</v>
      </c>
      <c r="D768" s="132" t="s">
        <v>482</v>
      </c>
      <c r="E768" s="133" t="s">
        <v>1703</v>
      </c>
      <c r="F768" s="133" t="s">
        <v>136</v>
      </c>
      <c r="G768" s="135">
        <f t="shared" si="11"/>
        <v>0.95830000000000004</v>
      </c>
      <c r="H768" s="134" t="s">
        <v>391</v>
      </c>
      <c r="I768" s="138">
        <f>IF(H768="Urban",VLOOKUP(C768,'Wage Index Urban (CMS.GOV)-PDPM'!$A$2:$D$1682,4,FALSE),0)</f>
        <v>0.95830000000000004</v>
      </c>
      <c r="J768" s="138">
        <f>IF(H768="Rural",VLOOKUP(B768,'Wage Index Rural (CMS.GOV)-PDPM'!$B$1:$C$54,2,FALSE),0)</f>
        <v>0</v>
      </c>
    </row>
    <row r="769" spans="1:10" x14ac:dyDescent="0.25">
      <c r="A769" s="134">
        <v>15490</v>
      </c>
      <c r="B769" s="134" t="s">
        <v>1637</v>
      </c>
      <c r="C769" s="131">
        <v>99915</v>
      </c>
      <c r="D769" s="132" t="s">
        <v>484</v>
      </c>
      <c r="E769" s="133" t="s">
        <v>1704</v>
      </c>
      <c r="F769" s="133" t="s">
        <v>7079</v>
      </c>
      <c r="G769" s="135">
        <f t="shared" si="11"/>
        <v>0.8347</v>
      </c>
      <c r="H769" s="134" t="s">
        <v>388</v>
      </c>
      <c r="I769" s="138">
        <f>IF(H769="Urban",VLOOKUP(C769,'Wage Index Urban (CMS.GOV)-PDPM'!$A$2:$D$1682,4,FALSE),0)</f>
        <v>0</v>
      </c>
      <c r="J769" s="138">
        <f>IF(H769="Rural",VLOOKUP(B769,'Wage Index Rural (CMS.GOV)-PDPM'!$B$1:$C$54,2,FALSE),0)</f>
        <v>0.8347</v>
      </c>
    </row>
    <row r="770" spans="1:10" x14ac:dyDescent="0.25">
      <c r="A770" s="134">
        <v>15500</v>
      </c>
      <c r="B770" s="134" t="s">
        <v>1637</v>
      </c>
      <c r="C770" s="131">
        <v>99915</v>
      </c>
      <c r="D770" s="132" t="s">
        <v>1077</v>
      </c>
      <c r="E770" s="133" t="s">
        <v>1705</v>
      </c>
      <c r="F770" s="133" t="s">
        <v>7079</v>
      </c>
      <c r="G770" s="135">
        <f t="shared" si="11"/>
        <v>0.8347</v>
      </c>
      <c r="H770" s="134" t="s">
        <v>388</v>
      </c>
      <c r="I770" s="138">
        <f>IF(H770="Urban",VLOOKUP(C770,'Wage Index Urban (CMS.GOV)-PDPM'!$A$2:$D$1682,4,FALSE),0)</f>
        <v>0</v>
      </c>
      <c r="J770" s="138">
        <f>IF(H770="Rural",VLOOKUP(B770,'Wage Index Rural (CMS.GOV)-PDPM'!$B$1:$C$54,2,FALSE),0)</f>
        <v>0.8347</v>
      </c>
    </row>
    <row r="771" spans="1:10" x14ac:dyDescent="0.25">
      <c r="A771" s="134">
        <v>15510</v>
      </c>
      <c r="B771" s="134" t="s">
        <v>1637</v>
      </c>
      <c r="C771" s="131">
        <v>99915</v>
      </c>
      <c r="D771" s="132" t="s">
        <v>1706</v>
      </c>
      <c r="E771" s="133" t="s">
        <v>1707</v>
      </c>
      <c r="F771" s="133" t="s">
        <v>7079</v>
      </c>
      <c r="G771" s="135">
        <f t="shared" si="11"/>
        <v>0.8347</v>
      </c>
      <c r="H771" s="134" t="s">
        <v>388</v>
      </c>
      <c r="I771" s="138">
        <f>IF(H771="Urban",VLOOKUP(C771,'Wage Index Urban (CMS.GOV)-PDPM'!$A$2:$D$1682,4,FALSE),0)</f>
        <v>0</v>
      </c>
      <c r="J771" s="138">
        <f>IF(H771="Rural",VLOOKUP(B771,'Wage Index Rural (CMS.GOV)-PDPM'!$B$1:$C$54,2,FALSE),0)</f>
        <v>0.8347</v>
      </c>
    </row>
    <row r="772" spans="1:10" x14ac:dyDescent="0.25">
      <c r="A772" s="134">
        <v>15520</v>
      </c>
      <c r="B772" s="134" t="s">
        <v>1637</v>
      </c>
      <c r="C772" s="131">
        <v>14020</v>
      </c>
      <c r="D772" s="132" t="s">
        <v>488</v>
      </c>
      <c r="E772" s="133" t="s">
        <v>1708</v>
      </c>
      <c r="F772" s="133" t="s">
        <v>145</v>
      </c>
      <c r="G772" s="135">
        <f t="shared" si="11"/>
        <v>0.8972</v>
      </c>
      <c r="H772" s="134" t="s">
        <v>391</v>
      </c>
      <c r="I772" s="138">
        <f>IF(H772="Urban",VLOOKUP(C772,'Wage Index Urban (CMS.GOV)-PDPM'!$A$2:$D$1682,4,FALSE),0)</f>
        <v>0.8972</v>
      </c>
      <c r="J772" s="138">
        <f>IF(H772="Rural",VLOOKUP(B772,'Wage Index Rural (CMS.GOV)-PDPM'!$B$1:$C$54,2,FALSE),0)</f>
        <v>0</v>
      </c>
    </row>
    <row r="773" spans="1:10" x14ac:dyDescent="0.25">
      <c r="A773" s="134">
        <v>15530</v>
      </c>
      <c r="B773" s="134" t="s">
        <v>1637</v>
      </c>
      <c r="C773" s="131">
        <v>99915</v>
      </c>
      <c r="D773" s="132" t="s">
        <v>490</v>
      </c>
      <c r="E773" s="133" t="s">
        <v>1709</v>
      </c>
      <c r="F773" s="133" t="s">
        <v>7079</v>
      </c>
      <c r="G773" s="135">
        <f t="shared" si="11"/>
        <v>0.8347</v>
      </c>
      <c r="H773" s="134" t="s">
        <v>388</v>
      </c>
      <c r="I773" s="138">
        <f>IF(H773="Urban",VLOOKUP(C773,'Wage Index Urban (CMS.GOV)-PDPM'!$A$2:$D$1682,4,FALSE),0)</f>
        <v>0</v>
      </c>
      <c r="J773" s="138">
        <f>IF(H773="Rural",VLOOKUP(B773,'Wage Index Rural (CMS.GOV)-PDPM'!$B$1:$C$54,2,FALSE),0)</f>
        <v>0.8347</v>
      </c>
    </row>
    <row r="774" spans="1:10" x14ac:dyDescent="0.25">
      <c r="A774" s="134">
        <v>15540</v>
      </c>
      <c r="B774" s="134" t="s">
        <v>1637</v>
      </c>
      <c r="C774" s="131">
        <v>26900</v>
      </c>
      <c r="D774" s="132" t="s">
        <v>492</v>
      </c>
      <c r="E774" s="133" t="s">
        <v>1710</v>
      </c>
      <c r="F774" s="133" t="s">
        <v>136</v>
      </c>
      <c r="G774" s="135">
        <f t="shared" si="11"/>
        <v>0.95830000000000004</v>
      </c>
      <c r="H774" s="134" t="s">
        <v>391</v>
      </c>
      <c r="I774" s="138">
        <f>IF(H774="Urban",VLOOKUP(C774,'Wage Index Urban (CMS.GOV)-PDPM'!$A$2:$D$1682,4,FALSE),0)</f>
        <v>0.95830000000000004</v>
      </c>
      <c r="J774" s="138">
        <f>IF(H774="Rural",VLOOKUP(B774,'Wage Index Rural (CMS.GOV)-PDPM'!$B$1:$C$54,2,FALSE),0)</f>
        <v>0</v>
      </c>
    </row>
    <row r="775" spans="1:10" x14ac:dyDescent="0.25">
      <c r="A775" s="134">
        <v>15550</v>
      </c>
      <c r="B775" s="134" t="s">
        <v>1637</v>
      </c>
      <c r="C775" s="131">
        <v>23844</v>
      </c>
      <c r="D775" s="132" t="s">
        <v>700</v>
      </c>
      <c r="E775" s="133" t="s">
        <v>1711</v>
      </c>
      <c r="F775" s="133" t="s">
        <v>143</v>
      </c>
      <c r="G775" s="135">
        <f t="shared" si="11"/>
        <v>0.90470000000000006</v>
      </c>
      <c r="H775" s="134" t="s">
        <v>391</v>
      </c>
      <c r="I775" s="138">
        <f>IF(H775="Urban",VLOOKUP(C775,'Wage Index Urban (CMS.GOV)-PDPM'!$A$2:$D$1682,4,FALSE),0)</f>
        <v>0.90470000000000006</v>
      </c>
      <c r="J775" s="138">
        <f>IF(H775="Rural",VLOOKUP(B775,'Wage Index Rural (CMS.GOV)-PDPM'!$B$1:$C$54,2,FALSE),0)</f>
        <v>0</v>
      </c>
    </row>
    <row r="776" spans="1:10" x14ac:dyDescent="0.25">
      <c r="A776" s="134">
        <v>15560</v>
      </c>
      <c r="B776" s="134" t="s">
        <v>1637</v>
      </c>
      <c r="C776" s="131">
        <v>99915</v>
      </c>
      <c r="D776" s="132" t="s">
        <v>1712</v>
      </c>
      <c r="E776" s="133" t="s">
        <v>1713</v>
      </c>
      <c r="F776" s="133" t="s">
        <v>7079</v>
      </c>
      <c r="G776" s="135">
        <f t="shared" si="11"/>
        <v>0.8347</v>
      </c>
      <c r="H776" s="134" t="s">
        <v>388</v>
      </c>
      <c r="I776" s="138">
        <f>IF(H776="Urban",VLOOKUP(C776,'Wage Index Urban (CMS.GOV)-PDPM'!$A$2:$D$1682,4,FALSE),0)</f>
        <v>0</v>
      </c>
      <c r="J776" s="138">
        <f>IF(H776="Rural",VLOOKUP(B776,'Wage Index Rural (CMS.GOV)-PDPM'!$B$1:$C$54,2,FALSE),0)</f>
        <v>0.8347</v>
      </c>
    </row>
    <row r="777" spans="1:10" x14ac:dyDescent="0.25">
      <c r="A777" s="134">
        <v>15570</v>
      </c>
      <c r="B777" s="134" t="s">
        <v>1637</v>
      </c>
      <c r="C777" s="131">
        <v>17140</v>
      </c>
      <c r="D777" s="132" t="s">
        <v>1714</v>
      </c>
      <c r="E777" s="133" t="s">
        <v>1715</v>
      </c>
      <c r="F777" s="133" t="s">
        <v>139</v>
      </c>
      <c r="G777" s="135">
        <f t="shared" ref="G777:G840" si="12">IF(H777="Rural",J777,I777)</f>
        <v>0.9103</v>
      </c>
      <c r="H777" s="134" t="s">
        <v>391</v>
      </c>
      <c r="I777" s="138">
        <f>IF(H777="Urban",VLOOKUP(C777,'Wage Index Urban (CMS.GOV)-PDPM'!$A$2:$D$1682,4,FALSE),0)</f>
        <v>0.9103</v>
      </c>
      <c r="J777" s="138">
        <f>IF(H777="Rural",VLOOKUP(B777,'Wage Index Rural (CMS.GOV)-PDPM'!$B$1:$C$54,2,FALSE),0)</f>
        <v>0</v>
      </c>
    </row>
    <row r="778" spans="1:10" x14ac:dyDescent="0.25">
      <c r="A778" s="134">
        <v>15580</v>
      </c>
      <c r="B778" s="134" t="s">
        <v>1637</v>
      </c>
      <c r="C778" s="131">
        <v>99915</v>
      </c>
      <c r="D778" s="132" t="s">
        <v>804</v>
      </c>
      <c r="E778" s="133" t="s">
        <v>1716</v>
      </c>
      <c r="F778" s="133" t="s">
        <v>7079</v>
      </c>
      <c r="G778" s="135">
        <f t="shared" si="12"/>
        <v>0.8347</v>
      </c>
      <c r="H778" s="134" t="s">
        <v>388</v>
      </c>
      <c r="I778" s="138">
        <f>IF(H778="Urban",VLOOKUP(C778,'Wage Index Urban (CMS.GOV)-PDPM'!$A$2:$D$1682,4,FALSE),0)</f>
        <v>0</v>
      </c>
      <c r="J778" s="138">
        <f>IF(H778="Rural",VLOOKUP(B778,'Wage Index Rural (CMS.GOV)-PDPM'!$B$1:$C$54,2,FALSE),0)</f>
        <v>0.8347</v>
      </c>
    </row>
    <row r="779" spans="1:10" x14ac:dyDescent="0.25">
      <c r="A779" s="134">
        <v>15590</v>
      </c>
      <c r="B779" s="134" t="s">
        <v>1637</v>
      </c>
      <c r="C779" s="131">
        <v>14020</v>
      </c>
      <c r="D779" s="132" t="s">
        <v>1717</v>
      </c>
      <c r="E779" s="133" t="s">
        <v>1718</v>
      </c>
      <c r="F779" s="133" t="s">
        <v>145</v>
      </c>
      <c r="G779" s="135">
        <f t="shared" si="12"/>
        <v>0.8972</v>
      </c>
      <c r="H779" s="134" t="s">
        <v>391</v>
      </c>
      <c r="I779" s="138">
        <f>IF(H779="Urban",VLOOKUP(C779,'Wage Index Urban (CMS.GOV)-PDPM'!$A$2:$D$1682,4,FALSE),0)</f>
        <v>0.8972</v>
      </c>
      <c r="J779" s="138">
        <f>IF(H779="Rural",VLOOKUP(B779,'Wage Index Rural (CMS.GOV)-PDPM'!$B$1:$C$54,2,FALSE),0)</f>
        <v>0</v>
      </c>
    </row>
    <row r="780" spans="1:10" x14ac:dyDescent="0.25">
      <c r="A780" s="134">
        <v>15600</v>
      </c>
      <c r="B780" s="134" t="s">
        <v>1637</v>
      </c>
      <c r="C780" s="131">
        <v>45460</v>
      </c>
      <c r="D780" s="132" t="s">
        <v>950</v>
      </c>
      <c r="E780" s="133" t="s">
        <v>6490</v>
      </c>
      <c r="F780" s="133" t="s">
        <v>138</v>
      </c>
      <c r="G780" s="135">
        <f t="shared" si="12"/>
        <v>0.85770000000000002</v>
      </c>
      <c r="H780" s="134" t="s">
        <v>391</v>
      </c>
      <c r="I780" s="138">
        <f>IF(H780="Urban",VLOOKUP(C780,'Wage Index Urban (CMS.GOV)-PDPM'!$A$2:$D$1682,4,FALSE),0)</f>
        <v>0.85770000000000002</v>
      </c>
      <c r="J780" s="138">
        <f>IF(H780="Rural",VLOOKUP(B780,'Wage Index Rural (CMS.GOV)-PDPM'!$B$1:$C$54,2,FALSE),0)</f>
        <v>0</v>
      </c>
    </row>
    <row r="781" spans="1:10" x14ac:dyDescent="0.25">
      <c r="A781" s="134">
        <v>15610</v>
      </c>
      <c r="B781" s="134" t="s">
        <v>1637</v>
      </c>
      <c r="C781" s="131">
        <v>99915</v>
      </c>
      <c r="D781" s="132" t="s">
        <v>494</v>
      </c>
      <c r="E781" s="133" t="s">
        <v>1719</v>
      </c>
      <c r="F781" s="133" t="s">
        <v>7079</v>
      </c>
      <c r="G781" s="135">
        <f t="shared" si="12"/>
        <v>0.8347</v>
      </c>
      <c r="H781" s="134" t="s">
        <v>388</v>
      </c>
      <c r="I781" s="138">
        <f>IF(H781="Urban",VLOOKUP(C781,'Wage Index Urban (CMS.GOV)-PDPM'!$A$2:$D$1682,4,FALSE),0)</f>
        <v>0</v>
      </c>
      <c r="J781" s="138">
        <f>IF(H781="Rural",VLOOKUP(B781,'Wage Index Rural (CMS.GOV)-PDPM'!$B$1:$C$54,2,FALSE),0)</f>
        <v>0.8347</v>
      </c>
    </row>
    <row r="782" spans="1:10" x14ac:dyDescent="0.25">
      <c r="A782" s="134">
        <v>15620</v>
      </c>
      <c r="B782" s="134" t="s">
        <v>1637</v>
      </c>
      <c r="C782" s="131">
        <v>99915</v>
      </c>
      <c r="D782" s="132" t="s">
        <v>498</v>
      </c>
      <c r="E782" s="133" t="s">
        <v>1720</v>
      </c>
      <c r="F782" s="133" t="s">
        <v>7079</v>
      </c>
      <c r="G782" s="135">
        <f t="shared" si="12"/>
        <v>0.8347</v>
      </c>
      <c r="H782" s="134" t="s">
        <v>388</v>
      </c>
      <c r="I782" s="138">
        <f>IF(H782="Urban",VLOOKUP(C782,'Wage Index Urban (CMS.GOV)-PDPM'!$A$2:$D$1682,4,FALSE),0)</f>
        <v>0</v>
      </c>
      <c r="J782" s="138">
        <f>IF(H782="Rural",VLOOKUP(B782,'Wage Index Rural (CMS.GOV)-PDPM'!$B$1:$C$54,2,FALSE),0)</f>
        <v>0.8347</v>
      </c>
    </row>
    <row r="783" spans="1:10" x14ac:dyDescent="0.25">
      <c r="A783" s="134">
        <v>15630</v>
      </c>
      <c r="B783" s="134" t="s">
        <v>1637</v>
      </c>
      <c r="C783" s="131">
        <v>23844</v>
      </c>
      <c r="D783" s="132" t="s">
        <v>1721</v>
      </c>
      <c r="E783" s="133" t="s">
        <v>1722</v>
      </c>
      <c r="F783" s="133" t="s">
        <v>143</v>
      </c>
      <c r="G783" s="135">
        <f t="shared" si="12"/>
        <v>0.90470000000000006</v>
      </c>
      <c r="H783" s="134" t="s">
        <v>391</v>
      </c>
      <c r="I783" s="138">
        <f>IF(H783="Urban",VLOOKUP(C783,'Wage Index Urban (CMS.GOV)-PDPM'!$A$2:$D$1682,4,FALSE),0)</f>
        <v>0.90470000000000006</v>
      </c>
      <c r="J783" s="138">
        <f>IF(H783="Rural",VLOOKUP(B783,'Wage Index Rural (CMS.GOV)-PDPM'!$B$1:$C$54,2,FALSE),0)</f>
        <v>0</v>
      </c>
    </row>
    <row r="784" spans="1:10" x14ac:dyDescent="0.25">
      <c r="A784" s="134">
        <v>15640</v>
      </c>
      <c r="B784" s="134" t="s">
        <v>1637</v>
      </c>
      <c r="C784" s="131">
        <v>21780</v>
      </c>
      <c r="D784" s="132" t="s">
        <v>1723</v>
      </c>
      <c r="E784" s="133" t="s">
        <v>1724</v>
      </c>
      <c r="F784" s="133" t="s">
        <v>146</v>
      </c>
      <c r="G784" s="135">
        <f t="shared" si="12"/>
        <v>0.9163</v>
      </c>
      <c r="H784" s="134" t="s">
        <v>391</v>
      </c>
      <c r="I784" s="138">
        <f>IF(H784="Urban",VLOOKUP(C784,'Wage Index Urban (CMS.GOV)-PDPM'!$A$2:$D$1682,4,FALSE),0)</f>
        <v>0.9163</v>
      </c>
      <c r="J784" s="138">
        <f>IF(H784="Rural",VLOOKUP(B784,'Wage Index Rural (CMS.GOV)-PDPM'!$B$1:$C$54,2,FALSE),0)</f>
        <v>0</v>
      </c>
    </row>
    <row r="785" spans="1:10" x14ac:dyDescent="0.25">
      <c r="A785" s="134">
        <v>15650</v>
      </c>
      <c r="B785" s="134" t="s">
        <v>1637</v>
      </c>
      <c r="C785" s="131">
        <v>99915</v>
      </c>
      <c r="D785" s="132" t="s">
        <v>716</v>
      </c>
      <c r="E785" s="133" t="s">
        <v>1725</v>
      </c>
      <c r="F785" s="133" t="s">
        <v>7079</v>
      </c>
      <c r="G785" s="135">
        <f t="shared" si="12"/>
        <v>0.8347</v>
      </c>
      <c r="H785" s="134" t="s">
        <v>388</v>
      </c>
      <c r="I785" s="138">
        <f>IF(H785="Urban",VLOOKUP(C785,'Wage Index Urban (CMS.GOV)-PDPM'!$A$2:$D$1682,4,FALSE),0)</f>
        <v>0</v>
      </c>
      <c r="J785" s="138">
        <f>IF(H785="Rural",VLOOKUP(B785,'Wage Index Rural (CMS.GOV)-PDPM'!$B$1:$C$54,2,FALSE),0)</f>
        <v>0.8347</v>
      </c>
    </row>
    <row r="786" spans="1:10" x14ac:dyDescent="0.25">
      <c r="A786" s="134">
        <v>15660</v>
      </c>
      <c r="B786" s="134" t="s">
        <v>1637</v>
      </c>
      <c r="C786" s="131">
        <v>26900</v>
      </c>
      <c r="D786" s="132" t="s">
        <v>1098</v>
      </c>
      <c r="E786" s="133" t="s">
        <v>1726</v>
      </c>
      <c r="F786" s="133" t="s">
        <v>136</v>
      </c>
      <c r="G786" s="135">
        <f t="shared" si="12"/>
        <v>0.95830000000000004</v>
      </c>
      <c r="H786" s="134" t="s">
        <v>391</v>
      </c>
      <c r="I786" s="138">
        <f>IF(H786="Urban",VLOOKUP(C786,'Wage Index Urban (CMS.GOV)-PDPM'!$A$2:$D$1682,4,FALSE),0)</f>
        <v>0.95830000000000004</v>
      </c>
      <c r="J786" s="138">
        <f>IF(H786="Rural",VLOOKUP(B786,'Wage Index Rural (CMS.GOV)-PDPM'!$B$1:$C$54,2,FALSE),0)</f>
        <v>0</v>
      </c>
    </row>
    <row r="787" spans="1:10" x14ac:dyDescent="0.25">
      <c r="A787" s="134">
        <v>15670</v>
      </c>
      <c r="B787" s="134" t="s">
        <v>1637</v>
      </c>
      <c r="C787" s="131">
        <v>99915</v>
      </c>
      <c r="D787" s="132" t="s">
        <v>500</v>
      </c>
      <c r="E787" s="133" t="s">
        <v>1727</v>
      </c>
      <c r="F787" s="133" t="s">
        <v>7079</v>
      </c>
      <c r="G787" s="135">
        <f t="shared" si="12"/>
        <v>0.8347</v>
      </c>
      <c r="H787" s="134" t="s">
        <v>388</v>
      </c>
      <c r="I787" s="138">
        <f>IF(H787="Urban",VLOOKUP(C787,'Wage Index Urban (CMS.GOV)-PDPM'!$A$2:$D$1682,4,FALSE),0)</f>
        <v>0</v>
      </c>
      <c r="J787" s="138">
        <f>IF(H787="Rural",VLOOKUP(B787,'Wage Index Rural (CMS.GOV)-PDPM'!$B$1:$C$54,2,FALSE),0)</f>
        <v>0.8347</v>
      </c>
    </row>
    <row r="788" spans="1:10" x14ac:dyDescent="0.25">
      <c r="A788" s="134">
        <v>15680</v>
      </c>
      <c r="B788" s="134" t="s">
        <v>1637</v>
      </c>
      <c r="C788" s="131">
        <v>99915</v>
      </c>
      <c r="D788" s="132" t="s">
        <v>1728</v>
      </c>
      <c r="E788" s="133" t="s">
        <v>1729</v>
      </c>
      <c r="F788" s="133" t="s">
        <v>7079</v>
      </c>
      <c r="G788" s="135">
        <f t="shared" si="12"/>
        <v>0.8347</v>
      </c>
      <c r="H788" s="134" t="s">
        <v>388</v>
      </c>
      <c r="I788" s="138">
        <f>IF(H788="Urban",VLOOKUP(C788,'Wage Index Urban (CMS.GOV)-PDPM'!$A$2:$D$1682,4,FALSE),0)</f>
        <v>0</v>
      </c>
      <c r="J788" s="138">
        <f>IF(H788="Rural",VLOOKUP(B788,'Wage Index Rural (CMS.GOV)-PDPM'!$B$1:$C$54,2,FALSE),0)</f>
        <v>0.8347</v>
      </c>
    </row>
    <row r="789" spans="1:10" x14ac:dyDescent="0.25">
      <c r="A789" s="134">
        <v>15690</v>
      </c>
      <c r="B789" s="134" t="s">
        <v>1637</v>
      </c>
      <c r="C789" s="131">
        <v>99915</v>
      </c>
      <c r="D789" s="132" t="s">
        <v>1730</v>
      </c>
      <c r="E789" s="133" t="s">
        <v>1731</v>
      </c>
      <c r="F789" s="133" t="s">
        <v>7079</v>
      </c>
      <c r="G789" s="135">
        <f t="shared" si="12"/>
        <v>0.8347</v>
      </c>
      <c r="H789" s="134" t="s">
        <v>388</v>
      </c>
      <c r="I789" s="138">
        <f>IF(H789="Urban",VLOOKUP(C789,'Wage Index Urban (CMS.GOV)-PDPM'!$A$2:$D$1682,4,FALSE),0)</f>
        <v>0</v>
      </c>
      <c r="J789" s="138">
        <f>IF(H789="Rural",VLOOKUP(B789,'Wage Index Rural (CMS.GOV)-PDPM'!$B$1:$C$54,2,FALSE),0)</f>
        <v>0.8347</v>
      </c>
    </row>
    <row r="790" spans="1:10" x14ac:dyDescent="0.25">
      <c r="A790" s="134">
        <v>15710</v>
      </c>
      <c r="B790" s="134" t="s">
        <v>1637</v>
      </c>
      <c r="C790" s="131">
        <v>99915</v>
      </c>
      <c r="D790" s="132" t="s">
        <v>721</v>
      </c>
      <c r="E790" s="133" t="s">
        <v>1732</v>
      </c>
      <c r="F790" s="133" t="s">
        <v>7079</v>
      </c>
      <c r="G790" s="135">
        <f t="shared" si="12"/>
        <v>0.8347</v>
      </c>
      <c r="H790" s="134" t="s">
        <v>388</v>
      </c>
      <c r="I790" s="138">
        <f>IF(H790="Urban",VLOOKUP(C790,'Wage Index Urban (CMS.GOV)-PDPM'!$A$2:$D$1682,4,FALSE),0)</f>
        <v>0</v>
      </c>
      <c r="J790" s="138">
        <f>IF(H790="Rural",VLOOKUP(B790,'Wage Index Rural (CMS.GOV)-PDPM'!$B$1:$C$54,2,FALSE),0)</f>
        <v>0.8347</v>
      </c>
    </row>
    <row r="791" spans="1:10" x14ac:dyDescent="0.25">
      <c r="A791" s="134">
        <v>15720</v>
      </c>
      <c r="B791" s="134" t="s">
        <v>1637</v>
      </c>
      <c r="C791" s="131">
        <v>26900</v>
      </c>
      <c r="D791" s="132" t="s">
        <v>504</v>
      </c>
      <c r="E791" s="133" t="s">
        <v>1733</v>
      </c>
      <c r="F791" s="133" t="s">
        <v>136</v>
      </c>
      <c r="G791" s="135">
        <f t="shared" si="12"/>
        <v>0.95830000000000004</v>
      </c>
      <c r="H791" s="134" t="s">
        <v>391</v>
      </c>
      <c r="I791" s="138">
        <f>IF(H791="Urban",VLOOKUP(C791,'Wage Index Urban (CMS.GOV)-PDPM'!$A$2:$D$1682,4,FALSE),0)</f>
        <v>0.95830000000000004</v>
      </c>
      <c r="J791" s="138">
        <f>IF(H791="Rural",VLOOKUP(B791,'Wage Index Rural (CMS.GOV)-PDPM'!$B$1:$C$54,2,FALSE),0)</f>
        <v>0</v>
      </c>
    </row>
    <row r="792" spans="1:10" x14ac:dyDescent="0.25">
      <c r="A792" s="134">
        <v>15730</v>
      </c>
      <c r="B792" s="134" t="s">
        <v>1637</v>
      </c>
      <c r="C792" s="131">
        <v>99915</v>
      </c>
      <c r="D792" s="132" t="s">
        <v>1734</v>
      </c>
      <c r="E792" s="133" t="s">
        <v>1735</v>
      </c>
      <c r="F792" s="133" t="s">
        <v>7079</v>
      </c>
      <c r="G792" s="135">
        <f t="shared" si="12"/>
        <v>0.8347</v>
      </c>
      <c r="H792" s="134" t="s">
        <v>388</v>
      </c>
      <c r="I792" s="138">
        <f>IF(H792="Urban",VLOOKUP(C792,'Wage Index Urban (CMS.GOV)-PDPM'!$A$2:$D$1682,4,FALSE),0)</f>
        <v>0</v>
      </c>
      <c r="J792" s="138">
        <f>IF(H792="Rural",VLOOKUP(B792,'Wage Index Rural (CMS.GOV)-PDPM'!$B$1:$C$54,2,FALSE),0)</f>
        <v>0.8347</v>
      </c>
    </row>
    <row r="793" spans="1:10" x14ac:dyDescent="0.25">
      <c r="A793" s="134">
        <v>15700</v>
      </c>
      <c r="B793" s="134" t="s">
        <v>1637</v>
      </c>
      <c r="C793" s="131">
        <v>43780</v>
      </c>
      <c r="D793" s="132" t="s">
        <v>1736</v>
      </c>
      <c r="E793" s="133" t="s">
        <v>1737</v>
      </c>
      <c r="F793" s="133" t="s">
        <v>147</v>
      </c>
      <c r="G793" s="135">
        <f t="shared" si="12"/>
        <v>0.9395</v>
      </c>
      <c r="H793" s="134" t="s">
        <v>391</v>
      </c>
      <c r="I793" s="138">
        <f>IF(H793="Urban",VLOOKUP(C793,'Wage Index Urban (CMS.GOV)-PDPM'!$A$2:$D$1682,4,FALSE),0)</f>
        <v>0.9395</v>
      </c>
      <c r="J793" s="138">
        <f>IF(H793="Rural",VLOOKUP(B793,'Wage Index Rural (CMS.GOV)-PDPM'!$B$1:$C$54,2,FALSE),0)</f>
        <v>0</v>
      </c>
    </row>
    <row r="794" spans="1:10" x14ac:dyDescent="0.25">
      <c r="A794" s="134">
        <v>15740</v>
      </c>
      <c r="B794" s="134" t="s">
        <v>1637</v>
      </c>
      <c r="C794" s="131">
        <v>99915</v>
      </c>
      <c r="D794" s="132" t="s">
        <v>1738</v>
      </c>
      <c r="E794" s="133" t="s">
        <v>1739</v>
      </c>
      <c r="F794" s="133" t="s">
        <v>7079</v>
      </c>
      <c r="G794" s="135">
        <f t="shared" si="12"/>
        <v>0.8347</v>
      </c>
      <c r="H794" s="134" t="s">
        <v>388</v>
      </c>
      <c r="I794" s="138">
        <f>IF(H794="Urban",VLOOKUP(C794,'Wage Index Urban (CMS.GOV)-PDPM'!$A$2:$D$1682,4,FALSE),0)</f>
        <v>0</v>
      </c>
      <c r="J794" s="138">
        <f>IF(H794="Rural",VLOOKUP(B794,'Wage Index Rural (CMS.GOV)-PDPM'!$B$1:$C$54,2,FALSE),0)</f>
        <v>0.8347</v>
      </c>
    </row>
    <row r="795" spans="1:10" x14ac:dyDescent="0.25">
      <c r="A795" s="134">
        <v>15999</v>
      </c>
      <c r="B795" s="134" t="s">
        <v>1637</v>
      </c>
      <c r="C795" s="131">
        <v>99915</v>
      </c>
      <c r="D795" s="132" t="s">
        <v>387</v>
      </c>
      <c r="E795" s="133" t="s">
        <v>6764</v>
      </c>
      <c r="F795" s="133" t="s">
        <v>7079</v>
      </c>
      <c r="G795" s="135">
        <f t="shared" si="12"/>
        <v>0.8347</v>
      </c>
      <c r="H795" s="134" t="s">
        <v>388</v>
      </c>
      <c r="I795" s="138">
        <f>IF(H795="Urban",VLOOKUP(C795,'Wage Index Urban (CMS.GOV)-PDPM'!$A$2:$D$1682,4,FALSE),0)</f>
        <v>0</v>
      </c>
      <c r="J795" s="138">
        <f>IF(H795="Rural",VLOOKUP(B795,'Wage Index Rural (CMS.GOV)-PDPM'!$B$1:$C$54,2,FALSE),0)</f>
        <v>0.8347</v>
      </c>
    </row>
    <row r="796" spans="1:10" x14ac:dyDescent="0.25">
      <c r="A796" s="134">
        <v>15750</v>
      </c>
      <c r="B796" s="134" t="s">
        <v>1637</v>
      </c>
      <c r="C796" s="131">
        <v>99915</v>
      </c>
      <c r="D796" s="132" t="s">
        <v>1740</v>
      </c>
      <c r="E796" s="133" t="s">
        <v>1741</v>
      </c>
      <c r="F796" s="133" t="s">
        <v>7079</v>
      </c>
      <c r="G796" s="135">
        <f t="shared" si="12"/>
        <v>0.8347</v>
      </c>
      <c r="H796" s="134" t="s">
        <v>388</v>
      </c>
      <c r="I796" s="138">
        <f>IF(H796="Urban",VLOOKUP(C796,'Wage Index Urban (CMS.GOV)-PDPM'!$A$2:$D$1682,4,FALSE),0)</f>
        <v>0</v>
      </c>
      <c r="J796" s="138">
        <f>IF(H796="Rural",VLOOKUP(B796,'Wage Index Rural (CMS.GOV)-PDPM'!$B$1:$C$54,2,FALSE),0)</f>
        <v>0.8347</v>
      </c>
    </row>
    <row r="797" spans="1:10" x14ac:dyDescent="0.25">
      <c r="A797" s="134">
        <v>15760</v>
      </c>
      <c r="B797" s="134" t="s">
        <v>1637</v>
      </c>
      <c r="C797" s="131">
        <v>45460</v>
      </c>
      <c r="D797" s="132" t="s">
        <v>1742</v>
      </c>
      <c r="E797" s="133" t="s">
        <v>1743</v>
      </c>
      <c r="F797" s="133" t="s">
        <v>138</v>
      </c>
      <c r="G797" s="135">
        <f t="shared" si="12"/>
        <v>0.85770000000000002</v>
      </c>
      <c r="H797" s="134" t="s">
        <v>391</v>
      </c>
      <c r="I797" s="138">
        <f>IF(H797="Urban",VLOOKUP(C797,'Wage Index Urban (CMS.GOV)-PDPM'!$A$2:$D$1682,4,FALSE),0)</f>
        <v>0.85770000000000002</v>
      </c>
      <c r="J797" s="138">
        <f>IF(H797="Rural",VLOOKUP(B797,'Wage Index Rural (CMS.GOV)-PDPM'!$B$1:$C$54,2,FALSE),0)</f>
        <v>0</v>
      </c>
    </row>
    <row r="798" spans="1:10" x14ac:dyDescent="0.25">
      <c r="A798" s="134">
        <v>15770</v>
      </c>
      <c r="B798" s="134" t="s">
        <v>1637</v>
      </c>
      <c r="C798" s="131">
        <v>99915</v>
      </c>
      <c r="D798" s="132" t="s">
        <v>1744</v>
      </c>
      <c r="E798" s="133" t="s">
        <v>1745</v>
      </c>
      <c r="F798" s="133" t="s">
        <v>7079</v>
      </c>
      <c r="G798" s="135">
        <f t="shared" si="12"/>
        <v>0.8347</v>
      </c>
      <c r="H798" s="134" t="s">
        <v>388</v>
      </c>
      <c r="I798" s="138">
        <f>IF(H798="Urban",VLOOKUP(C798,'Wage Index Urban (CMS.GOV)-PDPM'!$A$2:$D$1682,4,FALSE),0)</f>
        <v>0</v>
      </c>
      <c r="J798" s="138">
        <f>IF(H798="Rural",VLOOKUP(B798,'Wage Index Rural (CMS.GOV)-PDPM'!$B$1:$C$54,2,FALSE),0)</f>
        <v>0.8347</v>
      </c>
    </row>
    <row r="799" spans="1:10" x14ac:dyDescent="0.25">
      <c r="A799" s="134">
        <v>15780</v>
      </c>
      <c r="B799" s="134" t="s">
        <v>1637</v>
      </c>
      <c r="C799" s="131">
        <v>29200</v>
      </c>
      <c r="D799" s="132" t="s">
        <v>1746</v>
      </c>
      <c r="E799" s="133" t="s">
        <v>1747</v>
      </c>
      <c r="F799" s="133" t="s">
        <v>135</v>
      </c>
      <c r="G799" s="135">
        <f t="shared" si="12"/>
        <v>0.93149999999999999</v>
      </c>
      <c r="H799" s="134" t="s">
        <v>391</v>
      </c>
      <c r="I799" s="138">
        <f>IF(H799="Urban",VLOOKUP(C799,'Wage Index Urban (CMS.GOV)-PDPM'!$A$2:$D$1682,4,FALSE),0)</f>
        <v>0.93149999999999999</v>
      </c>
      <c r="J799" s="138">
        <f>IF(H799="Rural",VLOOKUP(B799,'Wage Index Rural (CMS.GOV)-PDPM'!$B$1:$C$54,2,FALSE),0)</f>
        <v>0</v>
      </c>
    </row>
    <row r="800" spans="1:10" x14ac:dyDescent="0.25">
      <c r="A800" s="134">
        <v>15790</v>
      </c>
      <c r="B800" s="134" t="s">
        <v>1637</v>
      </c>
      <c r="C800" s="131">
        <v>99915</v>
      </c>
      <c r="D800" s="132" t="s">
        <v>1748</v>
      </c>
      <c r="E800" s="133" t="s">
        <v>1749</v>
      </c>
      <c r="F800" s="133" t="s">
        <v>7079</v>
      </c>
      <c r="G800" s="135">
        <f t="shared" si="12"/>
        <v>0.8347</v>
      </c>
      <c r="H800" s="134" t="s">
        <v>388</v>
      </c>
      <c r="I800" s="138">
        <f>IF(H800="Urban",VLOOKUP(C800,'Wage Index Urban (CMS.GOV)-PDPM'!$A$2:$D$1682,4,FALSE),0)</f>
        <v>0</v>
      </c>
      <c r="J800" s="138">
        <f>IF(H800="Rural",VLOOKUP(B800,'Wage Index Rural (CMS.GOV)-PDPM'!$B$1:$C$54,2,FALSE),0)</f>
        <v>0.8347</v>
      </c>
    </row>
    <row r="801" spans="1:10" x14ac:dyDescent="0.25">
      <c r="A801" s="134">
        <v>15800</v>
      </c>
      <c r="B801" s="134" t="s">
        <v>1637</v>
      </c>
      <c r="C801" s="131">
        <v>17140</v>
      </c>
      <c r="D801" s="132" t="s">
        <v>735</v>
      </c>
      <c r="E801" s="133" t="s">
        <v>1750</v>
      </c>
      <c r="F801" s="133" t="s">
        <v>139</v>
      </c>
      <c r="G801" s="135">
        <f t="shared" si="12"/>
        <v>0.9103</v>
      </c>
      <c r="H801" s="134" t="s">
        <v>391</v>
      </c>
      <c r="I801" s="138">
        <f>IF(H801="Urban",VLOOKUP(C801,'Wage Index Urban (CMS.GOV)-PDPM'!$A$2:$D$1682,4,FALSE),0)</f>
        <v>0.9103</v>
      </c>
      <c r="J801" s="138">
        <f>IF(H801="Rural",VLOOKUP(B801,'Wage Index Rural (CMS.GOV)-PDPM'!$B$1:$C$54,2,FALSE),0)</f>
        <v>0</v>
      </c>
    </row>
    <row r="802" spans="1:10" x14ac:dyDescent="0.25">
      <c r="A802" s="134">
        <v>15810</v>
      </c>
      <c r="B802" s="134" t="s">
        <v>1637</v>
      </c>
      <c r="C802" s="131">
        <v>21780</v>
      </c>
      <c r="D802" s="132" t="s">
        <v>1751</v>
      </c>
      <c r="E802" s="133" t="s">
        <v>1752</v>
      </c>
      <c r="F802" s="133" t="s">
        <v>146</v>
      </c>
      <c r="G802" s="135">
        <f t="shared" si="12"/>
        <v>0.9163</v>
      </c>
      <c r="H802" s="134" t="s">
        <v>391</v>
      </c>
      <c r="I802" s="138">
        <f>IF(H802="Urban",VLOOKUP(C802,'Wage Index Urban (CMS.GOV)-PDPM'!$A$2:$D$1682,4,FALSE),0)</f>
        <v>0.9163</v>
      </c>
      <c r="J802" s="138">
        <f>IF(H802="Rural",VLOOKUP(B802,'Wage Index Rural (CMS.GOV)-PDPM'!$B$1:$C$54,2,FALSE),0)</f>
        <v>0</v>
      </c>
    </row>
    <row r="803" spans="1:10" x14ac:dyDescent="0.25">
      <c r="A803" s="134">
        <v>15820</v>
      </c>
      <c r="B803" s="134" t="s">
        <v>1637</v>
      </c>
      <c r="C803" s="131">
        <v>45460</v>
      </c>
      <c r="D803" s="132" t="s">
        <v>1753</v>
      </c>
      <c r="E803" s="133" t="s">
        <v>1754</v>
      </c>
      <c r="F803" s="133" t="s">
        <v>138</v>
      </c>
      <c r="G803" s="135">
        <f t="shared" si="12"/>
        <v>0.85770000000000002</v>
      </c>
      <c r="H803" s="134" t="s">
        <v>391</v>
      </c>
      <c r="I803" s="138">
        <f>IF(H803="Urban",VLOOKUP(C803,'Wage Index Urban (CMS.GOV)-PDPM'!$A$2:$D$1682,4,FALSE),0)</f>
        <v>0.85770000000000002</v>
      </c>
      <c r="J803" s="138">
        <f>IF(H803="Rural",VLOOKUP(B803,'Wage Index Rural (CMS.GOV)-PDPM'!$B$1:$C$54,2,FALSE),0)</f>
        <v>0</v>
      </c>
    </row>
    <row r="804" spans="1:10" x14ac:dyDescent="0.25">
      <c r="A804" s="134">
        <v>15830</v>
      </c>
      <c r="B804" s="134" t="s">
        <v>1637</v>
      </c>
      <c r="C804" s="131">
        <v>45460</v>
      </c>
      <c r="D804" s="132" t="s">
        <v>1755</v>
      </c>
      <c r="E804" s="133" t="s">
        <v>1756</v>
      </c>
      <c r="F804" s="133" t="s">
        <v>138</v>
      </c>
      <c r="G804" s="135">
        <f t="shared" si="12"/>
        <v>0.85770000000000002</v>
      </c>
      <c r="H804" s="134" t="s">
        <v>391</v>
      </c>
      <c r="I804" s="138">
        <f>IF(H804="Urban",VLOOKUP(C804,'Wage Index Urban (CMS.GOV)-PDPM'!$A$2:$D$1682,4,FALSE),0)</f>
        <v>0.85770000000000002</v>
      </c>
      <c r="J804" s="138">
        <f>IF(H804="Rural",VLOOKUP(B804,'Wage Index Rural (CMS.GOV)-PDPM'!$B$1:$C$54,2,FALSE),0)</f>
        <v>0</v>
      </c>
    </row>
    <row r="805" spans="1:10" x14ac:dyDescent="0.25">
      <c r="A805" s="134">
        <v>15840</v>
      </c>
      <c r="B805" s="134" t="s">
        <v>1637</v>
      </c>
      <c r="C805" s="131">
        <v>99915</v>
      </c>
      <c r="D805" s="132" t="s">
        <v>1621</v>
      </c>
      <c r="E805" s="133" t="s">
        <v>1757</v>
      </c>
      <c r="F805" s="133" t="s">
        <v>7079</v>
      </c>
      <c r="G805" s="135">
        <f t="shared" si="12"/>
        <v>0.8347</v>
      </c>
      <c r="H805" s="134" t="s">
        <v>388</v>
      </c>
      <c r="I805" s="138">
        <f>IF(H805="Urban",VLOOKUP(C805,'Wage Index Urban (CMS.GOV)-PDPM'!$A$2:$D$1682,4,FALSE),0)</f>
        <v>0</v>
      </c>
      <c r="J805" s="138">
        <f>IF(H805="Rural",VLOOKUP(B805,'Wage Index Rural (CMS.GOV)-PDPM'!$B$1:$C$54,2,FALSE),0)</f>
        <v>0.8347</v>
      </c>
    </row>
    <row r="806" spans="1:10" x14ac:dyDescent="0.25">
      <c r="A806" s="134">
        <v>15850</v>
      </c>
      <c r="B806" s="134" t="s">
        <v>1637</v>
      </c>
      <c r="C806" s="131">
        <v>29200</v>
      </c>
      <c r="D806" s="132" t="s">
        <v>1372</v>
      </c>
      <c r="E806" s="133" t="s">
        <v>1758</v>
      </c>
      <c r="F806" s="133" t="s">
        <v>135</v>
      </c>
      <c r="G806" s="135">
        <f t="shared" si="12"/>
        <v>0.93149999999999999</v>
      </c>
      <c r="H806" s="134" t="s">
        <v>391</v>
      </c>
      <c r="I806" s="138">
        <f>IF(H806="Urban",VLOOKUP(C806,'Wage Index Urban (CMS.GOV)-PDPM'!$A$2:$D$1682,4,FALSE),0)</f>
        <v>0.93149999999999999</v>
      </c>
      <c r="J806" s="138">
        <f>IF(H806="Rural",VLOOKUP(B806,'Wage Index Rural (CMS.GOV)-PDPM'!$B$1:$C$54,2,FALSE),0)</f>
        <v>0</v>
      </c>
    </row>
    <row r="807" spans="1:10" x14ac:dyDescent="0.25">
      <c r="A807" s="134">
        <v>15860</v>
      </c>
      <c r="B807" s="134" t="s">
        <v>1637</v>
      </c>
      <c r="C807" s="131">
        <v>21780</v>
      </c>
      <c r="D807" s="132" t="s">
        <v>1759</v>
      </c>
      <c r="E807" s="133" t="s">
        <v>1760</v>
      </c>
      <c r="F807" s="133" t="s">
        <v>146</v>
      </c>
      <c r="G807" s="135">
        <f t="shared" si="12"/>
        <v>0.9163</v>
      </c>
      <c r="H807" s="134" t="s">
        <v>391</v>
      </c>
      <c r="I807" s="138">
        <f>IF(H807="Urban",VLOOKUP(C807,'Wage Index Urban (CMS.GOV)-PDPM'!$A$2:$D$1682,4,FALSE),0)</f>
        <v>0.9163</v>
      </c>
      <c r="J807" s="138">
        <f>IF(H807="Rural",VLOOKUP(B807,'Wage Index Rural (CMS.GOV)-PDPM'!$B$1:$C$54,2,FALSE),0)</f>
        <v>0</v>
      </c>
    </row>
    <row r="808" spans="1:10" x14ac:dyDescent="0.25">
      <c r="A808" s="134">
        <v>15870</v>
      </c>
      <c r="B808" s="134" t="s">
        <v>1637</v>
      </c>
      <c r="C808" s="131">
        <v>31140</v>
      </c>
      <c r="D808" s="132" t="s">
        <v>518</v>
      </c>
      <c r="E808" s="133" t="s">
        <v>1761</v>
      </c>
      <c r="F808" s="133" t="s">
        <v>137</v>
      </c>
      <c r="G808" s="135">
        <f t="shared" si="12"/>
        <v>0.87930000000000008</v>
      </c>
      <c r="H808" s="134" t="s">
        <v>391</v>
      </c>
      <c r="I808" s="138">
        <f>IF(H808="Urban",VLOOKUP(C808,'Wage Index Urban (CMS.GOV)-PDPM'!$A$2:$D$1682,4,FALSE),0)</f>
        <v>0.87930000000000008</v>
      </c>
      <c r="J808" s="138">
        <f>IF(H808="Rural",VLOOKUP(B808,'Wage Index Rural (CMS.GOV)-PDPM'!$B$1:$C$54,2,FALSE),0)</f>
        <v>0</v>
      </c>
    </row>
    <row r="809" spans="1:10" x14ac:dyDescent="0.25">
      <c r="A809" s="134">
        <v>15880</v>
      </c>
      <c r="B809" s="134" t="s">
        <v>1637</v>
      </c>
      <c r="C809" s="131">
        <v>99915</v>
      </c>
      <c r="D809" s="132" t="s">
        <v>1375</v>
      </c>
      <c r="E809" s="133" t="s">
        <v>1762</v>
      </c>
      <c r="F809" s="133" t="s">
        <v>7079</v>
      </c>
      <c r="G809" s="135">
        <f t="shared" si="12"/>
        <v>0.8347</v>
      </c>
      <c r="H809" s="134" t="s">
        <v>388</v>
      </c>
      <c r="I809" s="138">
        <f>IF(H809="Urban",VLOOKUP(C809,'Wage Index Urban (CMS.GOV)-PDPM'!$A$2:$D$1682,4,FALSE),0)</f>
        <v>0</v>
      </c>
      <c r="J809" s="138">
        <f>IF(H809="Rural",VLOOKUP(B809,'Wage Index Rural (CMS.GOV)-PDPM'!$B$1:$C$54,2,FALSE),0)</f>
        <v>0.8347</v>
      </c>
    </row>
    <row r="810" spans="1:10" x14ac:dyDescent="0.25">
      <c r="A810" s="134">
        <v>15890</v>
      </c>
      <c r="B810" s="134" t="s">
        <v>1637</v>
      </c>
      <c r="C810" s="131">
        <v>99915</v>
      </c>
      <c r="D810" s="132" t="s">
        <v>1763</v>
      </c>
      <c r="E810" s="133" t="s">
        <v>1764</v>
      </c>
      <c r="F810" s="133" t="s">
        <v>7079</v>
      </c>
      <c r="G810" s="135">
        <f t="shared" si="12"/>
        <v>0.8347</v>
      </c>
      <c r="H810" s="134" t="s">
        <v>388</v>
      </c>
      <c r="I810" s="138">
        <f>IF(H810="Urban",VLOOKUP(C810,'Wage Index Urban (CMS.GOV)-PDPM'!$A$2:$D$1682,4,FALSE),0)</f>
        <v>0</v>
      </c>
      <c r="J810" s="138">
        <f>IF(H810="Rural",VLOOKUP(B810,'Wage Index Rural (CMS.GOV)-PDPM'!$B$1:$C$54,2,FALSE),0)</f>
        <v>0.8347</v>
      </c>
    </row>
    <row r="811" spans="1:10" x14ac:dyDescent="0.25">
      <c r="A811" s="134">
        <v>15900</v>
      </c>
      <c r="B811" s="134" t="s">
        <v>1637</v>
      </c>
      <c r="C811" s="131">
        <v>99915</v>
      </c>
      <c r="D811" s="132" t="s">
        <v>740</v>
      </c>
      <c r="E811" s="133" t="s">
        <v>1765</v>
      </c>
      <c r="F811" s="133" t="s">
        <v>7079</v>
      </c>
      <c r="G811" s="135">
        <f t="shared" si="12"/>
        <v>0.8347</v>
      </c>
      <c r="H811" s="134" t="s">
        <v>388</v>
      </c>
      <c r="I811" s="138">
        <f>IF(H811="Urban",VLOOKUP(C811,'Wage Index Urban (CMS.GOV)-PDPM'!$A$2:$D$1682,4,FALSE),0)</f>
        <v>0</v>
      </c>
      <c r="J811" s="138">
        <f>IF(H811="Rural",VLOOKUP(B811,'Wage Index Rural (CMS.GOV)-PDPM'!$B$1:$C$54,2,FALSE),0)</f>
        <v>0.8347</v>
      </c>
    </row>
    <row r="812" spans="1:10" x14ac:dyDescent="0.25">
      <c r="A812" s="134">
        <v>15910</v>
      </c>
      <c r="B812" s="134" t="s">
        <v>1637</v>
      </c>
      <c r="C812" s="131">
        <v>23060</v>
      </c>
      <c r="D812" s="132" t="s">
        <v>1766</v>
      </c>
      <c r="E812" s="133" t="s">
        <v>1767</v>
      </c>
      <c r="F812" s="133" t="s">
        <v>133</v>
      </c>
      <c r="G812" s="135">
        <f t="shared" si="12"/>
        <v>0.9728</v>
      </c>
      <c r="H812" s="134" t="s">
        <v>391</v>
      </c>
      <c r="I812" s="138">
        <f>IF(H812="Urban",VLOOKUP(C812,'Wage Index Urban (CMS.GOV)-PDPM'!$A$2:$D$1682,4,FALSE),0)</f>
        <v>0.9728</v>
      </c>
      <c r="J812" s="138">
        <f>IF(H812="Rural",VLOOKUP(B812,'Wage Index Rural (CMS.GOV)-PDPM'!$B$1:$C$54,2,FALSE),0)</f>
        <v>0</v>
      </c>
    </row>
    <row r="813" spans="1:10" x14ac:dyDescent="0.25">
      <c r="A813" s="134">
        <v>16000</v>
      </c>
      <c r="B813" s="134" t="s">
        <v>1768</v>
      </c>
      <c r="C813" s="131">
        <v>99916</v>
      </c>
      <c r="D813" s="132" t="s">
        <v>1769</v>
      </c>
      <c r="E813" s="133" t="s">
        <v>1770</v>
      </c>
      <c r="F813" s="133" t="s">
        <v>7080</v>
      </c>
      <c r="G813" s="135">
        <f t="shared" si="12"/>
        <v>0.78150000000000008</v>
      </c>
      <c r="H813" s="134" t="s">
        <v>388</v>
      </c>
      <c r="I813" s="138">
        <f>IF(H813="Urban",VLOOKUP(C813,'Wage Index Urban (CMS.GOV)-PDPM'!$A$2:$D$1682,4,FALSE),0)</f>
        <v>0</v>
      </c>
      <c r="J813" s="138">
        <f>IF(H813="Rural",VLOOKUP(B813,'Wage Index Rural (CMS.GOV)-PDPM'!$B$1:$C$54,2,FALSE),0)</f>
        <v>0.78150000000000008</v>
      </c>
    </row>
    <row r="814" spans="1:10" x14ac:dyDescent="0.25">
      <c r="A814" s="134">
        <v>16010</v>
      </c>
      <c r="B814" s="134" t="s">
        <v>1768</v>
      </c>
      <c r="C814" s="131">
        <v>99916</v>
      </c>
      <c r="D814" s="132" t="s">
        <v>862</v>
      </c>
      <c r="E814" s="133" t="s">
        <v>1771</v>
      </c>
      <c r="F814" s="133" t="s">
        <v>7080</v>
      </c>
      <c r="G814" s="135">
        <f t="shared" si="12"/>
        <v>0.78150000000000008</v>
      </c>
      <c r="H814" s="134" t="s">
        <v>388</v>
      </c>
      <c r="I814" s="138">
        <f>IF(H814="Urban",VLOOKUP(C814,'Wage Index Urban (CMS.GOV)-PDPM'!$A$2:$D$1682,4,FALSE),0)</f>
        <v>0</v>
      </c>
      <c r="J814" s="138">
        <f>IF(H814="Rural",VLOOKUP(B814,'Wage Index Rural (CMS.GOV)-PDPM'!$B$1:$C$54,2,FALSE),0)</f>
        <v>0.78150000000000008</v>
      </c>
    </row>
    <row r="815" spans="1:10" x14ac:dyDescent="0.25">
      <c r="A815" s="134">
        <v>16020</v>
      </c>
      <c r="B815" s="134" t="s">
        <v>1768</v>
      </c>
      <c r="C815" s="131">
        <v>99916</v>
      </c>
      <c r="D815" s="132" t="s">
        <v>1772</v>
      </c>
      <c r="E815" s="133" t="s">
        <v>1773</v>
      </c>
      <c r="F815" s="133" t="s">
        <v>7080</v>
      </c>
      <c r="G815" s="135">
        <f t="shared" si="12"/>
        <v>0.78150000000000008</v>
      </c>
      <c r="H815" s="134" t="s">
        <v>388</v>
      </c>
      <c r="I815" s="138">
        <f>IF(H815="Urban",VLOOKUP(C815,'Wage Index Urban (CMS.GOV)-PDPM'!$A$2:$D$1682,4,FALSE),0)</f>
        <v>0</v>
      </c>
      <c r="J815" s="138">
        <f>IF(H815="Rural",VLOOKUP(B815,'Wage Index Rural (CMS.GOV)-PDPM'!$B$1:$C$54,2,FALSE),0)</f>
        <v>0.78150000000000008</v>
      </c>
    </row>
    <row r="816" spans="1:10" x14ac:dyDescent="0.25">
      <c r="A816" s="134">
        <v>16030</v>
      </c>
      <c r="B816" s="134" t="s">
        <v>1768</v>
      </c>
      <c r="C816" s="131">
        <v>99916</v>
      </c>
      <c r="D816" s="132" t="s">
        <v>1774</v>
      </c>
      <c r="E816" s="133" t="s">
        <v>1775</v>
      </c>
      <c r="F816" s="133" t="s">
        <v>7080</v>
      </c>
      <c r="G816" s="135">
        <f t="shared" si="12"/>
        <v>0.78150000000000008</v>
      </c>
      <c r="H816" s="134" t="s">
        <v>388</v>
      </c>
      <c r="I816" s="138">
        <f>IF(H816="Urban",VLOOKUP(C816,'Wage Index Urban (CMS.GOV)-PDPM'!$A$2:$D$1682,4,FALSE),0)</f>
        <v>0</v>
      </c>
      <c r="J816" s="138">
        <f>IF(H816="Rural",VLOOKUP(B816,'Wage Index Rural (CMS.GOV)-PDPM'!$B$1:$C$54,2,FALSE),0)</f>
        <v>0.78150000000000008</v>
      </c>
    </row>
    <row r="817" spans="1:10" x14ac:dyDescent="0.25">
      <c r="A817" s="134">
        <v>16040</v>
      </c>
      <c r="B817" s="134" t="s">
        <v>1768</v>
      </c>
      <c r="C817" s="131">
        <v>99916</v>
      </c>
      <c r="D817" s="132" t="s">
        <v>1776</v>
      </c>
      <c r="E817" s="133" t="s">
        <v>1777</v>
      </c>
      <c r="F817" s="133" t="s">
        <v>7080</v>
      </c>
      <c r="G817" s="135">
        <f t="shared" si="12"/>
        <v>0.78150000000000008</v>
      </c>
      <c r="H817" s="134" t="s">
        <v>388</v>
      </c>
      <c r="I817" s="138">
        <f>IF(H817="Urban",VLOOKUP(C817,'Wage Index Urban (CMS.GOV)-PDPM'!$A$2:$D$1682,4,FALSE),0)</f>
        <v>0</v>
      </c>
      <c r="J817" s="138">
        <f>IF(H817="Rural",VLOOKUP(B817,'Wage Index Rural (CMS.GOV)-PDPM'!$B$1:$C$54,2,FALSE),0)</f>
        <v>0.78150000000000008</v>
      </c>
    </row>
    <row r="818" spans="1:10" x14ac:dyDescent="0.25">
      <c r="A818" s="134">
        <v>16050</v>
      </c>
      <c r="B818" s="134" t="s">
        <v>1768</v>
      </c>
      <c r="C818" s="131">
        <v>16300</v>
      </c>
      <c r="D818" s="132" t="s">
        <v>620</v>
      </c>
      <c r="E818" s="133" t="s">
        <v>1778</v>
      </c>
      <c r="F818" s="133" t="s">
        <v>148</v>
      </c>
      <c r="G818" s="135">
        <f t="shared" si="12"/>
        <v>0.86699999999999999</v>
      </c>
      <c r="H818" s="134" t="s">
        <v>391</v>
      </c>
      <c r="I818" s="138">
        <f>IF(H818="Urban",VLOOKUP(C818,'Wage Index Urban (CMS.GOV)-PDPM'!$A$2:$D$1682,4,FALSE),0)</f>
        <v>0.86699999999999999</v>
      </c>
      <c r="J818" s="138">
        <f>IF(H818="Rural",VLOOKUP(B818,'Wage Index Rural (CMS.GOV)-PDPM'!$B$1:$C$54,2,FALSE),0)</f>
        <v>0</v>
      </c>
    </row>
    <row r="819" spans="1:10" x14ac:dyDescent="0.25">
      <c r="A819" s="134">
        <v>16060</v>
      </c>
      <c r="B819" s="134" t="s">
        <v>1768</v>
      </c>
      <c r="C819" s="131">
        <v>47940</v>
      </c>
      <c r="D819" s="132" t="s">
        <v>1779</v>
      </c>
      <c r="E819" s="133" t="s">
        <v>1780</v>
      </c>
      <c r="F819" s="133" t="s">
        <v>149</v>
      </c>
      <c r="G819" s="135">
        <f t="shared" si="12"/>
        <v>0.78880000000000006</v>
      </c>
      <c r="H819" s="134" t="s">
        <v>391</v>
      </c>
      <c r="I819" s="138">
        <f>IF(H819="Urban",VLOOKUP(C819,'Wage Index Urban (CMS.GOV)-PDPM'!$A$2:$D$1682,4,FALSE),0)</f>
        <v>0.78880000000000006</v>
      </c>
      <c r="J819" s="138">
        <f>IF(H819="Rural",VLOOKUP(B819,'Wage Index Rural (CMS.GOV)-PDPM'!$B$1:$C$54,2,FALSE),0)</f>
        <v>0</v>
      </c>
    </row>
    <row r="820" spans="1:10" x14ac:dyDescent="0.25">
      <c r="A820" s="134">
        <v>16070</v>
      </c>
      <c r="B820" s="134" t="s">
        <v>1768</v>
      </c>
      <c r="C820" s="131">
        <v>11180</v>
      </c>
      <c r="D820" s="132" t="s">
        <v>622</v>
      </c>
      <c r="E820" s="133" t="s">
        <v>1781</v>
      </c>
      <c r="F820" s="133" t="s">
        <v>155</v>
      </c>
      <c r="G820" s="135">
        <f t="shared" si="12"/>
        <v>0.86560000000000004</v>
      </c>
      <c r="H820" s="134" t="s">
        <v>391</v>
      </c>
      <c r="I820" s="138">
        <f>IF(H820="Urban",VLOOKUP(C820,'Wage Index Urban (CMS.GOV)-PDPM'!$A$2:$D$1682,4,FALSE),0)</f>
        <v>0.86560000000000004</v>
      </c>
      <c r="J820" s="138">
        <f>IF(H820="Rural",VLOOKUP(B820,'Wage Index Rural (CMS.GOV)-PDPM'!$B$1:$C$54,2,FALSE),0)</f>
        <v>0</v>
      </c>
    </row>
    <row r="821" spans="1:10" x14ac:dyDescent="0.25">
      <c r="A821" s="134">
        <v>16080</v>
      </c>
      <c r="B821" s="134" t="s">
        <v>1768</v>
      </c>
      <c r="C821" s="131">
        <v>47940</v>
      </c>
      <c r="D821" s="132" t="s">
        <v>1782</v>
      </c>
      <c r="E821" s="133" t="s">
        <v>1783</v>
      </c>
      <c r="F821" s="133" t="s">
        <v>149</v>
      </c>
      <c r="G821" s="135">
        <f t="shared" si="12"/>
        <v>0.78880000000000006</v>
      </c>
      <c r="H821" s="134" t="s">
        <v>391</v>
      </c>
      <c r="I821" s="138">
        <f>IF(H821="Urban",VLOOKUP(C821,'Wage Index Urban (CMS.GOV)-PDPM'!$A$2:$D$1682,4,FALSE),0)</f>
        <v>0.78880000000000006</v>
      </c>
      <c r="J821" s="138">
        <f>IF(H821="Rural",VLOOKUP(B821,'Wage Index Rural (CMS.GOV)-PDPM'!$B$1:$C$54,2,FALSE),0)</f>
        <v>0</v>
      </c>
    </row>
    <row r="822" spans="1:10" x14ac:dyDescent="0.25">
      <c r="A822" s="134">
        <v>16090</v>
      </c>
      <c r="B822" s="134" t="s">
        <v>1768</v>
      </c>
      <c r="C822" s="131">
        <v>99916</v>
      </c>
      <c r="D822" s="132" t="s">
        <v>1784</v>
      </c>
      <c r="E822" s="133" t="s">
        <v>1785</v>
      </c>
      <c r="F822" s="133" t="s">
        <v>7080</v>
      </c>
      <c r="G822" s="135">
        <f t="shared" si="12"/>
        <v>0.78150000000000008</v>
      </c>
      <c r="H822" s="134" t="s">
        <v>388</v>
      </c>
      <c r="I822" s="138">
        <f>IF(H822="Urban",VLOOKUP(C822,'Wage Index Urban (CMS.GOV)-PDPM'!$A$2:$D$1682,4,FALSE),0)</f>
        <v>0</v>
      </c>
      <c r="J822" s="138">
        <f>IF(H822="Rural",VLOOKUP(B822,'Wage Index Rural (CMS.GOV)-PDPM'!$B$1:$C$54,2,FALSE),0)</f>
        <v>0.78150000000000008</v>
      </c>
    </row>
    <row r="823" spans="1:10" x14ac:dyDescent="0.25">
      <c r="A823" s="134">
        <v>16100</v>
      </c>
      <c r="B823" s="134" t="s">
        <v>1768</v>
      </c>
      <c r="C823" s="131">
        <v>99916</v>
      </c>
      <c r="D823" s="132" t="s">
        <v>1786</v>
      </c>
      <c r="E823" s="133" t="s">
        <v>1787</v>
      </c>
      <c r="F823" s="133" t="s">
        <v>7080</v>
      </c>
      <c r="G823" s="135">
        <f t="shared" si="12"/>
        <v>0.78150000000000008</v>
      </c>
      <c r="H823" s="134" t="s">
        <v>388</v>
      </c>
      <c r="I823" s="138">
        <f>IF(H823="Urban",VLOOKUP(C823,'Wage Index Urban (CMS.GOV)-PDPM'!$A$2:$D$1682,4,FALSE),0)</f>
        <v>0</v>
      </c>
      <c r="J823" s="138">
        <f>IF(H823="Rural",VLOOKUP(B823,'Wage Index Rural (CMS.GOV)-PDPM'!$B$1:$C$54,2,FALSE),0)</f>
        <v>0.78150000000000008</v>
      </c>
    </row>
    <row r="824" spans="1:10" x14ac:dyDescent="0.25">
      <c r="A824" s="134">
        <v>16110</v>
      </c>
      <c r="B824" s="134" t="s">
        <v>1768</v>
      </c>
      <c r="C824" s="131">
        <v>99916</v>
      </c>
      <c r="D824" s="132" t="s">
        <v>402</v>
      </c>
      <c r="E824" s="133" t="s">
        <v>1788</v>
      </c>
      <c r="F824" s="133" t="s">
        <v>7080</v>
      </c>
      <c r="G824" s="135">
        <f t="shared" si="12"/>
        <v>0.78150000000000008</v>
      </c>
      <c r="H824" s="134" t="s">
        <v>388</v>
      </c>
      <c r="I824" s="138">
        <f>IF(H824="Urban",VLOOKUP(C824,'Wage Index Urban (CMS.GOV)-PDPM'!$A$2:$D$1682,4,FALSE),0)</f>
        <v>0</v>
      </c>
      <c r="J824" s="138">
        <f>IF(H824="Rural",VLOOKUP(B824,'Wage Index Rural (CMS.GOV)-PDPM'!$B$1:$C$54,2,FALSE),0)</f>
        <v>0.78150000000000008</v>
      </c>
    </row>
    <row r="825" spans="1:10" x14ac:dyDescent="0.25">
      <c r="A825" s="134">
        <v>16120</v>
      </c>
      <c r="B825" s="134" t="s">
        <v>1768</v>
      </c>
      <c r="C825" s="131">
        <v>99916</v>
      </c>
      <c r="D825" s="132" t="s">
        <v>404</v>
      </c>
      <c r="E825" s="133" t="s">
        <v>1789</v>
      </c>
      <c r="F825" s="133" t="s">
        <v>7080</v>
      </c>
      <c r="G825" s="135">
        <f t="shared" si="12"/>
        <v>0.78150000000000008</v>
      </c>
      <c r="H825" s="134" t="s">
        <v>388</v>
      </c>
      <c r="I825" s="138">
        <f>IF(H825="Urban",VLOOKUP(C825,'Wage Index Urban (CMS.GOV)-PDPM'!$A$2:$D$1682,4,FALSE),0)</f>
        <v>0</v>
      </c>
      <c r="J825" s="138">
        <f>IF(H825="Rural",VLOOKUP(B825,'Wage Index Rural (CMS.GOV)-PDPM'!$B$1:$C$54,2,FALSE),0)</f>
        <v>0.78150000000000008</v>
      </c>
    </row>
    <row r="826" spans="1:10" x14ac:dyDescent="0.25">
      <c r="A826" s="134">
        <v>16130</v>
      </c>
      <c r="B826" s="134" t="s">
        <v>1768</v>
      </c>
      <c r="C826" s="131">
        <v>99916</v>
      </c>
      <c r="D826" s="132" t="s">
        <v>627</v>
      </c>
      <c r="E826" s="133" t="s">
        <v>1790</v>
      </c>
      <c r="F826" s="133" t="s">
        <v>7080</v>
      </c>
      <c r="G826" s="135">
        <f t="shared" si="12"/>
        <v>0.78150000000000008</v>
      </c>
      <c r="H826" s="134" t="s">
        <v>388</v>
      </c>
      <c r="I826" s="138">
        <f>IF(H826="Urban",VLOOKUP(C826,'Wage Index Urban (CMS.GOV)-PDPM'!$A$2:$D$1682,4,FALSE),0)</f>
        <v>0</v>
      </c>
      <c r="J826" s="138">
        <f>IF(H826="Rural",VLOOKUP(B826,'Wage Index Rural (CMS.GOV)-PDPM'!$B$1:$C$54,2,FALSE),0)</f>
        <v>0.78150000000000008</v>
      </c>
    </row>
    <row r="827" spans="1:10" x14ac:dyDescent="0.25">
      <c r="A827" s="134">
        <v>16140</v>
      </c>
      <c r="B827" s="134" t="s">
        <v>1768</v>
      </c>
      <c r="C827" s="131">
        <v>99916</v>
      </c>
      <c r="D827" s="132" t="s">
        <v>1492</v>
      </c>
      <c r="E827" s="133" t="s">
        <v>1791</v>
      </c>
      <c r="F827" s="133" t="s">
        <v>7080</v>
      </c>
      <c r="G827" s="135">
        <f t="shared" si="12"/>
        <v>0.78150000000000008</v>
      </c>
      <c r="H827" s="134" t="s">
        <v>388</v>
      </c>
      <c r="I827" s="138">
        <f>IF(H827="Urban",VLOOKUP(C827,'Wage Index Urban (CMS.GOV)-PDPM'!$A$2:$D$1682,4,FALSE),0)</f>
        <v>0</v>
      </c>
      <c r="J827" s="138">
        <f>IF(H827="Rural",VLOOKUP(B827,'Wage Index Rural (CMS.GOV)-PDPM'!$B$1:$C$54,2,FALSE),0)</f>
        <v>0.78150000000000008</v>
      </c>
    </row>
    <row r="828" spans="1:10" x14ac:dyDescent="0.25">
      <c r="A828" s="134">
        <v>16150</v>
      </c>
      <c r="B828" s="134" t="s">
        <v>1768</v>
      </c>
      <c r="C828" s="131">
        <v>99916</v>
      </c>
      <c r="D828" s="132" t="s">
        <v>1792</v>
      </c>
      <c r="E828" s="133" t="s">
        <v>1793</v>
      </c>
      <c r="F828" s="133" t="s">
        <v>7080</v>
      </c>
      <c r="G828" s="135">
        <f t="shared" si="12"/>
        <v>0.78150000000000008</v>
      </c>
      <c r="H828" s="134" t="s">
        <v>388</v>
      </c>
      <c r="I828" s="138">
        <f>IF(H828="Urban",VLOOKUP(C828,'Wage Index Urban (CMS.GOV)-PDPM'!$A$2:$D$1682,4,FALSE),0)</f>
        <v>0</v>
      </c>
      <c r="J828" s="138">
        <f>IF(H828="Rural",VLOOKUP(B828,'Wage Index Rural (CMS.GOV)-PDPM'!$B$1:$C$54,2,FALSE),0)</f>
        <v>0.78150000000000008</v>
      </c>
    </row>
    <row r="829" spans="1:10" x14ac:dyDescent="0.25">
      <c r="A829" s="134">
        <v>16160</v>
      </c>
      <c r="B829" s="134" t="s">
        <v>1768</v>
      </c>
      <c r="C829" s="131">
        <v>99916</v>
      </c>
      <c r="D829" s="132" t="s">
        <v>1794</v>
      </c>
      <c r="E829" s="133" t="s">
        <v>1795</v>
      </c>
      <c r="F829" s="133" t="s">
        <v>7080</v>
      </c>
      <c r="G829" s="135">
        <f t="shared" si="12"/>
        <v>0.78150000000000008</v>
      </c>
      <c r="H829" s="134" t="s">
        <v>388</v>
      </c>
      <c r="I829" s="138">
        <f>IF(H829="Urban",VLOOKUP(C829,'Wage Index Urban (CMS.GOV)-PDPM'!$A$2:$D$1682,4,FALSE),0)</f>
        <v>0</v>
      </c>
      <c r="J829" s="138">
        <f>IF(H829="Rural",VLOOKUP(B829,'Wage Index Rural (CMS.GOV)-PDPM'!$B$1:$C$54,2,FALSE),0)</f>
        <v>0.78150000000000008</v>
      </c>
    </row>
    <row r="830" spans="1:10" x14ac:dyDescent="0.25">
      <c r="A830" s="134">
        <v>16170</v>
      </c>
      <c r="B830" s="134" t="s">
        <v>1768</v>
      </c>
      <c r="C830" s="131">
        <v>99916</v>
      </c>
      <c r="D830" s="132" t="s">
        <v>408</v>
      </c>
      <c r="E830" s="133" t="s">
        <v>1796</v>
      </c>
      <c r="F830" s="133" t="s">
        <v>7080</v>
      </c>
      <c r="G830" s="135">
        <f t="shared" si="12"/>
        <v>0.78150000000000008</v>
      </c>
      <c r="H830" s="134" t="s">
        <v>388</v>
      </c>
      <c r="I830" s="138">
        <f>IF(H830="Urban",VLOOKUP(C830,'Wage Index Urban (CMS.GOV)-PDPM'!$A$2:$D$1682,4,FALSE),0)</f>
        <v>0</v>
      </c>
      <c r="J830" s="138">
        <f>IF(H830="Rural",VLOOKUP(B830,'Wage Index Rural (CMS.GOV)-PDPM'!$B$1:$C$54,2,FALSE),0)</f>
        <v>0.78150000000000008</v>
      </c>
    </row>
    <row r="831" spans="1:10" x14ac:dyDescent="0.25">
      <c r="A831" s="134">
        <v>16180</v>
      </c>
      <c r="B831" s="134" t="s">
        <v>1768</v>
      </c>
      <c r="C831" s="131">
        <v>99916</v>
      </c>
      <c r="D831" s="132" t="s">
        <v>1797</v>
      </c>
      <c r="E831" s="133" t="s">
        <v>1798</v>
      </c>
      <c r="F831" s="133" t="s">
        <v>7080</v>
      </c>
      <c r="G831" s="135">
        <f t="shared" si="12"/>
        <v>0.78150000000000008</v>
      </c>
      <c r="H831" s="134" t="s">
        <v>388</v>
      </c>
      <c r="I831" s="138">
        <f>IF(H831="Urban",VLOOKUP(C831,'Wage Index Urban (CMS.GOV)-PDPM'!$A$2:$D$1682,4,FALSE),0)</f>
        <v>0</v>
      </c>
      <c r="J831" s="138">
        <f>IF(H831="Rural",VLOOKUP(B831,'Wage Index Rural (CMS.GOV)-PDPM'!$B$1:$C$54,2,FALSE),0)</f>
        <v>0.78150000000000008</v>
      </c>
    </row>
    <row r="832" spans="1:10" x14ac:dyDescent="0.25">
      <c r="A832" s="134">
        <v>16190</v>
      </c>
      <c r="B832" s="134" t="s">
        <v>1768</v>
      </c>
      <c r="C832" s="131">
        <v>99916</v>
      </c>
      <c r="D832" s="132" t="s">
        <v>414</v>
      </c>
      <c r="E832" s="133" t="s">
        <v>1799</v>
      </c>
      <c r="F832" s="133" t="s">
        <v>7080</v>
      </c>
      <c r="G832" s="135">
        <f t="shared" si="12"/>
        <v>0.78150000000000008</v>
      </c>
      <c r="H832" s="134" t="s">
        <v>388</v>
      </c>
      <c r="I832" s="138">
        <f>IF(H832="Urban",VLOOKUP(C832,'Wage Index Urban (CMS.GOV)-PDPM'!$A$2:$D$1682,4,FALSE),0)</f>
        <v>0</v>
      </c>
      <c r="J832" s="138">
        <f>IF(H832="Rural",VLOOKUP(B832,'Wage Index Rural (CMS.GOV)-PDPM'!$B$1:$C$54,2,FALSE),0)</f>
        <v>0.78150000000000008</v>
      </c>
    </row>
    <row r="833" spans="1:10" x14ac:dyDescent="0.25">
      <c r="A833" s="134">
        <v>16200</v>
      </c>
      <c r="B833" s="134" t="s">
        <v>1768</v>
      </c>
      <c r="C833" s="131">
        <v>99916</v>
      </c>
      <c r="D833" s="132" t="s">
        <v>416</v>
      </c>
      <c r="E833" s="133" t="s">
        <v>1800</v>
      </c>
      <c r="F833" s="133" t="s">
        <v>7080</v>
      </c>
      <c r="G833" s="135">
        <f t="shared" si="12"/>
        <v>0.78150000000000008</v>
      </c>
      <c r="H833" s="134" t="s">
        <v>388</v>
      </c>
      <c r="I833" s="138">
        <f>IF(H833="Urban",VLOOKUP(C833,'Wage Index Urban (CMS.GOV)-PDPM'!$A$2:$D$1682,4,FALSE),0)</f>
        <v>0</v>
      </c>
      <c r="J833" s="138">
        <f>IF(H833="Rural",VLOOKUP(B833,'Wage Index Rural (CMS.GOV)-PDPM'!$B$1:$C$54,2,FALSE),0)</f>
        <v>0.78150000000000008</v>
      </c>
    </row>
    <row r="834" spans="1:10" x14ac:dyDescent="0.25">
      <c r="A834" s="134">
        <v>16210</v>
      </c>
      <c r="B834" s="134" t="s">
        <v>1768</v>
      </c>
      <c r="C834" s="131">
        <v>99916</v>
      </c>
      <c r="D834" s="132" t="s">
        <v>1176</v>
      </c>
      <c r="E834" s="133" t="s">
        <v>1801</v>
      </c>
      <c r="F834" s="133" t="s">
        <v>7080</v>
      </c>
      <c r="G834" s="135">
        <f t="shared" si="12"/>
        <v>0.78150000000000008</v>
      </c>
      <c r="H834" s="134" t="s">
        <v>388</v>
      </c>
      <c r="I834" s="138">
        <f>IF(H834="Urban",VLOOKUP(C834,'Wage Index Urban (CMS.GOV)-PDPM'!$A$2:$D$1682,4,FALSE),0)</f>
        <v>0</v>
      </c>
      <c r="J834" s="138">
        <f>IF(H834="Rural",VLOOKUP(B834,'Wage Index Rural (CMS.GOV)-PDPM'!$B$1:$C$54,2,FALSE),0)</f>
        <v>0.78150000000000008</v>
      </c>
    </row>
    <row r="835" spans="1:10" x14ac:dyDescent="0.25">
      <c r="A835" s="134">
        <v>16220</v>
      </c>
      <c r="B835" s="134" t="s">
        <v>1768</v>
      </c>
      <c r="C835" s="131">
        <v>99916</v>
      </c>
      <c r="D835" s="132" t="s">
        <v>1500</v>
      </c>
      <c r="E835" s="133" t="s">
        <v>1802</v>
      </c>
      <c r="F835" s="133" t="s">
        <v>7080</v>
      </c>
      <c r="G835" s="135">
        <f t="shared" si="12"/>
        <v>0.78150000000000008</v>
      </c>
      <c r="H835" s="134" t="s">
        <v>388</v>
      </c>
      <c r="I835" s="138">
        <f>IF(H835="Urban",VLOOKUP(C835,'Wage Index Urban (CMS.GOV)-PDPM'!$A$2:$D$1682,4,FALSE),0)</f>
        <v>0</v>
      </c>
      <c r="J835" s="138">
        <f>IF(H835="Rural",VLOOKUP(B835,'Wage Index Rural (CMS.GOV)-PDPM'!$B$1:$C$54,2,FALSE),0)</f>
        <v>0.78150000000000008</v>
      </c>
    </row>
    <row r="836" spans="1:10" x14ac:dyDescent="0.25">
      <c r="A836" s="134">
        <v>16230</v>
      </c>
      <c r="B836" s="134" t="s">
        <v>1768</v>
      </c>
      <c r="C836" s="131">
        <v>99916</v>
      </c>
      <c r="D836" s="132" t="s">
        <v>643</v>
      </c>
      <c r="E836" s="133" t="s">
        <v>1803</v>
      </c>
      <c r="F836" s="133" t="s">
        <v>7080</v>
      </c>
      <c r="G836" s="135">
        <f t="shared" si="12"/>
        <v>0.78150000000000008</v>
      </c>
      <c r="H836" s="134" t="s">
        <v>388</v>
      </c>
      <c r="I836" s="138">
        <f>IF(H836="Urban",VLOOKUP(C836,'Wage Index Urban (CMS.GOV)-PDPM'!$A$2:$D$1682,4,FALSE),0)</f>
        <v>0</v>
      </c>
      <c r="J836" s="138">
        <f>IF(H836="Rural",VLOOKUP(B836,'Wage Index Rural (CMS.GOV)-PDPM'!$B$1:$C$54,2,FALSE),0)</f>
        <v>0.78150000000000008</v>
      </c>
    </row>
    <row r="837" spans="1:10" x14ac:dyDescent="0.25">
      <c r="A837" s="134">
        <v>16240</v>
      </c>
      <c r="B837" s="134" t="s">
        <v>1768</v>
      </c>
      <c r="C837" s="131">
        <v>19780</v>
      </c>
      <c r="D837" s="132" t="s">
        <v>436</v>
      </c>
      <c r="E837" s="133" t="s">
        <v>1804</v>
      </c>
      <c r="F837" s="133" t="s">
        <v>150</v>
      </c>
      <c r="G837" s="135">
        <f t="shared" si="12"/>
        <v>0.87060000000000004</v>
      </c>
      <c r="H837" s="134" t="s">
        <v>391</v>
      </c>
      <c r="I837" s="138">
        <f>IF(H837="Urban",VLOOKUP(C837,'Wage Index Urban (CMS.GOV)-PDPM'!$A$2:$D$1682,4,FALSE),0)</f>
        <v>0.87060000000000004</v>
      </c>
      <c r="J837" s="138">
        <f>IF(H837="Rural",VLOOKUP(B837,'Wage Index Rural (CMS.GOV)-PDPM'!$B$1:$C$54,2,FALSE),0)</f>
        <v>0</v>
      </c>
    </row>
    <row r="838" spans="1:10" x14ac:dyDescent="0.25">
      <c r="A838" s="134">
        <v>16250</v>
      </c>
      <c r="B838" s="134" t="s">
        <v>1768</v>
      </c>
      <c r="C838" s="131">
        <v>99916</v>
      </c>
      <c r="D838" s="132" t="s">
        <v>1805</v>
      </c>
      <c r="E838" s="133" t="s">
        <v>1806</v>
      </c>
      <c r="F838" s="133" t="s">
        <v>7080</v>
      </c>
      <c r="G838" s="135">
        <f t="shared" si="12"/>
        <v>0.78150000000000008</v>
      </c>
      <c r="H838" s="134" t="s">
        <v>388</v>
      </c>
      <c r="I838" s="138">
        <f>IF(H838="Urban",VLOOKUP(C838,'Wage Index Urban (CMS.GOV)-PDPM'!$A$2:$D$1682,4,FALSE),0)</f>
        <v>0</v>
      </c>
      <c r="J838" s="138">
        <f>IF(H838="Rural",VLOOKUP(B838,'Wage Index Rural (CMS.GOV)-PDPM'!$B$1:$C$54,2,FALSE),0)</f>
        <v>0.78150000000000008</v>
      </c>
    </row>
    <row r="839" spans="1:10" x14ac:dyDescent="0.25">
      <c r="A839" s="134">
        <v>16260</v>
      </c>
      <c r="B839" s="134" t="s">
        <v>1768</v>
      </c>
      <c r="C839" s="131">
        <v>99916</v>
      </c>
      <c r="D839" s="132" t="s">
        <v>1198</v>
      </c>
      <c r="E839" s="133" t="s">
        <v>1807</v>
      </c>
      <c r="F839" s="133" t="s">
        <v>7080</v>
      </c>
      <c r="G839" s="135">
        <f t="shared" si="12"/>
        <v>0.78150000000000008</v>
      </c>
      <c r="H839" s="134" t="s">
        <v>388</v>
      </c>
      <c r="I839" s="138">
        <f>IF(H839="Urban",VLOOKUP(C839,'Wage Index Urban (CMS.GOV)-PDPM'!$A$2:$D$1682,4,FALSE),0)</f>
        <v>0</v>
      </c>
      <c r="J839" s="138">
        <f>IF(H839="Rural",VLOOKUP(B839,'Wage Index Rural (CMS.GOV)-PDPM'!$B$1:$C$54,2,FALSE),0)</f>
        <v>0.78150000000000008</v>
      </c>
    </row>
    <row r="840" spans="1:10" x14ac:dyDescent="0.25">
      <c r="A840" s="134">
        <v>16270</v>
      </c>
      <c r="B840" s="134" t="s">
        <v>1768</v>
      </c>
      <c r="C840" s="131">
        <v>99916</v>
      </c>
      <c r="D840" s="132" t="s">
        <v>999</v>
      </c>
      <c r="E840" s="133" t="s">
        <v>1808</v>
      </c>
      <c r="F840" s="133" t="s">
        <v>7080</v>
      </c>
      <c r="G840" s="135">
        <f t="shared" si="12"/>
        <v>0.78150000000000008</v>
      </c>
      <c r="H840" s="134" t="s">
        <v>388</v>
      </c>
      <c r="I840" s="138">
        <f>IF(H840="Urban",VLOOKUP(C840,'Wage Index Urban (CMS.GOV)-PDPM'!$A$2:$D$1682,4,FALSE),0)</f>
        <v>0</v>
      </c>
      <c r="J840" s="138">
        <f>IF(H840="Rural",VLOOKUP(B840,'Wage Index Rural (CMS.GOV)-PDPM'!$B$1:$C$54,2,FALSE),0)</f>
        <v>0.78150000000000008</v>
      </c>
    </row>
    <row r="841" spans="1:10" x14ac:dyDescent="0.25">
      <c r="A841" s="134">
        <v>16280</v>
      </c>
      <c r="B841" s="134" t="s">
        <v>1768</v>
      </c>
      <c r="C841" s="131">
        <v>99916</v>
      </c>
      <c r="D841" s="132" t="s">
        <v>1809</v>
      </c>
      <c r="E841" s="133" t="s">
        <v>1810</v>
      </c>
      <c r="F841" s="133" t="s">
        <v>7080</v>
      </c>
      <c r="G841" s="135">
        <f t="shared" ref="G841:G904" si="13">IF(H841="Rural",J841,I841)</f>
        <v>0.78150000000000008</v>
      </c>
      <c r="H841" s="134" t="s">
        <v>388</v>
      </c>
      <c r="I841" s="138">
        <f>IF(H841="Urban",VLOOKUP(C841,'Wage Index Urban (CMS.GOV)-PDPM'!$A$2:$D$1682,4,FALSE),0)</f>
        <v>0</v>
      </c>
      <c r="J841" s="138">
        <f>IF(H841="Rural",VLOOKUP(B841,'Wage Index Rural (CMS.GOV)-PDPM'!$B$1:$C$54,2,FALSE),0)</f>
        <v>0.78150000000000008</v>
      </c>
    </row>
    <row r="842" spans="1:10" x14ac:dyDescent="0.25">
      <c r="A842" s="134">
        <v>16290</v>
      </c>
      <c r="B842" s="134" t="s">
        <v>1768</v>
      </c>
      <c r="C842" s="131">
        <v>99916</v>
      </c>
      <c r="D842" s="132" t="s">
        <v>1811</v>
      </c>
      <c r="E842" s="133" t="s">
        <v>1812</v>
      </c>
      <c r="F842" s="133" t="s">
        <v>7080</v>
      </c>
      <c r="G842" s="135">
        <f t="shared" si="13"/>
        <v>0.78150000000000008</v>
      </c>
      <c r="H842" s="134" t="s">
        <v>388</v>
      </c>
      <c r="I842" s="138">
        <f>IF(H842="Urban",VLOOKUP(C842,'Wage Index Urban (CMS.GOV)-PDPM'!$A$2:$D$1682,4,FALSE),0)</f>
        <v>0</v>
      </c>
      <c r="J842" s="138">
        <f>IF(H842="Rural",VLOOKUP(B842,'Wage Index Rural (CMS.GOV)-PDPM'!$B$1:$C$54,2,FALSE),0)</f>
        <v>0.78150000000000008</v>
      </c>
    </row>
    <row r="843" spans="1:10" x14ac:dyDescent="0.25">
      <c r="A843" s="134">
        <v>16300</v>
      </c>
      <c r="B843" s="134" t="s">
        <v>1768</v>
      </c>
      <c r="C843" s="131">
        <v>20220</v>
      </c>
      <c r="D843" s="132" t="s">
        <v>1813</v>
      </c>
      <c r="E843" s="133" t="s">
        <v>1814</v>
      </c>
      <c r="F843" s="133" t="s">
        <v>151</v>
      </c>
      <c r="G843" s="135">
        <f t="shared" si="13"/>
        <v>0.8377</v>
      </c>
      <c r="H843" s="134" t="s">
        <v>391</v>
      </c>
      <c r="I843" s="138">
        <f>IF(H843="Urban",VLOOKUP(C843,'Wage Index Urban (CMS.GOV)-PDPM'!$A$2:$D$1682,4,FALSE),0)</f>
        <v>0.8377</v>
      </c>
      <c r="J843" s="138">
        <f>IF(H843="Rural",VLOOKUP(B843,'Wage Index Rural (CMS.GOV)-PDPM'!$B$1:$C$54,2,FALSE),0)</f>
        <v>0</v>
      </c>
    </row>
    <row r="844" spans="1:10" x14ac:dyDescent="0.25">
      <c r="A844" s="134">
        <v>16310</v>
      </c>
      <c r="B844" s="134" t="s">
        <v>1768</v>
      </c>
      <c r="C844" s="131">
        <v>99916</v>
      </c>
      <c r="D844" s="132" t="s">
        <v>1815</v>
      </c>
      <c r="E844" s="133" t="s">
        <v>1816</v>
      </c>
      <c r="F844" s="133" t="s">
        <v>7080</v>
      </c>
      <c r="G844" s="135">
        <f t="shared" si="13"/>
        <v>0.78150000000000008</v>
      </c>
      <c r="H844" s="134" t="s">
        <v>388</v>
      </c>
      <c r="I844" s="138">
        <f>IF(H844="Urban",VLOOKUP(C844,'Wage Index Urban (CMS.GOV)-PDPM'!$A$2:$D$1682,4,FALSE),0)</f>
        <v>0</v>
      </c>
      <c r="J844" s="138">
        <f>IF(H844="Rural",VLOOKUP(B844,'Wage Index Rural (CMS.GOV)-PDPM'!$B$1:$C$54,2,FALSE),0)</f>
        <v>0.78150000000000008</v>
      </c>
    </row>
    <row r="845" spans="1:10" x14ac:dyDescent="0.25">
      <c r="A845" s="134">
        <v>16320</v>
      </c>
      <c r="B845" s="134" t="s">
        <v>1768</v>
      </c>
      <c r="C845" s="131">
        <v>99916</v>
      </c>
      <c r="D845" s="132" t="s">
        <v>446</v>
      </c>
      <c r="E845" s="133" t="s">
        <v>1817</v>
      </c>
      <c r="F845" s="133" t="s">
        <v>7080</v>
      </c>
      <c r="G845" s="135">
        <f t="shared" si="13"/>
        <v>0.78150000000000008</v>
      </c>
      <c r="H845" s="134" t="s">
        <v>388</v>
      </c>
      <c r="I845" s="138">
        <f>IF(H845="Urban",VLOOKUP(C845,'Wage Index Urban (CMS.GOV)-PDPM'!$A$2:$D$1682,4,FALSE),0)</f>
        <v>0</v>
      </c>
      <c r="J845" s="138">
        <f>IF(H845="Rural",VLOOKUP(B845,'Wage Index Rural (CMS.GOV)-PDPM'!$B$1:$C$54,2,FALSE),0)</f>
        <v>0.78150000000000008</v>
      </c>
    </row>
    <row r="846" spans="1:10" x14ac:dyDescent="0.25">
      <c r="A846" s="134">
        <v>16330</v>
      </c>
      <c r="B846" s="134" t="s">
        <v>1768</v>
      </c>
      <c r="C846" s="131">
        <v>99916</v>
      </c>
      <c r="D846" s="132" t="s">
        <v>1221</v>
      </c>
      <c r="E846" s="133" t="s">
        <v>1818</v>
      </c>
      <c r="F846" s="133" t="s">
        <v>7080</v>
      </c>
      <c r="G846" s="135">
        <f t="shared" si="13"/>
        <v>0.78150000000000008</v>
      </c>
      <c r="H846" s="134" t="s">
        <v>388</v>
      </c>
      <c r="I846" s="138">
        <f>IF(H846="Urban",VLOOKUP(C846,'Wage Index Urban (CMS.GOV)-PDPM'!$A$2:$D$1682,4,FALSE),0)</f>
        <v>0</v>
      </c>
      <c r="J846" s="138">
        <f>IF(H846="Rural",VLOOKUP(B846,'Wage Index Rural (CMS.GOV)-PDPM'!$B$1:$C$54,2,FALSE),0)</f>
        <v>0.78150000000000008</v>
      </c>
    </row>
    <row r="847" spans="1:10" x14ac:dyDescent="0.25">
      <c r="A847" s="134">
        <v>16340</v>
      </c>
      <c r="B847" s="134" t="s">
        <v>1768</v>
      </c>
      <c r="C847" s="131">
        <v>99916</v>
      </c>
      <c r="D847" s="132" t="s">
        <v>448</v>
      </c>
      <c r="E847" s="133" t="s">
        <v>1819</v>
      </c>
      <c r="F847" s="133" t="s">
        <v>7080</v>
      </c>
      <c r="G847" s="135">
        <f t="shared" si="13"/>
        <v>0.78150000000000008</v>
      </c>
      <c r="H847" s="134" t="s">
        <v>388</v>
      </c>
      <c r="I847" s="138">
        <f>IF(H847="Urban",VLOOKUP(C847,'Wage Index Urban (CMS.GOV)-PDPM'!$A$2:$D$1682,4,FALSE),0)</f>
        <v>0</v>
      </c>
      <c r="J847" s="138">
        <f>IF(H847="Rural",VLOOKUP(B847,'Wage Index Rural (CMS.GOV)-PDPM'!$B$1:$C$54,2,FALSE),0)</f>
        <v>0.78150000000000008</v>
      </c>
    </row>
    <row r="848" spans="1:10" x14ac:dyDescent="0.25">
      <c r="A848" s="134">
        <v>16350</v>
      </c>
      <c r="B848" s="134" t="s">
        <v>1768</v>
      </c>
      <c r="C848" s="131">
        <v>99916</v>
      </c>
      <c r="D848" s="132" t="s">
        <v>906</v>
      </c>
      <c r="E848" s="133" t="s">
        <v>1820</v>
      </c>
      <c r="F848" s="133" t="s">
        <v>7080</v>
      </c>
      <c r="G848" s="135">
        <f t="shared" si="13"/>
        <v>0.78150000000000008</v>
      </c>
      <c r="H848" s="134" t="s">
        <v>388</v>
      </c>
      <c r="I848" s="138">
        <f>IF(H848="Urban",VLOOKUP(C848,'Wage Index Urban (CMS.GOV)-PDPM'!$A$2:$D$1682,4,FALSE),0)</f>
        <v>0</v>
      </c>
      <c r="J848" s="138">
        <f>IF(H848="Rural",VLOOKUP(B848,'Wage Index Rural (CMS.GOV)-PDPM'!$B$1:$C$54,2,FALSE),0)</f>
        <v>0.78150000000000008</v>
      </c>
    </row>
    <row r="849" spans="1:10" x14ac:dyDescent="0.25">
      <c r="A849" s="134">
        <v>16360</v>
      </c>
      <c r="B849" s="134" t="s">
        <v>1768</v>
      </c>
      <c r="C849" s="131">
        <v>99916</v>
      </c>
      <c r="D849" s="132" t="s">
        <v>452</v>
      </c>
      <c r="E849" s="133" t="s">
        <v>1821</v>
      </c>
      <c r="F849" s="133" t="s">
        <v>7080</v>
      </c>
      <c r="G849" s="135">
        <f t="shared" si="13"/>
        <v>0.78150000000000008</v>
      </c>
      <c r="H849" s="134" t="s">
        <v>388</v>
      </c>
      <c r="I849" s="138">
        <f>IF(H849="Urban",VLOOKUP(C849,'Wage Index Urban (CMS.GOV)-PDPM'!$A$2:$D$1682,4,FALSE),0)</f>
        <v>0</v>
      </c>
      <c r="J849" s="138">
        <f>IF(H849="Rural",VLOOKUP(B849,'Wage Index Rural (CMS.GOV)-PDPM'!$B$1:$C$54,2,FALSE),0)</f>
        <v>0.78150000000000008</v>
      </c>
    </row>
    <row r="850" spans="1:10" x14ac:dyDescent="0.25">
      <c r="A850" s="134">
        <v>16370</v>
      </c>
      <c r="B850" s="134" t="s">
        <v>1768</v>
      </c>
      <c r="C850" s="131">
        <v>47940</v>
      </c>
      <c r="D850" s="132" t="s">
        <v>1528</v>
      </c>
      <c r="E850" s="133" t="s">
        <v>1822</v>
      </c>
      <c r="F850" s="133" t="s">
        <v>149</v>
      </c>
      <c r="G850" s="135">
        <f t="shared" si="13"/>
        <v>0.78880000000000006</v>
      </c>
      <c r="H850" s="134" t="s">
        <v>391</v>
      </c>
      <c r="I850" s="138">
        <f>IF(H850="Urban",VLOOKUP(C850,'Wage Index Urban (CMS.GOV)-PDPM'!$A$2:$D$1682,4,FALSE),0)</f>
        <v>0.78880000000000006</v>
      </c>
      <c r="J850" s="138">
        <f>IF(H850="Rural",VLOOKUP(B850,'Wage Index Rural (CMS.GOV)-PDPM'!$B$1:$C$54,2,FALSE),0)</f>
        <v>0</v>
      </c>
    </row>
    <row r="851" spans="1:10" x14ac:dyDescent="0.25">
      <c r="A851" s="134">
        <v>16380</v>
      </c>
      <c r="B851" s="134" t="s">
        <v>1768</v>
      </c>
      <c r="C851" s="131">
        <v>19780</v>
      </c>
      <c r="D851" s="132" t="s">
        <v>1823</v>
      </c>
      <c r="E851" s="133" t="s">
        <v>1824</v>
      </c>
      <c r="F851" s="133" t="s">
        <v>150</v>
      </c>
      <c r="G851" s="135">
        <f t="shared" si="13"/>
        <v>0.87060000000000004</v>
      </c>
      <c r="H851" s="134" t="s">
        <v>391</v>
      </c>
      <c r="I851" s="138">
        <f>IF(H851="Urban",VLOOKUP(C851,'Wage Index Urban (CMS.GOV)-PDPM'!$A$2:$D$1682,4,FALSE),0)</f>
        <v>0.87060000000000004</v>
      </c>
      <c r="J851" s="138">
        <f>IF(H851="Rural",VLOOKUP(B851,'Wage Index Rural (CMS.GOV)-PDPM'!$B$1:$C$54,2,FALSE),0)</f>
        <v>0</v>
      </c>
    </row>
    <row r="852" spans="1:10" x14ac:dyDescent="0.25">
      <c r="A852" s="134">
        <v>16390</v>
      </c>
      <c r="B852" s="134" t="s">
        <v>1768</v>
      </c>
      <c r="C852" s="131">
        <v>99916</v>
      </c>
      <c r="D852" s="132" t="s">
        <v>1046</v>
      </c>
      <c r="E852" s="133" t="s">
        <v>1825</v>
      </c>
      <c r="F852" s="133" t="s">
        <v>7080</v>
      </c>
      <c r="G852" s="135">
        <f t="shared" si="13"/>
        <v>0.78150000000000008</v>
      </c>
      <c r="H852" s="134" t="s">
        <v>388</v>
      </c>
      <c r="I852" s="138">
        <f>IF(H852="Urban",VLOOKUP(C852,'Wage Index Urban (CMS.GOV)-PDPM'!$A$2:$D$1682,4,FALSE),0)</f>
        <v>0</v>
      </c>
      <c r="J852" s="138">
        <f>IF(H852="Rural",VLOOKUP(B852,'Wage Index Rural (CMS.GOV)-PDPM'!$B$1:$C$54,2,FALSE),0)</f>
        <v>0.78150000000000008</v>
      </c>
    </row>
    <row r="853" spans="1:10" x14ac:dyDescent="0.25">
      <c r="A853" s="134">
        <v>16400</v>
      </c>
      <c r="B853" s="134" t="s">
        <v>1768</v>
      </c>
      <c r="C853" s="131">
        <v>99916</v>
      </c>
      <c r="D853" s="132" t="s">
        <v>1244</v>
      </c>
      <c r="E853" s="133" t="s">
        <v>1826</v>
      </c>
      <c r="F853" s="133" t="s">
        <v>7080</v>
      </c>
      <c r="G853" s="135">
        <f t="shared" si="13"/>
        <v>0.78150000000000008</v>
      </c>
      <c r="H853" s="134" t="s">
        <v>388</v>
      </c>
      <c r="I853" s="138">
        <f>IF(H853="Urban",VLOOKUP(C853,'Wage Index Urban (CMS.GOV)-PDPM'!$A$2:$D$1682,4,FALSE),0)</f>
        <v>0</v>
      </c>
      <c r="J853" s="138">
        <f>IF(H853="Rural",VLOOKUP(B853,'Wage Index Rural (CMS.GOV)-PDPM'!$B$1:$C$54,2,FALSE),0)</f>
        <v>0.78150000000000008</v>
      </c>
    </row>
    <row r="854" spans="1:10" x14ac:dyDescent="0.25">
      <c r="A854" s="134">
        <v>16410</v>
      </c>
      <c r="B854" s="134" t="s">
        <v>1768</v>
      </c>
      <c r="C854" s="131">
        <v>99916</v>
      </c>
      <c r="D854" s="132" t="s">
        <v>1532</v>
      </c>
      <c r="E854" s="133" t="s">
        <v>1827</v>
      </c>
      <c r="F854" s="133" t="s">
        <v>7080</v>
      </c>
      <c r="G854" s="135">
        <f t="shared" si="13"/>
        <v>0.78150000000000008</v>
      </c>
      <c r="H854" s="134" t="s">
        <v>388</v>
      </c>
      <c r="I854" s="138">
        <f>IF(H854="Urban",VLOOKUP(C854,'Wage Index Urban (CMS.GOV)-PDPM'!$A$2:$D$1682,4,FALSE),0)</f>
        <v>0</v>
      </c>
      <c r="J854" s="138">
        <f>IF(H854="Rural",VLOOKUP(B854,'Wage Index Rural (CMS.GOV)-PDPM'!$B$1:$C$54,2,FALSE),0)</f>
        <v>0.78150000000000008</v>
      </c>
    </row>
    <row r="855" spans="1:10" x14ac:dyDescent="0.25">
      <c r="A855" s="134">
        <v>16420</v>
      </c>
      <c r="B855" s="134" t="s">
        <v>1768</v>
      </c>
      <c r="C855" s="131">
        <v>36540</v>
      </c>
      <c r="D855" s="132" t="s">
        <v>1677</v>
      </c>
      <c r="E855" s="133" t="s">
        <v>1828</v>
      </c>
      <c r="F855" s="133" t="s">
        <v>152</v>
      </c>
      <c r="G855" s="135">
        <f t="shared" si="13"/>
        <v>0.95710000000000006</v>
      </c>
      <c r="H855" s="134" t="s">
        <v>391</v>
      </c>
      <c r="I855" s="138">
        <f>IF(H855="Urban",VLOOKUP(C855,'Wage Index Urban (CMS.GOV)-PDPM'!$A$2:$D$1682,4,FALSE),0)</f>
        <v>0.95710000000000006</v>
      </c>
      <c r="J855" s="138">
        <f>IF(H855="Rural",VLOOKUP(B855,'Wage Index Rural (CMS.GOV)-PDPM'!$B$1:$C$54,2,FALSE),0)</f>
        <v>0</v>
      </c>
    </row>
    <row r="856" spans="1:10" x14ac:dyDescent="0.25">
      <c r="A856" s="134">
        <v>16430</v>
      </c>
      <c r="B856" s="134" t="s">
        <v>1768</v>
      </c>
      <c r="C856" s="131">
        <v>99916</v>
      </c>
      <c r="D856" s="132" t="s">
        <v>456</v>
      </c>
      <c r="E856" s="133" t="s">
        <v>1829</v>
      </c>
      <c r="F856" s="133" t="s">
        <v>7080</v>
      </c>
      <c r="G856" s="135">
        <f t="shared" si="13"/>
        <v>0.78150000000000008</v>
      </c>
      <c r="H856" s="134" t="s">
        <v>388</v>
      </c>
      <c r="I856" s="138">
        <f>IF(H856="Urban",VLOOKUP(C856,'Wage Index Urban (CMS.GOV)-PDPM'!$A$2:$D$1682,4,FALSE),0)</f>
        <v>0</v>
      </c>
      <c r="J856" s="138">
        <f>IF(H856="Rural",VLOOKUP(B856,'Wage Index Rural (CMS.GOV)-PDPM'!$B$1:$C$54,2,FALSE),0)</f>
        <v>0.78150000000000008</v>
      </c>
    </row>
    <row r="857" spans="1:10" x14ac:dyDescent="0.25">
      <c r="A857" s="134">
        <v>16440</v>
      </c>
      <c r="B857" s="134" t="s">
        <v>1768</v>
      </c>
      <c r="C857" s="131">
        <v>99916</v>
      </c>
      <c r="D857" s="132" t="s">
        <v>668</v>
      </c>
      <c r="E857" s="133" t="s">
        <v>1830</v>
      </c>
      <c r="F857" s="133" t="s">
        <v>7080</v>
      </c>
      <c r="G857" s="135">
        <f t="shared" si="13"/>
        <v>0.78150000000000008</v>
      </c>
      <c r="H857" s="134" t="s">
        <v>388</v>
      </c>
      <c r="I857" s="138">
        <f>IF(H857="Urban",VLOOKUP(C857,'Wage Index Urban (CMS.GOV)-PDPM'!$A$2:$D$1682,4,FALSE),0)</f>
        <v>0</v>
      </c>
      <c r="J857" s="138">
        <f>IF(H857="Rural",VLOOKUP(B857,'Wage Index Rural (CMS.GOV)-PDPM'!$B$1:$C$54,2,FALSE),0)</f>
        <v>0.78150000000000008</v>
      </c>
    </row>
    <row r="858" spans="1:10" x14ac:dyDescent="0.25">
      <c r="A858" s="134">
        <v>16450</v>
      </c>
      <c r="B858" s="134" t="s">
        <v>1768</v>
      </c>
      <c r="C858" s="131">
        <v>99916</v>
      </c>
      <c r="D858" s="132" t="s">
        <v>769</v>
      </c>
      <c r="E858" s="133" t="s">
        <v>1831</v>
      </c>
      <c r="F858" s="133" t="s">
        <v>7080</v>
      </c>
      <c r="G858" s="135">
        <f t="shared" si="13"/>
        <v>0.78150000000000008</v>
      </c>
      <c r="H858" s="134" t="s">
        <v>388</v>
      </c>
      <c r="I858" s="138">
        <f>IF(H858="Urban",VLOOKUP(C858,'Wage Index Urban (CMS.GOV)-PDPM'!$A$2:$D$1682,4,FALSE),0)</f>
        <v>0</v>
      </c>
      <c r="J858" s="138">
        <f>IF(H858="Rural",VLOOKUP(B858,'Wage Index Rural (CMS.GOV)-PDPM'!$B$1:$C$54,2,FALSE),0)</f>
        <v>0.78150000000000008</v>
      </c>
    </row>
    <row r="859" spans="1:10" x14ac:dyDescent="0.25">
      <c r="A859" s="134">
        <v>16460</v>
      </c>
      <c r="B859" s="134" t="s">
        <v>1768</v>
      </c>
      <c r="C859" s="131">
        <v>99916</v>
      </c>
      <c r="D859" s="132" t="s">
        <v>1832</v>
      </c>
      <c r="E859" s="133" t="s">
        <v>1833</v>
      </c>
      <c r="F859" s="133" t="s">
        <v>7080</v>
      </c>
      <c r="G859" s="135">
        <f t="shared" si="13"/>
        <v>0.78150000000000008</v>
      </c>
      <c r="H859" s="134" t="s">
        <v>388</v>
      </c>
      <c r="I859" s="138">
        <f>IF(H859="Urban",VLOOKUP(C859,'Wage Index Urban (CMS.GOV)-PDPM'!$A$2:$D$1682,4,FALSE),0)</f>
        <v>0</v>
      </c>
      <c r="J859" s="138">
        <f>IF(H859="Rural",VLOOKUP(B859,'Wage Index Rural (CMS.GOV)-PDPM'!$B$1:$C$54,2,FALSE),0)</f>
        <v>0.78150000000000008</v>
      </c>
    </row>
    <row r="860" spans="1:10" x14ac:dyDescent="0.25">
      <c r="A860" s="134">
        <v>16470</v>
      </c>
      <c r="B860" s="134" t="s">
        <v>1768</v>
      </c>
      <c r="C860" s="131">
        <v>99916</v>
      </c>
      <c r="D860" s="132" t="s">
        <v>1768</v>
      </c>
      <c r="E860" s="133" t="s">
        <v>1834</v>
      </c>
      <c r="F860" s="133" t="s">
        <v>7080</v>
      </c>
      <c r="G860" s="135">
        <f t="shared" si="13"/>
        <v>0.78150000000000008</v>
      </c>
      <c r="H860" s="134" t="s">
        <v>388</v>
      </c>
      <c r="I860" s="138">
        <f>IF(H860="Urban",VLOOKUP(C860,'Wage Index Urban (CMS.GOV)-PDPM'!$A$2:$D$1682,4,FALSE),0)</f>
        <v>0</v>
      </c>
      <c r="J860" s="138">
        <f>IF(H860="Rural",VLOOKUP(B860,'Wage Index Rural (CMS.GOV)-PDPM'!$B$1:$C$54,2,FALSE),0)</f>
        <v>0.78150000000000008</v>
      </c>
    </row>
    <row r="861" spans="1:10" x14ac:dyDescent="0.25">
      <c r="A861" s="134">
        <v>16480</v>
      </c>
      <c r="B861" s="134" t="s">
        <v>1768</v>
      </c>
      <c r="C861" s="131">
        <v>99916</v>
      </c>
      <c r="D861" s="132" t="s">
        <v>460</v>
      </c>
      <c r="E861" s="133" t="s">
        <v>1835</v>
      </c>
      <c r="F861" s="133" t="s">
        <v>7080</v>
      </c>
      <c r="G861" s="135">
        <f t="shared" si="13"/>
        <v>0.78150000000000008</v>
      </c>
      <c r="H861" s="134" t="s">
        <v>388</v>
      </c>
      <c r="I861" s="138">
        <f>IF(H861="Urban",VLOOKUP(C861,'Wage Index Urban (CMS.GOV)-PDPM'!$A$2:$D$1682,4,FALSE),0)</f>
        <v>0</v>
      </c>
      <c r="J861" s="138">
        <f>IF(H861="Rural",VLOOKUP(B861,'Wage Index Rural (CMS.GOV)-PDPM'!$B$1:$C$54,2,FALSE),0)</f>
        <v>0.78150000000000008</v>
      </c>
    </row>
    <row r="862" spans="1:10" x14ac:dyDescent="0.25">
      <c r="A862" s="134">
        <v>16490</v>
      </c>
      <c r="B862" s="134" t="s">
        <v>1768</v>
      </c>
      <c r="C862" s="131">
        <v>19780</v>
      </c>
      <c r="D862" s="132" t="s">
        <v>1259</v>
      </c>
      <c r="E862" s="133" t="s">
        <v>1836</v>
      </c>
      <c r="F862" s="133" t="s">
        <v>6481</v>
      </c>
      <c r="G862" s="135">
        <f t="shared" si="13"/>
        <v>0.87060000000000004</v>
      </c>
      <c r="H862" s="134" t="s">
        <v>391</v>
      </c>
      <c r="I862" s="138">
        <f>IF(H862="Urban",VLOOKUP(C862,'Wage Index Urban (CMS.GOV)-PDPM'!$A$2:$D$1682,4,FALSE),0)</f>
        <v>0.87060000000000004</v>
      </c>
      <c r="J862" s="138">
        <f>IF(H862="Rural",VLOOKUP(B862,'Wage Index Rural (CMS.GOV)-PDPM'!$B$1:$C$54,2,FALSE),0)</f>
        <v>0</v>
      </c>
    </row>
    <row r="863" spans="1:10" x14ac:dyDescent="0.25">
      <c r="A863" s="134">
        <v>16500</v>
      </c>
      <c r="B863" s="134" t="s">
        <v>1768</v>
      </c>
      <c r="C863" s="131">
        <v>99916</v>
      </c>
      <c r="D863" s="132" t="s">
        <v>462</v>
      </c>
      <c r="E863" s="133" t="s">
        <v>1837</v>
      </c>
      <c r="F863" s="133" t="s">
        <v>7080</v>
      </c>
      <c r="G863" s="135">
        <f t="shared" si="13"/>
        <v>0.78150000000000008</v>
      </c>
      <c r="H863" s="134" t="s">
        <v>388</v>
      </c>
      <c r="I863" s="138">
        <f>IF(H863="Urban",VLOOKUP(C863,'Wage Index Urban (CMS.GOV)-PDPM'!$A$2:$D$1682,4,FALSE),0)</f>
        <v>0</v>
      </c>
      <c r="J863" s="138">
        <f>IF(H863="Rural",VLOOKUP(B863,'Wage Index Rural (CMS.GOV)-PDPM'!$B$1:$C$54,2,FALSE),0)</f>
        <v>0.78150000000000008</v>
      </c>
    </row>
    <row r="864" spans="1:10" x14ac:dyDescent="0.25">
      <c r="A864" s="134">
        <v>16510</v>
      </c>
      <c r="B864" s="134" t="s">
        <v>1768</v>
      </c>
      <c r="C864" s="131">
        <v>26980</v>
      </c>
      <c r="D864" s="132" t="s">
        <v>676</v>
      </c>
      <c r="E864" s="133" t="s">
        <v>1838</v>
      </c>
      <c r="F864" s="133" t="s">
        <v>153</v>
      </c>
      <c r="G864" s="135">
        <f t="shared" si="13"/>
        <v>0.93410000000000004</v>
      </c>
      <c r="H864" s="134" t="s">
        <v>391</v>
      </c>
      <c r="I864" s="138">
        <f>IF(H864="Urban",VLOOKUP(C864,'Wage Index Urban (CMS.GOV)-PDPM'!$A$2:$D$1682,4,FALSE),0)</f>
        <v>0.93410000000000004</v>
      </c>
      <c r="J864" s="138">
        <f>IF(H864="Rural",VLOOKUP(B864,'Wage Index Rural (CMS.GOV)-PDPM'!$B$1:$C$54,2,FALSE),0)</f>
        <v>0</v>
      </c>
    </row>
    <row r="865" spans="1:10" x14ac:dyDescent="0.25">
      <c r="A865" s="134">
        <v>16520</v>
      </c>
      <c r="B865" s="134" t="s">
        <v>1768</v>
      </c>
      <c r="C865" s="131">
        <v>16300</v>
      </c>
      <c r="D865" s="132" t="s">
        <v>1267</v>
      </c>
      <c r="E865" s="133" t="s">
        <v>1839</v>
      </c>
      <c r="F865" s="133" t="s">
        <v>148</v>
      </c>
      <c r="G865" s="135">
        <f t="shared" si="13"/>
        <v>0.86699999999999999</v>
      </c>
      <c r="H865" s="134" t="s">
        <v>391</v>
      </c>
      <c r="I865" s="138">
        <f>IF(H865="Urban",VLOOKUP(C865,'Wage Index Urban (CMS.GOV)-PDPM'!$A$2:$D$1682,4,FALSE),0)</f>
        <v>0.86699999999999999</v>
      </c>
      <c r="J865" s="138">
        <f>IF(H865="Rural",VLOOKUP(B865,'Wage Index Rural (CMS.GOV)-PDPM'!$B$1:$C$54,2,FALSE),0)</f>
        <v>0</v>
      </c>
    </row>
    <row r="866" spans="1:10" x14ac:dyDescent="0.25">
      <c r="A866" s="134">
        <v>16530</v>
      </c>
      <c r="B866" s="134" t="s">
        <v>1768</v>
      </c>
      <c r="C866" s="131">
        <v>99916</v>
      </c>
      <c r="D866" s="132" t="s">
        <v>1840</v>
      </c>
      <c r="E866" s="133" t="s">
        <v>1841</v>
      </c>
      <c r="F866" s="133" t="s">
        <v>7080</v>
      </c>
      <c r="G866" s="135">
        <f t="shared" si="13"/>
        <v>0.78150000000000008</v>
      </c>
      <c r="H866" s="134" t="s">
        <v>388</v>
      </c>
      <c r="I866" s="138">
        <f>IF(H866="Urban",VLOOKUP(C866,'Wage Index Urban (CMS.GOV)-PDPM'!$A$2:$D$1682,4,FALSE),0)</f>
        <v>0</v>
      </c>
      <c r="J866" s="138">
        <f>IF(H866="Rural",VLOOKUP(B866,'Wage Index Rural (CMS.GOV)-PDPM'!$B$1:$C$54,2,FALSE),0)</f>
        <v>0.78150000000000008</v>
      </c>
    </row>
    <row r="867" spans="1:10" x14ac:dyDescent="0.25">
      <c r="A867" s="134">
        <v>16540</v>
      </c>
      <c r="B867" s="134" t="s">
        <v>1768</v>
      </c>
      <c r="C867" s="131">
        <v>99916</v>
      </c>
      <c r="D867" s="132" t="s">
        <v>1842</v>
      </c>
      <c r="E867" s="133" t="s">
        <v>1843</v>
      </c>
      <c r="F867" s="133" t="s">
        <v>7080</v>
      </c>
      <c r="G867" s="135">
        <f t="shared" si="13"/>
        <v>0.78150000000000008</v>
      </c>
      <c r="H867" s="134" t="s">
        <v>388</v>
      </c>
      <c r="I867" s="138">
        <f>IF(H867="Urban",VLOOKUP(C867,'Wage Index Urban (CMS.GOV)-PDPM'!$A$2:$D$1682,4,FALSE),0)</f>
        <v>0</v>
      </c>
      <c r="J867" s="138">
        <f>IF(H867="Rural",VLOOKUP(B867,'Wage Index Rural (CMS.GOV)-PDPM'!$B$1:$C$54,2,FALSE),0)</f>
        <v>0.78150000000000008</v>
      </c>
    </row>
    <row r="868" spans="1:10" x14ac:dyDescent="0.25">
      <c r="A868" s="134">
        <v>16550</v>
      </c>
      <c r="B868" s="134" t="s">
        <v>1768</v>
      </c>
      <c r="C868" s="131">
        <v>99916</v>
      </c>
      <c r="D868" s="132" t="s">
        <v>470</v>
      </c>
      <c r="E868" s="133" t="s">
        <v>1844</v>
      </c>
      <c r="F868" s="133" t="s">
        <v>7080</v>
      </c>
      <c r="G868" s="135">
        <f t="shared" si="13"/>
        <v>0.78150000000000008</v>
      </c>
      <c r="H868" s="134" t="s">
        <v>388</v>
      </c>
      <c r="I868" s="138">
        <f>IF(H868="Urban",VLOOKUP(C868,'Wage Index Urban (CMS.GOV)-PDPM'!$A$2:$D$1682,4,FALSE),0)</f>
        <v>0</v>
      </c>
      <c r="J868" s="138">
        <f>IF(H868="Rural",VLOOKUP(B868,'Wage Index Rural (CMS.GOV)-PDPM'!$B$1:$C$54,2,FALSE),0)</f>
        <v>0.78150000000000008</v>
      </c>
    </row>
    <row r="869" spans="1:10" x14ac:dyDescent="0.25">
      <c r="A869" s="134">
        <v>16560</v>
      </c>
      <c r="B869" s="134" t="s">
        <v>1768</v>
      </c>
      <c r="C869" s="131">
        <v>16300</v>
      </c>
      <c r="D869" s="132" t="s">
        <v>1845</v>
      </c>
      <c r="E869" s="133" t="s">
        <v>1846</v>
      </c>
      <c r="F869" s="133" t="s">
        <v>148</v>
      </c>
      <c r="G869" s="135">
        <f t="shared" si="13"/>
        <v>0.86699999999999999</v>
      </c>
      <c r="H869" s="134" t="s">
        <v>391</v>
      </c>
      <c r="I869" s="138">
        <f>IF(H869="Urban",VLOOKUP(C869,'Wage Index Urban (CMS.GOV)-PDPM'!$A$2:$D$1682,4,FALSE),0)</f>
        <v>0.86699999999999999</v>
      </c>
      <c r="J869" s="138">
        <f>IF(H869="Rural",VLOOKUP(B869,'Wage Index Rural (CMS.GOV)-PDPM'!$B$1:$C$54,2,FALSE),0)</f>
        <v>0</v>
      </c>
    </row>
    <row r="870" spans="1:10" x14ac:dyDescent="0.25">
      <c r="A870" s="134">
        <v>16570</v>
      </c>
      <c r="B870" s="134" t="s">
        <v>1768</v>
      </c>
      <c r="C870" s="131">
        <v>99916</v>
      </c>
      <c r="D870" s="132" t="s">
        <v>1847</v>
      </c>
      <c r="E870" s="133" t="s">
        <v>1848</v>
      </c>
      <c r="F870" s="133" t="s">
        <v>7080</v>
      </c>
      <c r="G870" s="135">
        <f t="shared" si="13"/>
        <v>0.78150000000000008</v>
      </c>
      <c r="H870" s="134" t="s">
        <v>388</v>
      </c>
      <c r="I870" s="138">
        <f>IF(H870="Urban",VLOOKUP(C870,'Wage Index Urban (CMS.GOV)-PDPM'!$A$2:$D$1682,4,FALSE),0)</f>
        <v>0</v>
      </c>
      <c r="J870" s="138">
        <f>IF(H870="Rural",VLOOKUP(B870,'Wage Index Rural (CMS.GOV)-PDPM'!$B$1:$C$54,2,FALSE),0)</f>
        <v>0.78150000000000008</v>
      </c>
    </row>
    <row r="871" spans="1:10" x14ac:dyDescent="0.25">
      <c r="A871" s="134">
        <v>16580</v>
      </c>
      <c r="B871" s="134" t="s">
        <v>1768</v>
      </c>
      <c r="C871" s="131">
        <v>99916</v>
      </c>
      <c r="D871" s="132" t="s">
        <v>1849</v>
      </c>
      <c r="E871" s="133" t="s">
        <v>1850</v>
      </c>
      <c r="F871" s="133" t="s">
        <v>7080</v>
      </c>
      <c r="G871" s="135">
        <f t="shared" si="13"/>
        <v>0.78150000000000008</v>
      </c>
      <c r="H871" s="134" t="s">
        <v>388</v>
      </c>
      <c r="I871" s="138">
        <f>IF(H871="Urban",VLOOKUP(C871,'Wage Index Urban (CMS.GOV)-PDPM'!$A$2:$D$1682,4,FALSE),0)</f>
        <v>0</v>
      </c>
      <c r="J871" s="138">
        <f>IF(H871="Rural",VLOOKUP(B871,'Wage Index Rural (CMS.GOV)-PDPM'!$B$1:$C$54,2,FALSE),0)</f>
        <v>0.78150000000000008</v>
      </c>
    </row>
    <row r="872" spans="1:10" x14ac:dyDescent="0.25">
      <c r="A872" s="134">
        <v>16590</v>
      </c>
      <c r="B872" s="134" t="s">
        <v>1768</v>
      </c>
      <c r="C872" s="131">
        <v>99916</v>
      </c>
      <c r="D872" s="132" t="s">
        <v>1851</v>
      </c>
      <c r="E872" s="133" t="s">
        <v>1852</v>
      </c>
      <c r="F872" s="133" t="s">
        <v>7080</v>
      </c>
      <c r="G872" s="135">
        <f t="shared" si="13"/>
        <v>0.78150000000000008</v>
      </c>
      <c r="H872" s="134" t="s">
        <v>388</v>
      </c>
      <c r="I872" s="138">
        <f>IF(H872="Urban",VLOOKUP(C872,'Wage Index Urban (CMS.GOV)-PDPM'!$A$2:$D$1682,4,FALSE),0)</f>
        <v>0</v>
      </c>
      <c r="J872" s="138">
        <f>IF(H872="Rural",VLOOKUP(B872,'Wage Index Rural (CMS.GOV)-PDPM'!$B$1:$C$54,2,FALSE),0)</f>
        <v>0.78150000000000008</v>
      </c>
    </row>
    <row r="873" spans="1:10" x14ac:dyDescent="0.25">
      <c r="A873" s="134">
        <v>16600</v>
      </c>
      <c r="B873" s="134" t="s">
        <v>1768</v>
      </c>
      <c r="C873" s="131">
        <v>19780</v>
      </c>
      <c r="D873" s="132" t="s">
        <v>478</v>
      </c>
      <c r="E873" s="133" t="s">
        <v>1853</v>
      </c>
      <c r="F873" s="133" t="s">
        <v>150</v>
      </c>
      <c r="G873" s="135">
        <f t="shared" si="13"/>
        <v>0.87060000000000004</v>
      </c>
      <c r="H873" s="134" t="s">
        <v>391</v>
      </c>
      <c r="I873" s="138">
        <f>IF(H873="Urban",VLOOKUP(C873,'Wage Index Urban (CMS.GOV)-PDPM'!$A$2:$D$1682,4,FALSE),0)</f>
        <v>0.87060000000000004</v>
      </c>
      <c r="J873" s="138">
        <f>IF(H873="Rural",VLOOKUP(B873,'Wage Index Rural (CMS.GOV)-PDPM'!$B$1:$C$54,2,FALSE),0)</f>
        <v>0</v>
      </c>
    </row>
    <row r="874" spans="1:10" x14ac:dyDescent="0.25">
      <c r="A874" s="134">
        <v>16610</v>
      </c>
      <c r="B874" s="134" t="s">
        <v>1768</v>
      </c>
      <c r="C874" s="131">
        <v>99916</v>
      </c>
      <c r="D874" s="132" t="s">
        <v>1854</v>
      </c>
      <c r="E874" s="133" t="s">
        <v>1855</v>
      </c>
      <c r="F874" s="133" t="s">
        <v>7080</v>
      </c>
      <c r="G874" s="135">
        <f t="shared" si="13"/>
        <v>0.78150000000000008</v>
      </c>
      <c r="H874" s="134" t="s">
        <v>388</v>
      </c>
      <c r="I874" s="138">
        <f>IF(H874="Urban",VLOOKUP(C874,'Wage Index Urban (CMS.GOV)-PDPM'!$A$2:$D$1682,4,FALSE),0)</f>
        <v>0</v>
      </c>
      <c r="J874" s="138">
        <f>IF(H874="Rural",VLOOKUP(B874,'Wage Index Rural (CMS.GOV)-PDPM'!$B$1:$C$54,2,FALSE),0)</f>
        <v>0.78150000000000008</v>
      </c>
    </row>
    <row r="875" spans="1:10" x14ac:dyDescent="0.25">
      <c r="A875" s="134">
        <v>16620</v>
      </c>
      <c r="B875" s="134" t="s">
        <v>1768</v>
      </c>
      <c r="C875" s="131">
        <v>99916</v>
      </c>
      <c r="D875" s="132" t="s">
        <v>482</v>
      </c>
      <c r="E875" s="133" t="s">
        <v>1856</v>
      </c>
      <c r="F875" s="133" t="s">
        <v>7080</v>
      </c>
      <c r="G875" s="135">
        <f t="shared" si="13"/>
        <v>0.78150000000000008</v>
      </c>
      <c r="H875" s="134" t="s">
        <v>388</v>
      </c>
      <c r="I875" s="138">
        <f>IF(H875="Urban",VLOOKUP(C875,'Wage Index Urban (CMS.GOV)-PDPM'!$A$2:$D$1682,4,FALSE),0)</f>
        <v>0</v>
      </c>
      <c r="J875" s="138">
        <f>IF(H875="Rural",VLOOKUP(B875,'Wage Index Rural (CMS.GOV)-PDPM'!$B$1:$C$54,2,FALSE),0)</f>
        <v>0.78150000000000008</v>
      </c>
    </row>
    <row r="876" spans="1:10" x14ac:dyDescent="0.25">
      <c r="A876" s="134">
        <v>16630</v>
      </c>
      <c r="B876" s="134" t="s">
        <v>1768</v>
      </c>
      <c r="C876" s="131">
        <v>99916</v>
      </c>
      <c r="D876" s="132" t="s">
        <v>484</v>
      </c>
      <c r="E876" s="133" t="s">
        <v>1857</v>
      </c>
      <c r="F876" s="133" t="s">
        <v>7080</v>
      </c>
      <c r="G876" s="135">
        <f t="shared" si="13"/>
        <v>0.78150000000000008</v>
      </c>
      <c r="H876" s="134" t="s">
        <v>388</v>
      </c>
      <c r="I876" s="138">
        <f>IF(H876="Urban",VLOOKUP(C876,'Wage Index Urban (CMS.GOV)-PDPM'!$A$2:$D$1682,4,FALSE),0)</f>
        <v>0</v>
      </c>
      <c r="J876" s="138">
        <f>IF(H876="Rural",VLOOKUP(B876,'Wage Index Rural (CMS.GOV)-PDPM'!$B$1:$C$54,2,FALSE),0)</f>
        <v>0.78150000000000008</v>
      </c>
    </row>
    <row r="877" spans="1:10" x14ac:dyDescent="0.25">
      <c r="A877" s="134">
        <v>16640</v>
      </c>
      <c r="B877" s="134" t="s">
        <v>1768</v>
      </c>
      <c r="C877" s="131">
        <v>36540</v>
      </c>
      <c r="D877" s="132" t="s">
        <v>1858</v>
      </c>
      <c r="E877" s="133" t="s">
        <v>1859</v>
      </c>
      <c r="F877" s="133" t="s">
        <v>152</v>
      </c>
      <c r="G877" s="135">
        <f t="shared" si="13"/>
        <v>0.95710000000000006</v>
      </c>
      <c r="H877" s="134" t="s">
        <v>391</v>
      </c>
      <c r="I877" s="138">
        <f>IF(H877="Urban",VLOOKUP(C877,'Wage Index Urban (CMS.GOV)-PDPM'!$A$2:$D$1682,4,FALSE),0)</f>
        <v>0.95710000000000006</v>
      </c>
      <c r="J877" s="138">
        <f>IF(H877="Rural",VLOOKUP(B877,'Wage Index Rural (CMS.GOV)-PDPM'!$B$1:$C$54,2,FALSE),0)</f>
        <v>0</v>
      </c>
    </row>
    <row r="878" spans="1:10" x14ac:dyDescent="0.25">
      <c r="A878" s="134">
        <v>16650</v>
      </c>
      <c r="B878" s="134" t="s">
        <v>1768</v>
      </c>
      <c r="C878" s="131">
        <v>99916</v>
      </c>
      <c r="D878" s="132" t="s">
        <v>1292</v>
      </c>
      <c r="E878" s="133" t="s">
        <v>1860</v>
      </c>
      <c r="F878" s="133" t="s">
        <v>7080</v>
      </c>
      <c r="G878" s="135">
        <f t="shared" si="13"/>
        <v>0.78150000000000008</v>
      </c>
      <c r="H878" s="134" t="s">
        <v>388</v>
      </c>
      <c r="I878" s="138">
        <f>IF(H878="Urban",VLOOKUP(C878,'Wage Index Urban (CMS.GOV)-PDPM'!$A$2:$D$1682,4,FALSE),0)</f>
        <v>0</v>
      </c>
      <c r="J878" s="138">
        <f>IF(H878="Rural",VLOOKUP(B878,'Wage Index Rural (CMS.GOV)-PDPM'!$B$1:$C$54,2,FALSE),0)</f>
        <v>0.78150000000000008</v>
      </c>
    </row>
    <row r="879" spans="1:10" x14ac:dyDescent="0.25">
      <c r="A879" s="134">
        <v>16660</v>
      </c>
      <c r="B879" s="134" t="s">
        <v>1768</v>
      </c>
      <c r="C879" s="131">
        <v>99916</v>
      </c>
      <c r="D879" s="132" t="s">
        <v>1861</v>
      </c>
      <c r="E879" s="133" t="s">
        <v>1862</v>
      </c>
      <c r="F879" s="133" t="s">
        <v>7080</v>
      </c>
      <c r="G879" s="135">
        <f t="shared" si="13"/>
        <v>0.78150000000000008</v>
      </c>
      <c r="H879" s="134" t="s">
        <v>388</v>
      </c>
      <c r="I879" s="138">
        <f>IF(H879="Urban",VLOOKUP(C879,'Wage Index Urban (CMS.GOV)-PDPM'!$A$2:$D$1682,4,FALSE),0)</f>
        <v>0</v>
      </c>
      <c r="J879" s="138">
        <f>IF(H879="Rural",VLOOKUP(B879,'Wage Index Rural (CMS.GOV)-PDPM'!$B$1:$C$54,2,FALSE),0)</f>
        <v>0.78150000000000008</v>
      </c>
    </row>
    <row r="880" spans="1:10" x14ac:dyDescent="0.25">
      <c r="A880" s="134">
        <v>16670</v>
      </c>
      <c r="B880" s="134" t="s">
        <v>1768</v>
      </c>
      <c r="C880" s="131">
        <v>99916</v>
      </c>
      <c r="D880" s="132" t="s">
        <v>488</v>
      </c>
      <c r="E880" s="133" t="s">
        <v>1863</v>
      </c>
      <c r="F880" s="133" t="s">
        <v>7080</v>
      </c>
      <c r="G880" s="135">
        <f t="shared" si="13"/>
        <v>0.78150000000000008</v>
      </c>
      <c r="H880" s="134" t="s">
        <v>388</v>
      </c>
      <c r="I880" s="138">
        <f>IF(H880="Urban",VLOOKUP(C880,'Wage Index Urban (CMS.GOV)-PDPM'!$A$2:$D$1682,4,FALSE),0)</f>
        <v>0</v>
      </c>
      <c r="J880" s="138">
        <f>IF(H880="Rural",VLOOKUP(B880,'Wage Index Rural (CMS.GOV)-PDPM'!$B$1:$C$54,2,FALSE),0)</f>
        <v>0.78150000000000008</v>
      </c>
    </row>
    <row r="881" spans="1:10" x14ac:dyDescent="0.25">
      <c r="A881" s="134">
        <v>16680</v>
      </c>
      <c r="B881" s="134" t="s">
        <v>1768</v>
      </c>
      <c r="C881" s="131">
        <v>99916</v>
      </c>
      <c r="D881" s="132" t="s">
        <v>490</v>
      </c>
      <c r="E881" s="133" t="s">
        <v>1864</v>
      </c>
      <c r="F881" s="133" t="s">
        <v>7080</v>
      </c>
      <c r="G881" s="135">
        <f t="shared" si="13"/>
        <v>0.78150000000000008</v>
      </c>
      <c r="H881" s="134" t="s">
        <v>388</v>
      </c>
      <c r="I881" s="138">
        <f>IF(H881="Urban",VLOOKUP(C881,'Wage Index Urban (CMS.GOV)-PDPM'!$A$2:$D$1682,4,FALSE),0)</f>
        <v>0</v>
      </c>
      <c r="J881" s="138">
        <f>IF(H881="Rural",VLOOKUP(B881,'Wage Index Rural (CMS.GOV)-PDPM'!$B$1:$C$54,2,FALSE),0)</f>
        <v>0.78150000000000008</v>
      </c>
    </row>
    <row r="882" spans="1:10" x14ac:dyDescent="0.25">
      <c r="A882" s="134">
        <v>16690</v>
      </c>
      <c r="B882" s="134" t="s">
        <v>1768</v>
      </c>
      <c r="C882" s="131">
        <v>99916</v>
      </c>
      <c r="D882" s="132" t="s">
        <v>1865</v>
      </c>
      <c r="E882" s="133" t="s">
        <v>1866</v>
      </c>
      <c r="F882" s="133" t="s">
        <v>7080</v>
      </c>
      <c r="G882" s="135">
        <f t="shared" si="13"/>
        <v>0.78150000000000008</v>
      </c>
      <c r="H882" s="134" t="s">
        <v>388</v>
      </c>
      <c r="I882" s="138">
        <f>IF(H882="Urban",VLOOKUP(C882,'Wage Index Urban (CMS.GOV)-PDPM'!$A$2:$D$1682,4,FALSE),0)</f>
        <v>0</v>
      </c>
      <c r="J882" s="138">
        <f>IF(H882="Rural",VLOOKUP(B882,'Wage Index Rural (CMS.GOV)-PDPM'!$B$1:$C$54,2,FALSE),0)</f>
        <v>0.78150000000000008</v>
      </c>
    </row>
    <row r="883" spans="1:10" x14ac:dyDescent="0.25">
      <c r="A883" s="134">
        <v>16700</v>
      </c>
      <c r="B883" s="134" t="s">
        <v>1768</v>
      </c>
      <c r="C883" s="131">
        <v>99916</v>
      </c>
      <c r="D883" s="132" t="s">
        <v>1867</v>
      </c>
      <c r="E883" s="133" t="s">
        <v>1868</v>
      </c>
      <c r="F883" s="133" t="s">
        <v>7080</v>
      </c>
      <c r="G883" s="135">
        <f t="shared" si="13"/>
        <v>0.78150000000000008</v>
      </c>
      <c r="H883" s="134" t="s">
        <v>388</v>
      </c>
      <c r="I883" s="138">
        <f>IF(H883="Urban",VLOOKUP(C883,'Wage Index Urban (CMS.GOV)-PDPM'!$A$2:$D$1682,4,FALSE),0)</f>
        <v>0</v>
      </c>
      <c r="J883" s="138">
        <f>IF(H883="Rural",VLOOKUP(B883,'Wage Index Rural (CMS.GOV)-PDPM'!$B$1:$C$54,2,FALSE),0)</f>
        <v>0.78150000000000008</v>
      </c>
    </row>
    <row r="884" spans="1:10" x14ac:dyDescent="0.25">
      <c r="A884" s="134">
        <v>16710</v>
      </c>
      <c r="B884" s="134" t="s">
        <v>1768</v>
      </c>
      <c r="C884" s="131">
        <v>99916</v>
      </c>
      <c r="D884" s="132" t="s">
        <v>1089</v>
      </c>
      <c r="E884" s="133" t="s">
        <v>1869</v>
      </c>
      <c r="F884" s="133" t="s">
        <v>7080</v>
      </c>
      <c r="G884" s="135">
        <f t="shared" si="13"/>
        <v>0.78150000000000008</v>
      </c>
      <c r="H884" s="134" t="s">
        <v>388</v>
      </c>
      <c r="I884" s="138">
        <f>IF(H884="Urban",VLOOKUP(C884,'Wage Index Urban (CMS.GOV)-PDPM'!$A$2:$D$1682,4,FALSE),0)</f>
        <v>0</v>
      </c>
      <c r="J884" s="138">
        <f>IF(H884="Rural",VLOOKUP(B884,'Wage Index Rural (CMS.GOV)-PDPM'!$B$1:$C$54,2,FALSE),0)</f>
        <v>0.78150000000000008</v>
      </c>
    </row>
    <row r="885" spans="1:10" x14ac:dyDescent="0.25">
      <c r="A885" s="134">
        <v>16720</v>
      </c>
      <c r="B885" s="134" t="s">
        <v>1768</v>
      </c>
      <c r="C885" s="131">
        <v>99916</v>
      </c>
      <c r="D885" s="132" t="s">
        <v>1870</v>
      </c>
      <c r="E885" s="133" t="s">
        <v>1871</v>
      </c>
      <c r="F885" s="133" t="s">
        <v>7080</v>
      </c>
      <c r="G885" s="135">
        <f t="shared" si="13"/>
        <v>0.78150000000000008</v>
      </c>
      <c r="H885" s="134" t="s">
        <v>388</v>
      </c>
      <c r="I885" s="138">
        <f>IF(H885="Urban",VLOOKUP(C885,'Wage Index Urban (CMS.GOV)-PDPM'!$A$2:$D$1682,4,FALSE),0)</f>
        <v>0</v>
      </c>
      <c r="J885" s="138">
        <f>IF(H885="Rural",VLOOKUP(B885,'Wage Index Rural (CMS.GOV)-PDPM'!$B$1:$C$54,2,FALSE),0)</f>
        <v>0.78150000000000008</v>
      </c>
    </row>
    <row r="886" spans="1:10" x14ac:dyDescent="0.25">
      <c r="A886" s="134">
        <v>16730</v>
      </c>
      <c r="B886" s="134" t="s">
        <v>1768</v>
      </c>
      <c r="C886" s="131">
        <v>99916</v>
      </c>
      <c r="D886" s="132" t="s">
        <v>1872</v>
      </c>
      <c r="E886" s="133" t="s">
        <v>1873</v>
      </c>
      <c r="F886" s="133" t="s">
        <v>7080</v>
      </c>
      <c r="G886" s="135">
        <f t="shared" si="13"/>
        <v>0.78150000000000008</v>
      </c>
      <c r="H886" s="134" t="s">
        <v>388</v>
      </c>
      <c r="I886" s="138">
        <f>IF(H886="Urban",VLOOKUP(C886,'Wage Index Urban (CMS.GOV)-PDPM'!$A$2:$D$1682,4,FALSE),0)</f>
        <v>0</v>
      </c>
      <c r="J886" s="138">
        <f>IF(H886="Rural",VLOOKUP(B886,'Wage Index Rural (CMS.GOV)-PDPM'!$B$1:$C$54,2,FALSE),0)</f>
        <v>0.78150000000000008</v>
      </c>
    </row>
    <row r="887" spans="1:10" x14ac:dyDescent="0.25">
      <c r="A887" s="134">
        <v>16740</v>
      </c>
      <c r="B887" s="134" t="s">
        <v>1768</v>
      </c>
      <c r="C887" s="131">
        <v>99916</v>
      </c>
      <c r="D887" s="132" t="s">
        <v>1874</v>
      </c>
      <c r="E887" s="133" t="s">
        <v>1875</v>
      </c>
      <c r="F887" s="133" t="s">
        <v>7080</v>
      </c>
      <c r="G887" s="135">
        <f t="shared" si="13"/>
        <v>0.78150000000000008</v>
      </c>
      <c r="H887" s="134" t="s">
        <v>388</v>
      </c>
      <c r="I887" s="138">
        <f>IF(H887="Urban",VLOOKUP(C887,'Wage Index Urban (CMS.GOV)-PDPM'!$A$2:$D$1682,4,FALSE),0)</f>
        <v>0</v>
      </c>
      <c r="J887" s="138">
        <f>IF(H887="Rural",VLOOKUP(B887,'Wage Index Rural (CMS.GOV)-PDPM'!$B$1:$C$54,2,FALSE),0)</f>
        <v>0.78150000000000008</v>
      </c>
    </row>
    <row r="888" spans="1:10" x14ac:dyDescent="0.25">
      <c r="A888" s="134">
        <v>16750</v>
      </c>
      <c r="B888" s="134" t="s">
        <v>1768</v>
      </c>
      <c r="C888" s="131">
        <v>99916</v>
      </c>
      <c r="D888" s="132" t="s">
        <v>1876</v>
      </c>
      <c r="E888" s="133" t="s">
        <v>1877</v>
      </c>
      <c r="F888" s="133" t="s">
        <v>7080</v>
      </c>
      <c r="G888" s="135">
        <f t="shared" si="13"/>
        <v>0.78150000000000008</v>
      </c>
      <c r="H888" s="134" t="s">
        <v>388</v>
      </c>
      <c r="I888" s="138">
        <f>IF(H888="Urban",VLOOKUP(C888,'Wage Index Urban (CMS.GOV)-PDPM'!$A$2:$D$1682,4,FALSE),0)</f>
        <v>0</v>
      </c>
      <c r="J888" s="138">
        <f>IF(H888="Rural",VLOOKUP(B888,'Wage Index Rural (CMS.GOV)-PDPM'!$B$1:$C$54,2,FALSE),0)</f>
        <v>0.78150000000000008</v>
      </c>
    </row>
    <row r="889" spans="1:10" x14ac:dyDescent="0.25">
      <c r="A889" s="134">
        <v>16760</v>
      </c>
      <c r="B889" s="134" t="s">
        <v>1768</v>
      </c>
      <c r="C889" s="131">
        <v>19780</v>
      </c>
      <c r="D889" s="132" t="s">
        <v>710</v>
      </c>
      <c r="E889" s="133" t="s">
        <v>1878</v>
      </c>
      <c r="F889" s="133" t="s">
        <v>150</v>
      </c>
      <c r="G889" s="135">
        <f t="shared" si="13"/>
        <v>0.87060000000000004</v>
      </c>
      <c r="H889" s="134" t="s">
        <v>391</v>
      </c>
      <c r="I889" s="138">
        <f>IF(H889="Urban",VLOOKUP(C889,'Wage Index Urban (CMS.GOV)-PDPM'!$A$2:$D$1682,4,FALSE),0)</f>
        <v>0.87060000000000004</v>
      </c>
      <c r="J889" s="138">
        <f>IF(H889="Rural",VLOOKUP(B889,'Wage Index Rural (CMS.GOV)-PDPM'!$B$1:$C$54,2,FALSE),0)</f>
        <v>0</v>
      </c>
    </row>
    <row r="890" spans="1:10" x14ac:dyDescent="0.25">
      <c r="A890" s="134">
        <v>16770</v>
      </c>
      <c r="B890" s="134" t="s">
        <v>1768</v>
      </c>
      <c r="C890" s="131">
        <v>36540</v>
      </c>
      <c r="D890" s="132" t="s">
        <v>1879</v>
      </c>
      <c r="E890" s="133" t="s">
        <v>1880</v>
      </c>
      <c r="F890" s="133" t="s">
        <v>152</v>
      </c>
      <c r="G890" s="135">
        <f t="shared" si="13"/>
        <v>0.95710000000000006</v>
      </c>
      <c r="H890" s="134" t="s">
        <v>391</v>
      </c>
      <c r="I890" s="138">
        <f>IF(H890="Urban",VLOOKUP(C890,'Wage Index Urban (CMS.GOV)-PDPM'!$A$2:$D$1682,4,FALSE),0)</f>
        <v>0.95710000000000006</v>
      </c>
      <c r="J890" s="138">
        <f>IF(H890="Rural",VLOOKUP(B890,'Wage Index Rural (CMS.GOV)-PDPM'!$B$1:$C$54,2,FALSE),0)</f>
        <v>0</v>
      </c>
    </row>
    <row r="891" spans="1:10" x14ac:dyDescent="0.25">
      <c r="A891" s="134">
        <v>16780</v>
      </c>
      <c r="B891" s="134" t="s">
        <v>1768</v>
      </c>
      <c r="C891" s="131">
        <v>99916</v>
      </c>
      <c r="D891" s="132" t="s">
        <v>1881</v>
      </c>
      <c r="E891" s="133" t="s">
        <v>1882</v>
      </c>
      <c r="F891" s="133" t="s">
        <v>7080</v>
      </c>
      <c r="G891" s="135">
        <f t="shared" si="13"/>
        <v>0.78150000000000008</v>
      </c>
      <c r="H891" s="134" t="s">
        <v>388</v>
      </c>
      <c r="I891" s="138">
        <f>IF(H891="Urban",VLOOKUP(C891,'Wage Index Urban (CMS.GOV)-PDPM'!$A$2:$D$1682,4,FALSE),0)</f>
        <v>0</v>
      </c>
      <c r="J891" s="138">
        <f>IF(H891="Rural",VLOOKUP(B891,'Wage Index Rural (CMS.GOV)-PDPM'!$B$1:$C$54,2,FALSE),0)</f>
        <v>0.78150000000000008</v>
      </c>
    </row>
    <row r="892" spans="1:10" x14ac:dyDescent="0.25">
      <c r="A892" s="134">
        <v>16790</v>
      </c>
      <c r="B892" s="134" t="s">
        <v>1768</v>
      </c>
      <c r="C892" s="131">
        <v>99916</v>
      </c>
      <c r="D892" s="132" t="s">
        <v>1883</v>
      </c>
      <c r="E892" s="133" t="s">
        <v>1884</v>
      </c>
      <c r="F892" s="133" t="s">
        <v>7080</v>
      </c>
      <c r="G892" s="135">
        <f t="shared" si="13"/>
        <v>0.78150000000000008</v>
      </c>
      <c r="H892" s="134" t="s">
        <v>388</v>
      </c>
      <c r="I892" s="138">
        <f>IF(H892="Urban",VLOOKUP(C892,'Wage Index Urban (CMS.GOV)-PDPM'!$A$2:$D$1682,4,FALSE),0)</f>
        <v>0</v>
      </c>
      <c r="J892" s="138">
        <f>IF(H892="Rural",VLOOKUP(B892,'Wage Index Rural (CMS.GOV)-PDPM'!$B$1:$C$54,2,FALSE),0)</f>
        <v>0.78150000000000008</v>
      </c>
    </row>
    <row r="893" spans="1:10" x14ac:dyDescent="0.25">
      <c r="A893" s="134">
        <v>16800</v>
      </c>
      <c r="B893" s="134" t="s">
        <v>1768</v>
      </c>
      <c r="C893" s="131">
        <v>99916</v>
      </c>
      <c r="D893" s="132" t="s">
        <v>1885</v>
      </c>
      <c r="E893" s="133" t="s">
        <v>1886</v>
      </c>
      <c r="F893" s="133" t="s">
        <v>7080</v>
      </c>
      <c r="G893" s="135">
        <f t="shared" si="13"/>
        <v>0.78150000000000008</v>
      </c>
      <c r="H893" s="134" t="s">
        <v>388</v>
      </c>
      <c r="I893" s="138">
        <f>IF(H893="Urban",VLOOKUP(C893,'Wage Index Urban (CMS.GOV)-PDPM'!$A$2:$D$1682,4,FALSE),0)</f>
        <v>0</v>
      </c>
      <c r="J893" s="138">
        <f>IF(H893="Rural",VLOOKUP(B893,'Wage Index Rural (CMS.GOV)-PDPM'!$B$1:$C$54,2,FALSE),0)</f>
        <v>0.78150000000000008</v>
      </c>
    </row>
    <row r="894" spans="1:10" x14ac:dyDescent="0.25">
      <c r="A894" s="134">
        <v>16810</v>
      </c>
      <c r="B894" s="134" t="s">
        <v>1768</v>
      </c>
      <c r="C894" s="131">
        <v>19340</v>
      </c>
      <c r="D894" s="132" t="s">
        <v>721</v>
      </c>
      <c r="E894" s="133" t="s">
        <v>1887</v>
      </c>
      <c r="F894" s="133" t="s">
        <v>125</v>
      </c>
      <c r="G894" s="135">
        <f t="shared" si="13"/>
        <v>0.78860000000000008</v>
      </c>
      <c r="H894" s="134" t="s">
        <v>391</v>
      </c>
      <c r="I894" s="138">
        <f>IF(H894="Urban",VLOOKUP(C894,'Wage Index Urban (CMS.GOV)-PDPM'!$A$2:$D$1682,4,FALSE),0)</f>
        <v>0.78860000000000008</v>
      </c>
      <c r="J894" s="138">
        <f>IF(H894="Rural",VLOOKUP(B894,'Wage Index Rural (CMS.GOV)-PDPM'!$B$1:$C$54,2,FALSE),0)</f>
        <v>0</v>
      </c>
    </row>
    <row r="895" spans="1:10" x14ac:dyDescent="0.25">
      <c r="A895" s="134">
        <v>16820</v>
      </c>
      <c r="B895" s="134" t="s">
        <v>1768</v>
      </c>
      <c r="C895" s="131">
        <v>99916</v>
      </c>
      <c r="D895" s="132" t="s">
        <v>504</v>
      </c>
      <c r="E895" s="133" t="s">
        <v>1888</v>
      </c>
      <c r="F895" s="133" t="s">
        <v>7080</v>
      </c>
      <c r="G895" s="135">
        <f t="shared" si="13"/>
        <v>0.78150000000000008</v>
      </c>
      <c r="H895" s="134" t="s">
        <v>388</v>
      </c>
      <c r="I895" s="138">
        <f>IF(H895="Urban",VLOOKUP(C895,'Wage Index Urban (CMS.GOV)-PDPM'!$A$2:$D$1682,4,FALSE),0)</f>
        <v>0</v>
      </c>
      <c r="J895" s="138">
        <f>IF(H895="Rural",VLOOKUP(B895,'Wage Index Rural (CMS.GOV)-PDPM'!$B$1:$C$54,2,FALSE),0)</f>
        <v>0.78150000000000008</v>
      </c>
    </row>
    <row r="896" spans="1:10" x14ac:dyDescent="0.25">
      <c r="A896" s="134">
        <v>16830</v>
      </c>
      <c r="B896" s="134" t="s">
        <v>1768</v>
      </c>
      <c r="C896" s="131">
        <v>99916</v>
      </c>
      <c r="D896" s="132" t="s">
        <v>1889</v>
      </c>
      <c r="E896" s="133" t="s">
        <v>1890</v>
      </c>
      <c r="F896" s="133" t="s">
        <v>7080</v>
      </c>
      <c r="G896" s="135">
        <f t="shared" si="13"/>
        <v>0.78150000000000008</v>
      </c>
      <c r="H896" s="134" t="s">
        <v>388</v>
      </c>
      <c r="I896" s="138">
        <f>IF(H896="Urban",VLOOKUP(C896,'Wage Index Urban (CMS.GOV)-PDPM'!$A$2:$D$1682,4,FALSE),0)</f>
        <v>0</v>
      </c>
      <c r="J896" s="138">
        <f>IF(H896="Rural",VLOOKUP(B896,'Wage Index Rural (CMS.GOV)-PDPM'!$B$1:$C$54,2,FALSE),0)</f>
        <v>0.78150000000000008</v>
      </c>
    </row>
    <row r="897" spans="1:10" x14ac:dyDescent="0.25">
      <c r="A897" s="134">
        <v>16999</v>
      </c>
      <c r="B897" s="134" t="s">
        <v>1768</v>
      </c>
      <c r="C897" s="131">
        <v>99916</v>
      </c>
      <c r="D897" s="132" t="s">
        <v>387</v>
      </c>
      <c r="E897" s="133" t="s">
        <v>6765</v>
      </c>
      <c r="F897" s="133" t="s">
        <v>7080</v>
      </c>
      <c r="G897" s="135">
        <f t="shared" si="13"/>
        <v>0.78150000000000008</v>
      </c>
      <c r="H897" s="134" t="s">
        <v>388</v>
      </c>
      <c r="I897" s="138">
        <f>IF(H897="Urban",VLOOKUP(C897,'Wage Index Urban (CMS.GOV)-PDPM'!$A$2:$D$1682,4,FALSE),0)</f>
        <v>0</v>
      </c>
      <c r="J897" s="138">
        <f>IF(H897="Rural",VLOOKUP(B897,'Wage Index Rural (CMS.GOV)-PDPM'!$B$1:$C$54,2,FALSE),0)</f>
        <v>0.78150000000000008</v>
      </c>
    </row>
    <row r="898" spans="1:10" x14ac:dyDescent="0.25">
      <c r="A898" s="134">
        <v>16840</v>
      </c>
      <c r="B898" s="134" t="s">
        <v>1768</v>
      </c>
      <c r="C898" s="131">
        <v>11180</v>
      </c>
      <c r="D898" s="132" t="s">
        <v>1891</v>
      </c>
      <c r="E898" s="133" t="s">
        <v>1892</v>
      </c>
      <c r="F898" s="133" t="s">
        <v>155</v>
      </c>
      <c r="G898" s="135">
        <f t="shared" si="13"/>
        <v>0.86560000000000004</v>
      </c>
      <c r="H898" s="134" t="s">
        <v>391</v>
      </c>
      <c r="I898" s="138">
        <f>IF(H898="Urban",VLOOKUP(C898,'Wage Index Urban (CMS.GOV)-PDPM'!$A$2:$D$1682,4,FALSE),0)</f>
        <v>0.86560000000000004</v>
      </c>
      <c r="J898" s="138">
        <f>IF(H898="Rural",VLOOKUP(B898,'Wage Index Rural (CMS.GOV)-PDPM'!$B$1:$C$54,2,FALSE),0)</f>
        <v>0</v>
      </c>
    </row>
    <row r="899" spans="1:10" x14ac:dyDescent="0.25">
      <c r="A899" s="134">
        <v>16850</v>
      </c>
      <c r="B899" s="134" t="s">
        <v>1768</v>
      </c>
      <c r="C899" s="131">
        <v>99916</v>
      </c>
      <c r="D899" s="132" t="s">
        <v>1893</v>
      </c>
      <c r="E899" s="133" t="s">
        <v>1894</v>
      </c>
      <c r="F899" s="133" t="s">
        <v>7080</v>
      </c>
      <c r="G899" s="135">
        <f t="shared" si="13"/>
        <v>0.78150000000000008</v>
      </c>
      <c r="H899" s="134" t="s">
        <v>388</v>
      </c>
      <c r="I899" s="138">
        <f>IF(H899="Urban",VLOOKUP(C899,'Wage Index Urban (CMS.GOV)-PDPM'!$A$2:$D$1682,4,FALSE),0)</f>
        <v>0</v>
      </c>
      <c r="J899" s="138">
        <f>IF(H899="Rural",VLOOKUP(B899,'Wage Index Rural (CMS.GOV)-PDPM'!$B$1:$C$54,2,FALSE),0)</f>
        <v>0.78150000000000008</v>
      </c>
    </row>
    <row r="900" spans="1:10" x14ac:dyDescent="0.25">
      <c r="A900" s="134">
        <v>16860</v>
      </c>
      <c r="B900" s="134" t="s">
        <v>1768</v>
      </c>
      <c r="C900" s="131">
        <v>99916</v>
      </c>
      <c r="D900" s="132" t="s">
        <v>1113</v>
      </c>
      <c r="E900" s="133" t="s">
        <v>1895</v>
      </c>
      <c r="F900" s="133" t="s">
        <v>7080</v>
      </c>
      <c r="G900" s="135">
        <f t="shared" si="13"/>
        <v>0.78150000000000008</v>
      </c>
      <c r="H900" s="134" t="s">
        <v>388</v>
      </c>
      <c r="I900" s="138">
        <f>IF(H900="Urban",VLOOKUP(C900,'Wage Index Urban (CMS.GOV)-PDPM'!$A$2:$D$1682,4,FALSE),0)</f>
        <v>0</v>
      </c>
      <c r="J900" s="138">
        <f>IF(H900="Rural",VLOOKUP(B900,'Wage Index Rural (CMS.GOV)-PDPM'!$B$1:$C$54,2,FALSE),0)</f>
        <v>0.78150000000000008</v>
      </c>
    </row>
    <row r="901" spans="1:10" x14ac:dyDescent="0.25">
      <c r="A901" s="134">
        <v>16870</v>
      </c>
      <c r="B901" s="134" t="s">
        <v>1768</v>
      </c>
      <c r="C901" s="131">
        <v>99916</v>
      </c>
      <c r="D901" s="132" t="s">
        <v>735</v>
      </c>
      <c r="E901" s="133" t="s">
        <v>1896</v>
      </c>
      <c r="F901" s="133" t="s">
        <v>7080</v>
      </c>
      <c r="G901" s="135">
        <f t="shared" si="13"/>
        <v>0.78150000000000008</v>
      </c>
      <c r="H901" s="134" t="s">
        <v>388</v>
      </c>
      <c r="I901" s="138">
        <f>IF(H901="Urban",VLOOKUP(C901,'Wage Index Urban (CMS.GOV)-PDPM'!$A$2:$D$1682,4,FALSE),0)</f>
        <v>0</v>
      </c>
      <c r="J901" s="138">
        <f>IF(H901="Rural",VLOOKUP(B901,'Wage Index Rural (CMS.GOV)-PDPM'!$B$1:$C$54,2,FALSE),0)</f>
        <v>0.78150000000000008</v>
      </c>
    </row>
    <row r="902" spans="1:10" x14ac:dyDescent="0.25">
      <c r="A902" s="134">
        <v>16880</v>
      </c>
      <c r="B902" s="134" t="s">
        <v>1768</v>
      </c>
      <c r="C902" s="131">
        <v>99916</v>
      </c>
      <c r="D902" s="132" t="s">
        <v>737</v>
      </c>
      <c r="E902" s="133" t="s">
        <v>1897</v>
      </c>
      <c r="F902" s="133" t="s">
        <v>7080</v>
      </c>
      <c r="G902" s="135">
        <f t="shared" si="13"/>
        <v>0.78150000000000008</v>
      </c>
      <c r="H902" s="134" t="s">
        <v>388</v>
      </c>
      <c r="I902" s="138">
        <f>IF(H902="Urban",VLOOKUP(C902,'Wage Index Urban (CMS.GOV)-PDPM'!$A$2:$D$1682,4,FALSE),0)</f>
        <v>0</v>
      </c>
      <c r="J902" s="138">
        <f>IF(H902="Rural",VLOOKUP(B902,'Wage Index Rural (CMS.GOV)-PDPM'!$B$1:$C$54,2,FALSE),0)</f>
        <v>0.78150000000000008</v>
      </c>
    </row>
    <row r="903" spans="1:10" x14ac:dyDescent="0.25">
      <c r="A903" s="134">
        <v>16890</v>
      </c>
      <c r="B903" s="134" t="s">
        <v>1768</v>
      </c>
      <c r="C903" s="131">
        <v>99916</v>
      </c>
      <c r="D903" s="132" t="s">
        <v>1898</v>
      </c>
      <c r="E903" s="133" t="s">
        <v>1899</v>
      </c>
      <c r="F903" s="133" t="s">
        <v>7080</v>
      </c>
      <c r="G903" s="135">
        <f t="shared" si="13"/>
        <v>0.78150000000000008</v>
      </c>
      <c r="H903" s="134" t="s">
        <v>388</v>
      </c>
      <c r="I903" s="138">
        <f>IF(H903="Urban",VLOOKUP(C903,'Wage Index Urban (CMS.GOV)-PDPM'!$A$2:$D$1682,4,FALSE),0)</f>
        <v>0</v>
      </c>
      <c r="J903" s="138">
        <f>IF(H903="Rural",VLOOKUP(B903,'Wage Index Rural (CMS.GOV)-PDPM'!$B$1:$C$54,2,FALSE),0)</f>
        <v>0.78150000000000008</v>
      </c>
    </row>
    <row r="904" spans="1:10" x14ac:dyDescent="0.25">
      <c r="A904" s="134">
        <v>16900</v>
      </c>
      <c r="B904" s="134" t="s">
        <v>1768</v>
      </c>
      <c r="C904" s="131">
        <v>19780</v>
      </c>
      <c r="D904" s="132" t="s">
        <v>1372</v>
      </c>
      <c r="E904" s="133" t="s">
        <v>1900</v>
      </c>
      <c r="F904" s="133" t="s">
        <v>150</v>
      </c>
      <c r="G904" s="135">
        <f t="shared" si="13"/>
        <v>0.87060000000000004</v>
      </c>
      <c r="H904" s="134" t="s">
        <v>391</v>
      </c>
      <c r="I904" s="138">
        <f>IF(H904="Urban",VLOOKUP(C904,'Wage Index Urban (CMS.GOV)-PDPM'!$A$2:$D$1682,4,FALSE),0)</f>
        <v>0.87060000000000004</v>
      </c>
      <c r="J904" s="138">
        <f>IF(H904="Rural",VLOOKUP(B904,'Wage Index Rural (CMS.GOV)-PDPM'!$B$1:$C$54,2,FALSE),0)</f>
        <v>0</v>
      </c>
    </row>
    <row r="905" spans="1:10" x14ac:dyDescent="0.25">
      <c r="A905" s="134">
        <v>16910</v>
      </c>
      <c r="B905" s="134" t="s">
        <v>1768</v>
      </c>
      <c r="C905" s="131">
        <v>26980</v>
      </c>
      <c r="D905" s="132" t="s">
        <v>518</v>
      </c>
      <c r="E905" s="133" t="s">
        <v>1901</v>
      </c>
      <c r="F905" s="133" t="s">
        <v>153</v>
      </c>
      <c r="G905" s="135">
        <f t="shared" ref="G905:G968" si="14">IF(H905="Rural",J905,I905)</f>
        <v>0.93410000000000004</v>
      </c>
      <c r="H905" s="134" t="s">
        <v>391</v>
      </c>
      <c r="I905" s="138">
        <f>IF(H905="Urban",VLOOKUP(C905,'Wage Index Urban (CMS.GOV)-PDPM'!$A$2:$D$1682,4,FALSE),0)</f>
        <v>0.93410000000000004</v>
      </c>
      <c r="J905" s="138">
        <f>IF(H905="Rural",VLOOKUP(B905,'Wage Index Rural (CMS.GOV)-PDPM'!$B$1:$C$54,2,FALSE),0)</f>
        <v>0</v>
      </c>
    </row>
    <row r="906" spans="1:10" x14ac:dyDescent="0.25">
      <c r="A906" s="134">
        <v>16920</v>
      </c>
      <c r="B906" s="134" t="s">
        <v>1768</v>
      </c>
      <c r="C906" s="131">
        <v>99916</v>
      </c>
      <c r="D906" s="132" t="s">
        <v>1375</v>
      </c>
      <c r="E906" s="133" t="s">
        <v>1902</v>
      </c>
      <c r="F906" s="133" t="s">
        <v>7080</v>
      </c>
      <c r="G906" s="135">
        <f t="shared" si="14"/>
        <v>0.78150000000000008</v>
      </c>
      <c r="H906" s="134" t="s">
        <v>388</v>
      </c>
      <c r="I906" s="138">
        <f>IF(H906="Urban",VLOOKUP(C906,'Wage Index Urban (CMS.GOV)-PDPM'!$A$2:$D$1682,4,FALSE),0)</f>
        <v>0</v>
      </c>
      <c r="J906" s="138">
        <f>IF(H906="Rural",VLOOKUP(B906,'Wage Index Rural (CMS.GOV)-PDPM'!$B$1:$C$54,2,FALSE),0)</f>
        <v>0.78150000000000008</v>
      </c>
    </row>
    <row r="907" spans="1:10" x14ac:dyDescent="0.25">
      <c r="A907" s="134">
        <v>16930</v>
      </c>
      <c r="B907" s="134" t="s">
        <v>1768</v>
      </c>
      <c r="C907" s="131">
        <v>99916</v>
      </c>
      <c r="D907" s="132" t="s">
        <v>1377</v>
      </c>
      <c r="E907" s="133" t="s">
        <v>1903</v>
      </c>
      <c r="F907" s="133" t="s">
        <v>7080</v>
      </c>
      <c r="G907" s="135">
        <f t="shared" si="14"/>
        <v>0.78150000000000008</v>
      </c>
      <c r="H907" s="134" t="s">
        <v>388</v>
      </c>
      <c r="I907" s="138">
        <f>IF(H907="Urban",VLOOKUP(C907,'Wage Index Urban (CMS.GOV)-PDPM'!$A$2:$D$1682,4,FALSE),0)</f>
        <v>0</v>
      </c>
      <c r="J907" s="138">
        <f>IF(H907="Rural",VLOOKUP(B907,'Wage Index Rural (CMS.GOV)-PDPM'!$B$1:$C$54,2,FALSE),0)</f>
        <v>0.78150000000000008</v>
      </c>
    </row>
    <row r="908" spans="1:10" x14ac:dyDescent="0.25">
      <c r="A908" s="134">
        <v>16940</v>
      </c>
      <c r="B908" s="134" t="s">
        <v>1768</v>
      </c>
      <c r="C908" s="131">
        <v>99916</v>
      </c>
      <c r="D908" s="132" t="s">
        <v>1633</v>
      </c>
      <c r="E908" s="133" t="s">
        <v>1904</v>
      </c>
      <c r="F908" s="133" t="s">
        <v>7080</v>
      </c>
      <c r="G908" s="135">
        <f t="shared" si="14"/>
        <v>0.78150000000000008</v>
      </c>
      <c r="H908" s="134" t="s">
        <v>388</v>
      </c>
      <c r="I908" s="138">
        <f>IF(H908="Urban",VLOOKUP(C908,'Wage Index Urban (CMS.GOV)-PDPM'!$A$2:$D$1682,4,FALSE),0)</f>
        <v>0</v>
      </c>
      <c r="J908" s="138">
        <f>IF(H908="Rural",VLOOKUP(B908,'Wage Index Rural (CMS.GOV)-PDPM'!$B$1:$C$54,2,FALSE),0)</f>
        <v>0.78150000000000008</v>
      </c>
    </row>
    <row r="909" spans="1:10" x14ac:dyDescent="0.25">
      <c r="A909" s="134">
        <v>16950</v>
      </c>
      <c r="B909" s="134" t="s">
        <v>1768</v>
      </c>
      <c r="C909" s="131">
        <v>99916</v>
      </c>
      <c r="D909" s="132" t="s">
        <v>1905</v>
      </c>
      <c r="E909" s="133" t="s">
        <v>1906</v>
      </c>
      <c r="F909" s="133" t="s">
        <v>7080</v>
      </c>
      <c r="G909" s="135">
        <f t="shared" si="14"/>
        <v>0.78150000000000008</v>
      </c>
      <c r="H909" s="134" t="s">
        <v>388</v>
      </c>
      <c r="I909" s="138">
        <f>IF(H909="Urban",VLOOKUP(C909,'Wage Index Urban (CMS.GOV)-PDPM'!$A$2:$D$1682,4,FALSE),0)</f>
        <v>0</v>
      </c>
      <c r="J909" s="138">
        <f>IF(H909="Rural",VLOOKUP(B909,'Wage Index Rural (CMS.GOV)-PDPM'!$B$1:$C$54,2,FALSE),0)</f>
        <v>0.78150000000000008</v>
      </c>
    </row>
    <row r="910" spans="1:10" x14ac:dyDescent="0.25">
      <c r="A910" s="134">
        <v>16960</v>
      </c>
      <c r="B910" s="134" t="s">
        <v>1768</v>
      </c>
      <c r="C910" s="131">
        <v>43580</v>
      </c>
      <c r="D910" s="132" t="s">
        <v>1907</v>
      </c>
      <c r="E910" s="133" t="s">
        <v>1908</v>
      </c>
      <c r="F910" s="133" t="s">
        <v>154</v>
      </c>
      <c r="G910" s="135">
        <f t="shared" si="14"/>
        <v>0.87360000000000004</v>
      </c>
      <c r="H910" s="134" t="s">
        <v>391</v>
      </c>
      <c r="I910" s="138">
        <f>IF(H910="Urban",VLOOKUP(C910,'Wage Index Urban (CMS.GOV)-PDPM'!$A$2:$D$1682,4,FALSE),0)</f>
        <v>0.87360000000000004</v>
      </c>
      <c r="J910" s="138">
        <f>IF(H910="Rural",VLOOKUP(B910,'Wage Index Rural (CMS.GOV)-PDPM'!$B$1:$C$54,2,FALSE),0)</f>
        <v>0</v>
      </c>
    </row>
    <row r="911" spans="1:10" x14ac:dyDescent="0.25">
      <c r="A911" s="134">
        <v>16970</v>
      </c>
      <c r="B911" s="134" t="s">
        <v>1768</v>
      </c>
      <c r="C911" s="131">
        <v>99916</v>
      </c>
      <c r="D911" s="132" t="s">
        <v>1389</v>
      </c>
      <c r="E911" s="133" t="s">
        <v>1909</v>
      </c>
      <c r="F911" s="133" t="s">
        <v>7080</v>
      </c>
      <c r="G911" s="135">
        <f t="shared" si="14"/>
        <v>0.78150000000000008</v>
      </c>
      <c r="H911" s="134" t="s">
        <v>388</v>
      </c>
      <c r="I911" s="138">
        <f>IF(H911="Urban",VLOOKUP(C911,'Wage Index Urban (CMS.GOV)-PDPM'!$A$2:$D$1682,4,FALSE),0)</f>
        <v>0</v>
      </c>
      <c r="J911" s="138">
        <f>IF(H911="Rural",VLOOKUP(B911,'Wage Index Rural (CMS.GOV)-PDPM'!$B$1:$C$54,2,FALSE),0)</f>
        <v>0.78150000000000008</v>
      </c>
    </row>
    <row r="912" spans="1:10" x14ac:dyDescent="0.25">
      <c r="A912" s="134">
        <v>16980</v>
      </c>
      <c r="B912" s="134" t="s">
        <v>1768</v>
      </c>
      <c r="C912" s="131">
        <v>99916</v>
      </c>
      <c r="D912" s="132" t="s">
        <v>1910</v>
      </c>
      <c r="E912" s="133" t="s">
        <v>1911</v>
      </c>
      <c r="F912" s="133" t="s">
        <v>7080</v>
      </c>
      <c r="G912" s="135">
        <f t="shared" si="14"/>
        <v>0.78150000000000008</v>
      </c>
      <c r="H912" s="134" t="s">
        <v>388</v>
      </c>
      <c r="I912" s="138">
        <f>IF(H912="Urban",VLOOKUP(C912,'Wage Index Urban (CMS.GOV)-PDPM'!$A$2:$D$1682,4,FALSE),0)</f>
        <v>0</v>
      </c>
      <c r="J912" s="138">
        <f>IF(H912="Rural",VLOOKUP(B912,'Wage Index Rural (CMS.GOV)-PDPM'!$B$1:$C$54,2,FALSE),0)</f>
        <v>0.78150000000000008</v>
      </c>
    </row>
    <row r="913" spans="1:10" x14ac:dyDescent="0.25">
      <c r="A913" s="134">
        <v>17000</v>
      </c>
      <c r="B913" s="134" t="s">
        <v>1912</v>
      </c>
      <c r="C913" s="131">
        <v>99917</v>
      </c>
      <c r="D913" s="132" t="s">
        <v>1639</v>
      </c>
      <c r="E913" s="133" t="s">
        <v>1913</v>
      </c>
      <c r="F913" s="133" t="s">
        <v>7081</v>
      </c>
      <c r="G913" s="135">
        <f t="shared" si="14"/>
        <v>0.78670000000000007</v>
      </c>
      <c r="H913" s="134" t="s">
        <v>388</v>
      </c>
      <c r="I913" s="138">
        <f>IF(H913="Urban",VLOOKUP(C913,'Wage Index Urban (CMS.GOV)-PDPM'!$A$2:$D$1682,4,FALSE),0)</f>
        <v>0</v>
      </c>
      <c r="J913" s="138">
        <f>IF(H913="Rural",VLOOKUP(B913,'Wage Index Rural (CMS.GOV)-PDPM'!$B$1:$C$54,2,FALSE),0)</f>
        <v>0.78670000000000007</v>
      </c>
    </row>
    <row r="914" spans="1:10" x14ac:dyDescent="0.25">
      <c r="A914" s="134">
        <v>17010</v>
      </c>
      <c r="B914" s="134" t="s">
        <v>1912</v>
      </c>
      <c r="C914" s="131">
        <v>99917</v>
      </c>
      <c r="D914" s="132" t="s">
        <v>1914</v>
      </c>
      <c r="E914" s="133" t="s">
        <v>1915</v>
      </c>
      <c r="F914" s="133" t="s">
        <v>7081</v>
      </c>
      <c r="G914" s="135">
        <f t="shared" si="14"/>
        <v>0.78670000000000007</v>
      </c>
      <c r="H914" s="134" t="s">
        <v>388</v>
      </c>
      <c r="I914" s="138">
        <f>IF(H914="Urban",VLOOKUP(C914,'Wage Index Urban (CMS.GOV)-PDPM'!$A$2:$D$1682,4,FALSE),0)</f>
        <v>0</v>
      </c>
      <c r="J914" s="138">
        <f>IF(H914="Rural",VLOOKUP(B914,'Wage Index Rural (CMS.GOV)-PDPM'!$B$1:$C$54,2,FALSE),0)</f>
        <v>0.78670000000000007</v>
      </c>
    </row>
    <row r="915" spans="1:10" x14ac:dyDescent="0.25">
      <c r="A915" s="134">
        <v>17020</v>
      </c>
      <c r="B915" s="134" t="s">
        <v>1912</v>
      </c>
      <c r="C915" s="131">
        <v>99917</v>
      </c>
      <c r="D915" s="132" t="s">
        <v>1916</v>
      </c>
      <c r="E915" s="133" t="s">
        <v>1917</v>
      </c>
      <c r="F915" s="133" t="s">
        <v>7081</v>
      </c>
      <c r="G915" s="135">
        <f t="shared" si="14"/>
        <v>0.78670000000000007</v>
      </c>
      <c r="H915" s="134" t="s">
        <v>388</v>
      </c>
      <c r="I915" s="138">
        <f>IF(H915="Urban",VLOOKUP(C915,'Wage Index Urban (CMS.GOV)-PDPM'!$A$2:$D$1682,4,FALSE),0)</f>
        <v>0</v>
      </c>
      <c r="J915" s="138">
        <f>IF(H915="Rural",VLOOKUP(B915,'Wage Index Rural (CMS.GOV)-PDPM'!$B$1:$C$54,2,FALSE),0)</f>
        <v>0.78670000000000007</v>
      </c>
    </row>
    <row r="916" spans="1:10" x14ac:dyDescent="0.25">
      <c r="A916" s="134">
        <v>17030</v>
      </c>
      <c r="B916" s="134" t="s">
        <v>1912</v>
      </c>
      <c r="C916" s="131">
        <v>99917</v>
      </c>
      <c r="D916" s="132" t="s">
        <v>1918</v>
      </c>
      <c r="E916" s="133" t="s">
        <v>1919</v>
      </c>
      <c r="F916" s="133" t="s">
        <v>7081</v>
      </c>
      <c r="G916" s="135">
        <f t="shared" si="14"/>
        <v>0.78670000000000007</v>
      </c>
      <c r="H916" s="134" t="s">
        <v>388</v>
      </c>
      <c r="I916" s="138">
        <f>IF(H916="Urban",VLOOKUP(C916,'Wage Index Urban (CMS.GOV)-PDPM'!$A$2:$D$1682,4,FALSE),0)</f>
        <v>0</v>
      </c>
      <c r="J916" s="138">
        <f>IF(H916="Rural",VLOOKUP(B916,'Wage Index Rural (CMS.GOV)-PDPM'!$B$1:$C$54,2,FALSE),0)</f>
        <v>0.78670000000000007</v>
      </c>
    </row>
    <row r="917" spans="1:10" x14ac:dyDescent="0.25">
      <c r="A917" s="134">
        <v>17040</v>
      </c>
      <c r="B917" s="134" t="s">
        <v>1912</v>
      </c>
      <c r="C917" s="131">
        <v>99917</v>
      </c>
      <c r="D917" s="132" t="s">
        <v>1920</v>
      </c>
      <c r="E917" s="133" t="s">
        <v>1921</v>
      </c>
      <c r="F917" s="133" t="s">
        <v>7081</v>
      </c>
      <c r="G917" s="135">
        <f t="shared" si="14"/>
        <v>0.78670000000000007</v>
      </c>
      <c r="H917" s="134" t="s">
        <v>388</v>
      </c>
      <c r="I917" s="138">
        <f>IF(H917="Urban",VLOOKUP(C917,'Wage Index Urban (CMS.GOV)-PDPM'!$A$2:$D$1682,4,FALSE),0)</f>
        <v>0</v>
      </c>
      <c r="J917" s="138">
        <f>IF(H917="Rural",VLOOKUP(B917,'Wage Index Rural (CMS.GOV)-PDPM'!$B$1:$C$54,2,FALSE),0)</f>
        <v>0.78670000000000007</v>
      </c>
    </row>
    <row r="918" spans="1:10" x14ac:dyDescent="0.25">
      <c r="A918" s="134">
        <v>17050</v>
      </c>
      <c r="B918" s="134" t="s">
        <v>1912</v>
      </c>
      <c r="C918" s="131">
        <v>99917</v>
      </c>
      <c r="D918" s="132" t="s">
        <v>1922</v>
      </c>
      <c r="E918" s="133" t="s">
        <v>1923</v>
      </c>
      <c r="F918" s="133" t="s">
        <v>7081</v>
      </c>
      <c r="G918" s="135">
        <f t="shared" si="14"/>
        <v>0.78670000000000007</v>
      </c>
      <c r="H918" s="134" t="s">
        <v>388</v>
      </c>
      <c r="I918" s="138">
        <f>IF(H918="Urban",VLOOKUP(C918,'Wage Index Urban (CMS.GOV)-PDPM'!$A$2:$D$1682,4,FALSE),0)</f>
        <v>0</v>
      </c>
      <c r="J918" s="138">
        <f>IF(H918="Rural",VLOOKUP(B918,'Wage Index Rural (CMS.GOV)-PDPM'!$B$1:$C$54,2,FALSE),0)</f>
        <v>0.78670000000000007</v>
      </c>
    </row>
    <row r="919" spans="1:10" x14ac:dyDescent="0.25">
      <c r="A919" s="134">
        <v>17060</v>
      </c>
      <c r="B919" s="134" t="s">
        <v>1912</v>
      </c>
      <c r="C919" s="131">
        <v>99917</v>
      </c>
      <c r="D919" s="132" t="s">
        <v>1486</v>
      </c>
      <c r="E919" s="133" t="s">
        <v>1924</v>
      </c>
      <c r="F919" s="133" t="s">
        <v>7081</v>
      </c>
      <c r="G919" s="135">
        <f t="shared" si="14"/>
        <v>0.78670000000000007</v>
      </c>
      <c r="H919" s="134" t="s">
        <v>388</v>
      </c>
      <c r="I919" s="138">
        <f>IF(H919="Urban",VLOOKUP(C919,'Wage Index Urban (CMS.GOV)-PDPM'!$A$2:$D$1682,4,FALSE),0)</f>
        <v>0</v>
      </c>
      <c r="J919" s="138">
        <f>IF(H919="Rural",VLOOKUP(B919,'Wage Index Rural (CMS.GOV)-PDPM'!$B$1:$C$54,2,FALSE),0)</f>
        <v>0.78670000000000007</v>
      </c>
    </row>
    <row r="920" spans="1:10" x14ac:dyDescent="0.25">
      <c r="A920" s="134">
        <v>17070</v>
      </c>
      <c r="B920" s="134" t="s">
        <v>1912</v>
      </c>
      <c r="C920" s="131">
        <v>48620</v>
      </c>
      <c r="D920" s="132" t="s">
        <v>402</v>
      </c>
      <c r="E920" s="133" t="s">
        <v>1925</v>
      </c>
      <c r="F920" s="133" t="s">
        <v>156</v>
      </c>
      <c r="G920" s="135">
        <f t="shared" si="14"/>
        <v>0.82340000000000002</v>
      </c>
      <c r="H920" s="134" t="s">
        <v>391</v>
      </c>
      <c r="I920" s="138">
        <f>IF(H920="Urban",VLOOKUP(C920,'Wage Index Urban (CMS.GOV)-PDPM'!$A$2:$D$1682,4,FALSE),0)</f>
        <v>0.82340000000000002</v>
      </c>
      <c r="J920" s="138">
        <f>IF(H920="Rural",VLOOKUP(B920,'Wage Index Rural (CMS.GOV)-PDPM'!$B$1:$C$54,2,FALSE),0)</f>
        <v>0</v>
      </c>
    </row>
    <row r="921" spans="1:10" x14ac:dyDescent="0.25">
      <c r="A921" s="134">
        <v>17080</v>
      </c>
      <c r="B921" s="134" t="s">
        <v>1912</v>
      </c>
      <c r="C921" s="131">
        <v>99917</v>
      </c>
      <c r="D921" s="132" t="s">
        <v>1926</v>
      </c>
      <c r="E921" s="133" t="s">
        <v>1927</v>
      </c>
      <c r="F921" s="133" t="s">
        <v>7081</v>
      </c>
      <c r="G921" s="135">
        <f t="shared" si="14"/>
        <v>0.78670000000000007</v>
      </c>
      <c r="H921" s="134" t="s">
        <v>388</v>
      </c>
      <c r="I921" s="138">
        <f>IF(H921="Urban",VLOOKUP(C921,'Wage Index Urban (CMS.GOV)-PDPM'!$A$2:$D$1682,4,FALSE),0)</f>
        <v>0</v>
      </c>
      <c r="J921" s="138">
        <f>IF(H921="Rural",VLOOKUP(B921,'Wage Index Rural (CMS.GOV)-PDPM'!$B$1:$C$54,2,FALSE),0)</f>
        <v>0.78670000000000007</v>
      </c>
    </row>
    <row r="922" spans="1:10" x14ac:dyDescent="0.25">
      <c r="A922" s="134">
        <v>17090</v>
      </c>
      <c r="B922" s="134" t="s">
        <v>1912</v>
      </c>
      <c r="C922" s="131">
        <v>99917</v>
      </c>
      <c r="D922" s="132" t="s">
        <v>1928</v>
      </c>
      <c r="E922" s="133" t="s">
        <v>1929</v>
      </c>
      <c r="F922" s="133" t="s">
        <v>7081</v>
      </c>
      <c r="G922" s="135">
        <f t="shared" si="14"/>
        <v>0.78670000000000007</v>
      </c>
      <c r="H922" s="134" t="s">
        <v>388</v>
      </c>
      <c r="I922" s="138">
        <f>IF(H922="Urban",VLOOKUP(C922,'Wage Index Urban (CMS.GOV)-PDPM'!$A$2:$D$1682,4,FALSE),0)</f>
        <v>0</v>
      </c>
      <c r="J922" s="138">
        <f>IF(H922="Rural",VLOOKUP(B922,'Wage Index Rural (CMS.GOV)-PDPM'!$B$1:$C$54,2,FALSE),0)</f>
        <v>0.78670000000000007</v>
      </c>
    </row>
    <row r="923" spans="1:10" x14ac:dyDescent="0.25">
      <c r="A923" s="134">
        <v>17100</v>
      </c>
      <c r="B923" s="134" t="s">
        <v>1912</v>
      </c>
      <c r="C923" s="131">
        <v>99917</v>
      </c>
      <c r="D923" s="132" t="s">
        <v>408</v>
      </c>
      <c r="E923" s="133" t="s">
        <v>1930</v>
      </c>
      <c r="F923" s="133" t="s">
        <v>7081</v>
      </c>
      <c r="G923" s="135">
        <f t="shared" si="14"/>
        <v>0.78670000000000007</v>
      </c>
      <c r="H923" s="134" t="s">
        <v>388</v>
      </c>
      <c r="I923" s="138">
        <f>IF(H923="Urban",VLOOKUP(C923,'Wage Index Urban (CMS.GOV)-PDPM'!$A$2:$D$1682,4,FALSE),0)</f>
        <v>0</v>
      </c>
      <c r="J923" s="138">
        <f>IF(H923="Rural",VLOOKUP(B923,'Wage Index Rural (CMS.GOV)-PDPM'!$B$1:$C$54,2,FALSE),0)</f>
        <v>0.78670000000000007</v>
      </c>
    </row>
    <row r="924" spans="1:10" x14ac:dyDescent="0.25">
      <c r="A924" s="134">
        <v>17110</v>
      </c>
      <c r="B924" s="134" t="s">
        <v>1912</v>
      </c>
      <c r="C924" s="131">
        <v>99917</v>
      </c>
      <c r="D924" s="132" t="s">
        <v>880</v>
      </c>
      <c r="E924" s="133" t="s">
        <v>1931</v>
      </c>
      <c r="F924" s="133" t="s">
        <v>7081</v>
      </c>
      <c r="G924" s="135">
        <f t="shared" si="14"/>
        <v>0.78670000000000007</v>
      </c>
      <c r="H924" s="134" t="s">
        <v>388</v>
      </c>
      <c r="I924" s="138">
        <f>IF(H924="Urban",VLOOKUP(C924,'Wage Index Urban (CMS.GOV)-PDPM'!$A$2:$D$1682,4,FALSE),0)</f>
        <v>0</v>
      </c>
      <c r="J924" s="138">
        <f>IF(H924="Rural",VLOOKUP(B924,'Wage Index Rural (CMS.GOV)-PDPM'!$B$1:$C$54,2,FALSE),0)</f>
        <v>0.78670000000000007</v>
      </c>
    </row>
    <row r="925" spans="1:10" x14ac:dyDescent="0.25">
      <c r="A925" s="134">
        <v>17120</v>
      </c>
      <c r="B925" s="134" t="s">
        <v>1912</v>
      </c>
      <c r="C925" s="131">
        <v>99917</v>
      </c>
      <c r="D925" s="132" t="s">
        <v>631</v>
      </c>
      <c r="E925" s="133" t="s">
        <v>1932</v>
      </c>
      <c r="F925" s="133" t="s">
        <v>7081</v>
      </c>
      <c r="G925" s="135">
        <f t="shared" si="14"/>
        <v>0.78670000000000007</v>
      </c>
      <c r="H925" s="134" t="s">
        <v>388</v>
      </c>
      <c r="I925" s="138">
        <f>IF(H925="Urban",VLOOKUP(C925,'Wage Index Urban (CMS.GOV)-PDPM'!$A$2:$D$1682,4,FALSE),0)</f>
        <v>0</v>
      </c>
      <c r="J925" s="138">
        <f>IF(H925="Rural",VLOOKUP(B925,'Wage Index Rural (CMS.GOV)-PDPM'!$B$1:$C$54,2,FALSE),0)</f>
        <v>0.78670000000000007</v>
      </c>
    </row>
    <row r="926" spans="1:10" x14ac:dyDescent="0.25">
      <c r="A926" s="134">
        <v>17130</v>
      </c>
      <c r="B926" s="134" t="s">
        <v>1912</v>
      </c>
      <c r="C926" s="131">
        <v>99917</v>
      </c>
      <c r="D926" s="132" t="s">
        <v>416</v>
      </c>
      <c r="E926" s="133" t="s">
        <v>1933</v>
      </c>
      <c r="F926" s="133" t="s">
        <v>7081</v>
      </c>
      <c r="G926" s="135">
        <f t="shared" si="14"/>
        <v>0.78670000000000007</v>
      </c>
      <c r="H926" s="134" t="s">
        <v>388</v>
      </c>
      <c r="I926" s="138">
        <f>IF(H926="Urban",VLOOKUP(C926,'Wage Index Urban (CMS.GOV)-PDPM'!$A$2:$D$1682,4,FALSE),0)</f>
        <v>0</v>
      </c>
      <c r="J926" s="138">
        <f>IF(H926="Rural",VLOOKUP(B926,'Wage Index Rural (CMS.GOV)-PDPM'!$B$1:$C$54,2,FALSE),0)</f>
        <v>0.78670000000000007</v>
      </c>
    </row>
    <row r="927" spans="1:10" x14ac:dyDescent="0.25">
      <c r="A927" s="134">
        <v>17140</v>
      </c>
      <c r="B927" s="134" t="s">
        <v>1912</v>
      </c>
      <c r="C927" s="131">
        <v>99917</v>
      </c>
      <c r="D927" s="132" t="s">
        <v>1934</v>
      </c>
      <c r="E927" s="133" t="s">
        <v>1935</v>
      </c>
      <c r="F927" s="133" t="s">
        <v>7081</v>
      </c>
      <c r="G927" s="135">
        <f t="shared" si="14"/>
        <v>0.78670000000000007</v>
      </c>
      <c r="H927" s="134" t="s">
        <v>388</v>
      </c>
      <c r="I927" s="138">
        <f>IF(H927="Urban",VLOOKUP(C927,'Wage Index Urban (CMS.GOV)-PDPM'!$A$2:$D$1682,4,FALSE),0)</f>
        <v>0</v>
      </c>
      <c r="J927" s="138">
        <f>IF(H927="Rural",VLOOKUP(B927,'Wage Index Rural (CMS.GOV)-PDPM'!$B$1:$C$54,2,FALSE),0)</f>
        <v>0.78670000000000007</v>
      </c>
    </row>
    <row r="928" spans="1:10" x14ac:dyDescent="0.25">
      <c r="A928" s="134">
        <v>17150</v>
      </c>
      <c r="B928" s="134" t="s">
        <v>1912</v>
      </c>
      <c r="C928" s="131">
        <v>99917</v>
      </c>
      <c r="D928" s="132" t="s">
        <v>1936</v>
      </c>
      <c r="E928" s="133" t="s">
        <v>1937</v>
      </c>
      <c r="F928" s="133" t="s">
        <v>7081</v>
      </c>
      <c r="G928" s="135">
        <f t="shared" si="14"/>
        <v>0.78670000000000007</v>
      </c>
      <c r="H928" s="134" t="s">
        <v>388</v>
      </c>
      <c r="I928" s="138">
        <f>IF(H928="Urban",VLOOKUP(C928,'Wage Index Urban (CMS.GOV)-PDPM'!$A$2:$D$1682,4,FALSE),0)</f>
        <v>0</v>
      </c>
      <c r="J928" s="138">
        <f>IF(H928="Rural",VLOOKUP(B928,'Wage Index Rural (CMS.GOV)-PDPM'!$B$1:$C$54,2,FALSE),0)</f>
        <v>0.78670000000000007</v>
      </c>
    </row>
    <row r="929" spans="1:10" x14ac:dyDescent="0.25">
      <c r="A929" s="134">
        <v>17160</v>
      </c>
      <c r="B929" s="134" t="s">
        <v>1912</v>
      </c>
      <c r="C929" s="131">
        <v>99917</v>
      </c>
      <c r="D929" s="132" t="s">
        <v>1938</v>
      </c>
      <c r="E929" s="133" t="s">
        <v>1939</v>
      </c>
      <c r="F929" s="133" t="s">
        <v>7081</v>
      </c>
      <c r="G929" s="135">
        <f t="shared" si="14"/>
        <v>0.78670000000000007</v>
      </c>
      <c r="H929" s="134" t="s">
        <v>388</v>
      </c>
      <c r="I929" s="138">
        <f>IF(H929="Urban",VLOOKUP(C929,'Wage Index Urban (CMS.GOV)-PDPM'!$A$2:$D$1682,4,FALSE),0)</f>
        <v>0</v>
      </c>
      <c r="J929" s="138">
        <f>IF(H929="Rural",VLOOKUP(B929,'Wage Index Rural (CMS.GOV)-PDPM'!$B$1:$C$54,2,FALSE),0)</f>
        <v>0.78670000000000007</v>
      </c>
    </row>
    <row r="930" spans="1:10" x14ac:dyDescent="0.25">
      <c r="A930" s="134">
        <v>17170</v>
      </c>
      <c r="B930" s="134" t="s">
        <v>1912</v>
      </c>
      <c r="C930" s="131">
        <v>99917</v>
      </c>
      <c r="D930" s="132" t="s">
        <v>1940</v>
      </c>
      <c r="E930" s="133" t="s">
        <v>1941</v>
      </c>
      <c r="F930" s="133" t="s">
        <v>7081</v>
      </c>
      <c r="G930" s="135">
        <f t="shared" si="14"/>
        <v>0.78670000000000007</v>
      </c>
      <c r="H930" s="134" t="s">
        <v>388</v>
      </c>
      <c r="I930" s="138">
        <f>IF(H930="Urban",VLOOKUP(C930,'Wage Index Urban (CMS.GOV)-PDPM'!$A$2:$D$1682,4,FALSE),0)</f>
        <v>0</v>
      </c>
      <c r="J930" s="138">
        <f>IF(H930="Rural",VLOOKUP(B930,'Wage Index Rural (CMS.GOV)-PDPM'!$B$1:$C$54,2,FALSE),0)</f>
        <v>0.78670000000000007</v>
      </c>
    </row>
    <row r="931" spans="1:10" x14ac:dyDescent="0.25">
      <c r="A931" s="134">
        <v>17180</v>
      </c>
      <c r="B931" s="134" t="s">
        <v>1912</v>
      </c>
      <c r="C931" s="131">
        <v>99917</v>
      </c>
      <c r="D931" s="132" t="s">
        <v>643</v>
      </c>
      <c r="E931" s="133" t="s">
        <v>1942</v>
      </c>
      <c r="F931" s="133" t="s">
        <v>7081</v>
      </c>
      <c r="G931" s="135">
        <f t="shared" si="14"/>
        <v>0.78670000000000007</v>
      </c>
      <c r="H931" s="134" t="s">
        <v>388</v>
      </c>
      <c r="I931" s="138">
        <f>IF(H931="Urban",VLOOKUP(C931,'Wage Index Urban (CMS.GOV)-PDPM'!$A$2:$D$1682,4,FALSE),0)</f>
        <v>0</v>
      </c>
      <c r="J931" s="138">
        <f>IF(H931="Rural",VLOOKUP(B931,'Wage Index Rural (CMS.GOV)-PDPM'!$B$1:$C$54,2,FALSE),0)</f>
        <v>0.78670000000000007</v>
      </c>
    </row>
    <row r="932" spans="1:10" x14ac:dyDescent="0.25">
      <c r="A932" s="134">
        <v>17190</v>
      </c>
      <c r="B932" s="134" t="s">
        <v>1912</v>
      </c>
      <c r="C932" s="131">
        <v>99917</v>
      </c>
      <c r="D932" s="132" t="s">
        <v>1198</v>
      </c>
      <c r="E932" s="133" t="s">
        <v>1943</v>
      </c>
      <c r="F932" s="133" t="s">
        <v>7081</v>
      </c>
      <c r="G932" s="135">
        <f t="shared" si="14"/>
        <v>0.78670000000000007</v>
      </c>
      <c r="H932" s="134" t="s">
        <v>388</v>
      </c>
      <c r="I932" s="138">
        <f>IF(H932="Urban",VLOOKUP(C932,'Wage Index Urban (CMS.GOV)-PDPM'!$A$2:$D$1682,4,FALSE),0)</f>
        <v>0</v>
      </c>
      <c r="J932" s="138">
        <f>IF(H932="Rural",VLOOKUP(B932,'Wage Index Rural (CMS.GOV)-PDPM'!$B$1:$C$54,2,FALSE),0)</f>
        <v>0.78670000000000007</v>
      </c>
    </row>
    <row r="933" spans="1:10" x14ac:dyDescent="0.25">
      <c r="A933" s="134">
        <v>17200</v>
      </c>
      <c r="B933" s="134" t="s">
        <v>1912</v>
      </c>
      <c r="C933" s="131">
        <v>99917</v>
      </c>
      <c r="D933" s="132" t="s">
        <v>1811</v>
      </c>
      <c r="E933" s="133" t="s">
        <v>1944</v>
      </c>
      <c r="F933" s="133" t="s">
        <v>7081</v>
      </c>
      <c r="G933" s="135">
        <f t="shared" si="14"/>
        <v>0.78670000000000007</v>
      </c>
      <c r="H933" s="134" t="s">
        <v>388</v>
      </c>
      <c r="I933" s="138">
        <f>IF(H933="Urban",VLOOKUP(C933,'Wage Index Urban (CMS.GOV)-PDPM'!$A$2:$D$1682,4,FALSE),0)</f>
        <v>0</v>
      </c>
      <c r="J933" s="138">
        <f>IF(H933="Rural",VLOOKUP(B933,'Wage Index Rural (CMS.GOV)-PDPM'!$B$1:$C$54,2,FALSE),0)</f>
        <v>0.78670000000000007</v>
      </c>
    </row>
    <row r="934" spans="1:10" x14ac:dyDescent="0.25">
      <c r="A934" s="134">
        <v>17210</v>
      </c>
      <c r="B934" s="134" t="s">
        <v>1912</v>
      </c>
      <c r="C934" s="131">
        <v>41140</v>
      </c>
      <c r="D934" s="132" t="s">
        <v>1945</v>
      </c>
      <c r="E934" s="133" t="s">
        <v>1946</v>
      </c>
      <c r="F934" s="133" t="s">
        <v>157</v>
      </c>
      <c r="G934" s="135">
        <f t="shared" si="14"/>
        <v>0.86210000000000009</v>
      </c>
      <c r="H934" s="134" t="s">
        <v>391</v>
      </c>
      <c r="I934" s="138">
        <f>IF(H934="Urban",VLOOKUP(C934,'Wage Index Urban (CMS.GOV)-PDPM'!$A$2:$D$1682,4,FALSE),0)</f>
        <v>0.86210000000000009</v>
      </c>
      <c r="J934" s="138">
        <f>IF(H934="Rural",VLOOKUP(B934,'Wage Index Rural (CMS.GOV)-PDPM'!$B$1:$C$54,2,FALSE),0)</f>
        <v>0</v>
      </c>
    </row>
    <row r="935" spans="1:10" x14ac:dyDescent="0.25">
      <c r="A935" s="134">
        <v>17220</v>
      </c>
      <c r="B935" s="134" t="s">
        <v>1912</v>
      </c>
      <c r="C935" s="131">
        <v>29940</v>
      </c>
      <c r="D935" s="132" t="s">
        <v>898</v>
      </c>
      <c r="E935" s="133" t="s">
        <v>1947</v>
      </c>
      <c r="F935" s="133" t="s">
        <v>158</v>
      </c>
      <c r="G935" s="135">
        <f t="shared" si="14"/>
        <v>0.88870000000000005</v>
      </c>
      <c r="H935" s="134" t="s">
        <v>391</v>
      </c>
      <c r="I935" s="138">
        <f>IF(H935="Urban",VLOOKUP(C935,'Wage Index Urban (CMS.GOV)-PDPM'!$A$2:$D$1682,4,FALSE),0)</f>
        <v>0.88870000000000005</v>
      </c>
      <c r="J935" s="138">
        <f>IF(H935="Rural",VLOOKUP(B935,'Wage Index Rural (CMS.GOV)-PDPM'!$B$1:$C$54,2,FALSE),0)</f>
        <v>0</v>
      </c>
    </row>
    <row r="936" spans="1:10" x14ac:dyDescent="0.25">
      <c r="A936" s="134">
        <v>17230</v>
      </c>
      <c r="B936" s="134" t="s">
        <v>1912</v>
      </c>
      <c r="C936" s="131">
        <v>99917</v>
      </c>
      <c r="D936" s="132" t="s">
        <v>1517</v>
      </c>
      <c r="E936" s="133" t="s">
        <v>1948</v>
      </c>
      <c r="F936" s="133" t="s">
        <v>7081</v>
      </c>
      <c r="G936" s="135">
        <f t="shared" si="14"/>
        <v>0.78670000000000007</v>
      </c>
      <c r="H936" s="134" t="s">
        <v>388</v>
      </c>
      <c r="I936" s="138">
        <f>IF(H936="Urban",VLOOKUP(C936,'Wage Index Urban (CMS.GOV)-PDPM'!$A$2:$D$1682,4,FALSE),0)</f>
        <v>0</v>
      </c>
      <c r="J936" s="138">
        <f>IF(H936="Rural",VLOOKUP(B936,'Wage Index Rural (CMS.GOV)-PDPM'!$B$1:$C$54,2,FALSE),0)</f>
        <v>0.78670000000000007</v>
      </c>
    </row>
    <row r="937" spans="1:10" x14ac:dyDescent="0.25">
      <c r="A937" s="134">
        <v>17240</v>
      </c>
      <c r="B937" s="134" t="s">
        <v>1912</v>
      </c>
      <c r="C937" s="131">
        <v>99917</v>
      </c>
      <c r="D937" s="132" t="s">
        <v>1949</v>
      </c>
      <c r="E937" s="133" t="s">
        <v>1950</v>
      </c>
      <c r="F937" s="133" t="s">
        <v>7081</v>
      </c>
      <c r="G937" s="135">
        <f t="shared" si="14"/>
        <v>0.78670000000000007</v>
      </c>
      <c r="H937" s="134" t="s">
        <v>388</v>
      </c>
      <c r="I937" s="138">
        <f>IF(H937="Urban",VLOOKUP(C937,'Wage Index Urban (CMS.GOV)-PDPM'!$A$2:$D$1682,4,FALSE),0)</f>
        <v>0</v>
      </c>
      <c r="J937" s="138">
        <f>IF(H937="Rural",VLOOKUP(B937,'Wage Index Rural (CMS.GOV)-PDPM'!$B$1:$C$54,2,FALSE),0)</f>
        <v>0.78670000000000007</v>
      </c>
    </row>
    <row r="938" spans="1:10" x14ac:dyDescent="0.25">
      <c r="A938" s="134">
        <v>17250</v>
      </c>
      <c r="B938" s="134" t="s">
        <v>1912</v>
      </c>
      <c r="C938" s="131">
        <v>99917</v>
      </c>
      <c r="D938" s="132" t="s">
        <v>1951</v>
      </c>
      <c r="E938" s="133" t="s">
        <v>1952</v>
      </c>
      <c r="F938" s="133" t="s">
        <v>7081</v>
      </c>
      <c r="G938" s="135">
        <f t="shared" si="14"/>
        <v>0.78670000000000007</v>
      </c>
      <c r="H938" s="134" t="s">
        <v>388</v>
      </c>
      <c r="I938" s="138">
        <f>IF(H938="Urban",VLOOKUP(C938,'Wage Index Urban (CMS.GOV)-PDPM'!$A$2:$D$1682,4,FALSE),0)</f>
        <v>0</v>
      </c>
      <c r="J938" s="138">
        <f>IF(H938="Rural",VLOOKUP(B938,'Wage Index Rural (CMS.GOV)-PDPM'!$B$1:$C$54,2,FALSE),0)</f>
        <v>0.78670000000000007</v>
      </c>
    </row>
    <row r="939" spans="1:10" x14ac:dyDescent="0.25">
      <c r="A939" s="134">
        <v>17260</v>
      </c>
      <c r="B939" s="134" t="s">
        <v>1912</v>
      </c>
      <c r="C939" s="131">
        <v>99917</v>
      </c>
      <c r="D939" s="132" t="s">
        <v>1953</v>
      </c>
      <c r="E939" s="133" t="s">
        <v>1954</v>
      </c>
      <c r="F939" s="133" t="s">
        <v>7081</v>
      </c>
      <c r="G939" s="135">
        <f t="shared" si="14"/>
        <v>0.78670000000000007</v>
      </c>
      <c r="H939" s="134" t="s">
        <v>388</v>
      </c>
      <c r="I939" s="138">
        <f>IF(H939="Urban",VLOOKUP(C939,'Wage Index Urban (CMS.GOV)-PDPM'!$A$2:$D$1682,4,FALSE),0)</f>
        <v>0</v>
      </c>
      <c r="J939" s="138">
        <f>IF(H939="Rural",VLOOKUP(B939,'Wage Index Rural (CMS.GOV)-PDPM'!$B$1:$C$54,2,FALSE),0)</f>
        <v>0.78670000000000007</v>
      </c>
    </row>
    <row r="940" spans="1:10" x14ac:dyDescent="0.25">
      <c r="A940" s="134">
        <v>17270</v>
      </c>
      <c r="B940" s="134" t="s">
        <v>1912</v>
      </c>
      <c r="C940" s="131">
        <v>99917</v>
      </c>
      <c r="D940" s="132" t="s">
        <v>1955</v>
      </c>
      <c r="E940" s="133" t="s">
        <v>1956</v>
      </c>
      <c r="F940" s="133" t="s">
        <v>7081</v>
      </c>
      <c r="G940" s="135">
        <f t="shared" si="14"/>
        <v>0.78670000000000007</v>
      </c>
      <c r="H940" s="134" t="s">
        <v>388</v>
      </c>
      <c r="I940" s="138">
        <f>IF(H940="Urban",VLOOKUP(C940,'Wage Index Urban (CMS.GOV)-PDPM'!$A$2:$D$1682,4,FALSE),0)</f>
        <v>0</v>
      </c>
      <c r="J940" s="138">
        <f>IF(H940="Rural",VLOOKUP(B940,'Wage Index Rural (CMS.GOV)-PDPM'!$B$1:$C$54,2,FALSE),0)</f>
        <v>0.78670000000000007</v>
      </c>
    </row>
    <row r="941" spans="1:10" x14ac:dyDescent="0.25">
      <c r="A941" s="134">
        <v>17280</v>
      </c>
      <c r="B941" s="134" t="s">
        <v>1912</v>
      </c>
      <c r="C941" s="131">
        <v>99917</v>
      </c>
      <c r="D941" s="132" t="s">
        <v>1521</v>
      </c>
      <c r="E941" s="133" t="s">
        <v>1957</v>
      </c>
      <c r="F941" s="133" t="s">
        <v>7081</v>
      </c>
      <c r="G941" s="135">
        <f t="shared" si="14"/>
        <v>0.78670000000000007</v>
      </c>
      <c r="H941" s="134" t="s">
        <v>388</v>
      </c>
      <c r="I941" s="138">
        <f>IF(H941="Urban",VLOOKUP(C941,'Wage Index Urban (CMS.GOV)-PDPM'!$A$2:$D$1682,4,FALSE),0)</f>
        <v>0</v>
      </c>
      <c r="J941" s="138">
        <f>IF(H941="Rural",VLOOKUP(B941,'Wage Index Rural (CMS.GOV)-PDPM'!$B$1:$C$54,2,FALSE),0)</f>
        <v>0.78670000000000007</v>
      </c>
    </row>
    <row r="942" spans="1:10" x14ac:dyDescent="0.25">
      <c r="A942" s="134">
        <v>17290</v>
      </c>
      <c r="B942" s="134" t="s">
        <v>1912</v>
      </c>
      <c r="C942" s="131">
        <v>99917</v>
      </c>
      <c r="D942" s="132" t="s">
        <v>448</v>
      </c>
      <c r="E942" s="133" t="s">
        <v>1958</v>
      </c>
      <c r="F942" s="133" t="s">
        <v>7081</v>
      </c>
      <c r="G942" s="135">
        <f t="shared" si="14"/>
        <v>0.78670000000000007</v>
      </c>
      <c r="H942" s="134" t="s">
        <v>388</v>
      </c>
      <c r="I942" s="138">
        <f>IF(H942="Urban",VLOOKUP(C942,'Wage Index Urban (CMS.GOV)-PDPM'!$A$2:$D$1682,4,FALSE),0)</f>
        <v>0</v>
      </c>
      <c r="J942" s="138">
        <f>IF(H942="Rural",VLOOKUP(B942,'Wage Index Rural (CMS.GOV)-PDPM'!$B$1:$C$54,2,FALSE),0)</f>
        <v>0.78670000000000007</v>
      </c>
    </row>
    <row r="943" spans="1:10" x14ac:dyDescent="0.25">
      <c r="A943" s="134">
        <v>17300</v>
      </c>
      <c r="B943" s="134" t="s">
        <v>1912</v>
      </c>
      <c r="C943" s="131">
        <v>31740</v>
      </c>
      <c r="D943" s="132" t="s">
        <v>1959</v>
      </c>
      <c r="E943" s="133" t="s">
        <v>1960</v>
      </c>
      <c r="F943" s="133" t="s">
        <v>161</v>
      </c>
      <c r="G943" s="135">
        <f t="shared" si="14"/>
        <v>0.84640000000000004</v>
      </c>
      <c r="H943" s="134" t="s">
        <v>391</v>
      </c>
      <c r="I943" s="138">
        <f>IF(H943="Urban",VLOOKUP(C943,'Wage Index Urban (CMS.GOV)-PDPM'!$A$2:$D$1682,4,FALSE),0)</f>
        <v>0.84640000000000004</v>
      </c>
      <c r="J943" s="138">
        <f>IF(H943="Rural",VLOOKUP(B943,'Wage Index Rural (CMS.GOV)-PDPM'!$B$1:$C$54,2,FALSE),0)</f>
        <v>0</v>
      </c>
    </row>
    <row r="944" spans="1:10" x14ac:dyDescent="0.25">
      <c r="A944" s="134">
        <v>17310</v>
      </c>
      <c r="B944" s="134" t="s">
        <v>1912</v>
      </c>
      <c r="C944" s="131">
        <v>99917</v>
      </c>
      <c r="D944" s="132" t="s">
        <v>1961</v>
      </c>
      <c r="E944" s="133" t="s">
        <v>1962</v>
      </c>
      <c r="F944" s="133" t="s">
        <v>7081</v>
      </c>
      <c r="G944" s="135">
        <f t="shared" si="14"/>
        <v>0.78670000000000007</v>
      </c>
      <c r="H944" s="134" t="s">
        <v>388</v>
      </c>
      <c r="I944" s="138">
        <f>IF(H944="Urban",VLOOKUP(C944,'Wage Index Urban (CMS.GOV)-PDPM'!$A$2:$D$1682,4,FALSE),0)</f>
        <v>0</v>
      </c>
      <c r="J944" s="138">
        <f>IF(H944="Rural",VLOOKUP(B944,'Wage Index Rural (CMS.GOV)-PDPM'!$B$1:$C$54,2,FALSE),0)</f>
        <v>0.78670000000000007</v>
      </c>
    </row>
    <row r="945" spans="1:10" x14ac:dyDescent="0.25">
      <c r="A945" s="134">
        <v>17320</v>
      </c>
      <c r="B945" s="134" t="s">
        <v>1912</v>
      </c>
      <c r="C945" s="131">
        <v>99917</v>
      </c>
      <c r="D945" s="132" t="s">
        <v>592</v>
      </c>
      <c r="E945" s="133" t="s">
        <v>1963</v>
      </c>
      <c r="F945" s="133" t="s">
        <v>7081</v>
      </c>
      <c r="G945" s="135">
        <f t="shared" si="14"/>
        <v>0.78670000000000007</v>
      </c>
      <c r="H945" s="134" t="s">
        <v>388</v>
      </c>
      <c r="I945" s="138">
        <f>IF(H945="Urban",VLOOKUP(C945,'Wage Index Urban (CMS.GOV)-PDPM'!$A$2:$D$1682,4,FALSE),0)</f>
        <v>0</v>
      </c>
      <c r="J945" s="138">
        <f>IF(H945="Rural",VLOOKUP(B945,'Wage Index Rural (CMS.GOV)-PDPM'!$B$1:$C$54,2,FALSE),0)</f>
        <v>0.78670000000000007</v>
      </c>
    </row>
    <row r="946" spans="1:10" x14ac:dyDescent="0.25">
      <c r="A946" s="134">
        <v>17330</v>
      </c>
      <c r="B946" s="134" t="s">
        <v>1912</v>
      </c>
      <c r="C946" s="131">
        <v>99917</v>
      </c>
      <c r="D946" s="132" t="s">
        <v>661</v>
      </c>
      <c r="E946" s="133" t="s">
        <v>1964</v>
      </c>
      <c r="F946" s="133" t="s">
        <v>7081</v>
      </c>
      <c r="G946" s="135">
        <f t="shared" si="14"/>
        <v>0.78670000000000007</v>
      </c>
      <c r="H946" s="134" t="s">
        <v>388</v>
      </c>
      <c r="I946" s="138">
        <f>IF(H946="Urban",VLOOKUP(C946,'Wage Index Urban (CMS.GOV)-PDPM'!$A$2:$D$1682,4,FALSE),0)</f>
        <v>0</v>
      </c>
      <c r="J946" s="138">
        <f>IF(H946="Rural",VLOOKUP(B946,'Wage Index Rural (CMS.GOV)-PDPM'!$B$1:$C$54,2,FALSE),0)</f>
        <v>0.78670000000000007</v>
      </c>
    </row>
    <row r="947" spans="1:10" x14ac:dyDescent="0.25">
      <c r="A947" s="134">
        <v>17340</v>
      </c>
      <c r="B947" s="134" t="s">
        <v>1912</v>
      </c>
      <c r="C947" s="131">
        <v>99917</v>
      </c>
      <c r="D947" s="132" t="s">
        <v>1965</v>
      </c>
      <c r="E947" s="133" t="s">
        <v>1966</v>
      </c>
      <c r="F947" s="133" t="s">
        <v>7081</v>
      </c>
      <c r="G947" s="135">
        <f t="shared" si="14"/>
        <v>0.78670000000000007</v>
      </c>
      <c r="H947" s="134" t="s">
        <v>388</v>
      </c>
      <c r="I947" s="138">
        <f>IF(H947="Urban",VLOOKUP(C947,'Wage Index Urban (CMS.GOV)-PDPM'!$A$2:$D$1682,4,FALSE),0)</f>
        <v>0</v>
      </c>
      <c r="J947" s="138">
        <f>IF(H947="Rural",VLOOKUP(B947,'Wage Index Rural (CMS.GOV)-PDPM'!$B$1:$C$54,2,FALSE),0)</f>
        <v>0.78670000000000007</v>
      </c>
    </row>
    <row r="948" spans="1:10" x14ac:dyDescent="0.25">
      <c r="A948" s="134">
        <v>17350</v>
      </c>
      <c r="B948" s="134" t="s">
        <v>1912</v>
      </c>
      <c r="C948" s="131">
        <v>99917</v>
      </c>
      <c r="D948" s="132" t="s">
        <v>1967</v>
      </c>
      <c r="E948" s="133" t="s">
        <v>1968</v>
      </c>
      <c r="F948" s="133" t="s">
        <v>7081</v>
      </c>
      <c r="G948" s="135">
        <f t="shared" si="14"/>
        <v>0.78670000000000007</v>
      </c>
      <c r="H948" s="134" t="s">
        <v>388</v>
      </c>
      <c r="I948" s="138">
        <f>IF(H948="Urban",VLOOKUP(C948,'Wage Index Urban (CMS.GOV)-PDPM'!$A$2:$D$1682,4,FALSE),0)</f>
        <v>0</v>
      </c>
      <c r="J948" s="138">
        <f>IF(H948="Rural",VLOOKUP(B948,'Wage Index Rural (CMS.GOV)-PDPM'!$B$1:$C$54,2,FALSE),0)</f>
        <v>0.78670000000000007</v>
      </c>
    </row>
    <row r="949" spans="1:10" x14ac:dyDescent="0.25">
      <c r="A949" s="134">
        <v>17360</v>
      </c>
      <c r="B949" s="134" t="s">
        <v>1912</v>
      </c>
      <c r="C949" s="131">
        <v>99917</v>
      </c>
      <c r="D949" s="132" t="s">
        <v>1969</v>
      </c>
      <c r="E949" s="133" t="s">
        <v>1970</v>
      </c>
      <c r="F949" s="133" t="s">
        <v>7081</v>
      </c>
      <c r="G949" s="135">
        <f t="shared" si="14"/>
        <v>0.78670000000000007</v>
      </c>
      <c r="H949" s="134" t="s">
        <v>388</v>
      </c>
      <c r="I949" s="138">
        <f>IF(H949="Urban",VLOOKUP(C949,'Wage Index Urban (CMS.GOV)-PDPM'!$A$2:$D$1682,4,FALSE),0)</f>
        <v>0</v>
      </c>
      <c r="J949" s="138">
        <f>IF(H949="Rural",VLOOKUP(B949,'Wage Index Rural (CMS.GOV)-PDPM'!$B$1:$C$54,2,FALSE),0)</f>
        <v>0.78670000000000007</v>
      </c>
    </row>
    <row r="950" spans="1:10" x14ac:dyDescent="0.25">
      <c r="A950" s="134">
        <v>17370</v>
      </c>
      <c r="B950" s="134" t="s">
        <v>1912</v>
      </c>
      <c r="C950" s="131">
        <v>99917</v>
      </c>
      <c r="D950" s="132" t="s">
        <v>1046</v>
      </c>
      <c r="E950" s="133" t="s">
        <v>1971</v>
      </c>
      <c r="F950" s="133" t="s">
        <v>7081</v>
      </c>
      <c r="G950" s="135">
        <f t="shared" si="14"/>
        <v>0.78670000000000007</v>
      </c>
      <c r="H950" s="134" t="s">
        <v>388</v>
      </c>
      <c r="I950" s="138">
        <f>IF(H950="Urban",VLOOKUP(C950,'Wage Index Urban (CMS.GOV)-PDPM'!$A$2:$D$1682,4,FALSE),0)</f>
        <v>0</v>
      </c>
      <c r="J950" s="138">
        <f>IF(H950="Rural",VLOOKUP(B950,'Wage Index Rural (CMS.GOV)-PDPM'!$B$1:$C$54,2,FALSE),0)</f>
        <v>0.78670000000000007</v>
      </c>
    </row>
    <row r="951" spans="1:10" x14ac:dyDescent="0.25">
      <c r="A951" s="134">
        <v>17380</v>
      </c>
      <c r="B951" s="134" t="s">
        <v>1912</v>
      </c>
      <c r="C951" s="131">
        <v>99917</v>
      </c>
      <c r="D951" s="132" t="s">
        <v>1972</v>
      </c>
      <c r="E951" s="133" t="s">
        <v>1973</v>
      </c>
      <c r="F951" s="133" t="s">
        <v>7081</v>
      </c>
      <c r="G951" s="135">
        <f t="shared" si="14"/>
        <v>0.78670000000000007</v>
      </c>
      <c r="H951" s="134" t="s">
        <v>388</v>
      </c>
      <c r="I951" s="138">
        <f>IF(H951="Urban",VLOOKUP(C951,'Wage Index Urban (CMS.GOV)-PDPM'!$A$2:$D$1682,4,FALSE),0)</f>
        <v>0</v>
      </c>
      <c r="J951" s="138">
        <f>IF(H951="Rural",VLOOKUP(B951,'Wage Index Rural (CMS.GOV)-PDPM'!$B$1:$C$54,2,FALSE),0)</f>
        <v>0.78670000000000007</v>
      </c>
    </row>
    <row r="952" spans="1:10" x14ac:dyDescent="0.25">
      <c r="A952" s="134">
        <v>17390</v>
      </c>
      <c r="B952" s="134" t="s">
        <v>1912</v>
      </c>
      <c r="C952" s="131">
        <v>48620</v>
      </c>
      <c r="D952" s="132" t="s">
        <v>1974</v>
      </c>
      <c r="E952" s="133" t="s">
        <v>1975</v>
      </c>
      <c r="F952" s="133" t="s">
        <v>156</v>
      </c>
      <c r="G952" s="135">
        <f t="shared" si="14"/>
        <v>0.82340000000000002</v>
      </c>
      <c r="H952" s="134" t="s">
        <v>391</v>
      </c>
      <c r="I952" s="138">
        <f>IF(H952="Urban",VLOOKUP(C952,'Wage Index Urban (CMS.GOV)-PDPM'!$A$2:$D$1682,4,FALSE),0)</f>
        <v>0.82340000000000002</v>
      </c>
      <c r="J952" s="138">
        <f>IF(H952="Rural",VLOOKUP(B952,'Wage Index Rural (CMS.GOV)-PDPM'!$B$1:$C$54,2,FALSE),0)</f>
        <v>0</v>
      </c>
    </row>
    <row r="953" spans="1:10" x14ac:dyDescent="0.25">
      <c r="A953" s="134">
        <v>17391</v>
      </c>
      <c r="B953" s="134" t="s">
        <v>1912</v>
      </c>
      <c r="C953" s="131">
        <v>99917</v>
      </c>
      <c r="D953" s="132" t="s">
        <v>1976</v>
      </c>
      <c r="E953" s="133" t="s">
        <v>1977</v>
      </c>
      <c r="F953" s="133" t="s">
        <v>7081</v>
      </c>
      <c r="G953" s="135">
        <f t="shared" si="14"/>
        <v>0.78670000000000007</v>
      </c>
      <c r="H953" s="134" t="s">
        <v>388</v>
      </c>
      <c r="I953" s="138">
        <f>IF(H953="Urban",VLOOKUP(C953,'Wage Index Urban (CMS.GOV)-PDPM'!$A$2:$D$1682,4,FALSE),0)</f>
        <v>0</v>
      </c>
      <c r="J953" s="138">
        <f>IF(H953="Rural",VLOOKUP(B953,'Wage Index Rural (CMS.GOV)-PDPM'!$B$1:$C$54,2,FALSE),0)</f>
        <v>0.78670000000000007</v>
      </c>
    </row>
    <row r="954" spans="1:10" x14ac:dyDescent="0.25">
      <c r="A954" s="134">
        <v>17410</v>
      </c>
      <c r="B954" s="134" t="s">
        <v>1912</v>
      </c>
      <c r="C954" s="131">
        <v>99917</v>
      </c>
      <c r="D954" s="132" t="s">
        <v>1978</v>
      </c>
      <c r="E954" s="133" t="s">
        <v>1979</v>
      </c>
      <c r="F954" s="133" t="s">
        <v>7081</v>
      </c>
      <c r="G954" s="135">
        <f t="shared" si="14"/>
        <v>0.78670000000000007</v>
      </c>
      <c r="H954" s="134" t="s">
        <v>388</v>
      </c>
      <c r="I954" s="138">
        <f>IF(H954="Urban",VLOOKUP(C954,'Wage Index Urban (CMS.GOV)-PDPM'!$A$2:$D$1682,4,FALSE),0)</f>
        <v>0</v>
      </c>
      <c r="J954" s="138">
        <f>IF(H954="Rural",VLOOKUP(B954,'Wage Index Rural (CMS.GOV)-PDPM'!$B$1:$C$54,2,FALSE),0)</f>
        <v>0.78670000000000007</v>
      </c>
    </row>
    <row r="955" spans="1:10" x14ac:dyDescent="0.25">
      <c r="A955" s="134">
        <v>17420</v>
      </c>
      <c r="B955" s="134" t="s">
        <v>1912</v>
      </c>
      <c r="C955" s="131">
        <v>45820</v>
      </c>
      <c r="D955" s="132" t="s">
        <v>460</v>
      </c>
      <c r="E955" s="133" t="s">
        <v>1980</v>
      </c>
      <c r="F955" s="133" t="s">
        <v>159</v>
      </c>
      <c r="G955" s="135">
        <f t="shared" si="14"/>
        <v>0.82280000000000009</v>
      </c>
      <c r="H955" s="134" t="s">
        <v>391</v>
      </c>
      <c r="I955" s="138">
        <f>IF(H955="Urban",VLOOKUP(C955,'Wage Index Urban (CMS.GOV)-PDPM'!$A$2:$D$1682,4,FALSE),0)</f>
        <v>0.82280000000000009</v>
      </c>
      <c r="J955" s="138">
        <f>IF(H955="Rural",VLOOKUP(B955,'Wage Index Rural (CMS.GOV)-PDPM'!$B$1:$C$54,2,FALSE),0)</f>
        <v>0</v>
      </c>
    </row>
    <row r="956" spans="1:10" x14ac:dyDescent="0.25">
      <c r="A956" s="134">
        <v>17430</v>
      </c>
      <c r="B956" s="134" t="s">
        <v>1912</v>
      </c>
      <c r="C956" s="131">
        <v>45820</v>
      </c>
      <c r="D956" s="132" t="s">
        <v>462</v>
      </c>
      <c r="E956" s="133" t="s">
        <v>1981</v>
      </c>
      <c r="F956" s="133" t="s">
        <v>159</v>
      </c>
      <c r="G956" s="135">
        <f t="shared" si="14"/>
        <v>0.82280000000000009</v>
      </c>
      <c r="H956" s="134" t="s">
        <v>391</v>
      </c>
      <c r="I956" s="138">
        <f>IF(H956="Urban",VLOOKUP(C956,'Wage Index Urban (CMS.GOV)-PDPM'!$A$2:$D$1682,4,FALSE),0)</f>
        <v>0.82280000000000009</v>
      </c>
      <c r="J956" s="138">
        <f>IF(H956="Rural",VLOOKUP(B956,'Wage Index Rural (CMS.GOV)-PDPM'!$B$1:$C$54,2,FALSE),0)</f>
        <v>0</v>
      </c>
    </row>
    <row r="957" spans="1:10" x14ac:dyDescent="0.25">
      <c r="A957" s="134">
        <v>17440</v>
      </c>
      <c r="B957" s="134" t="s">
        <v>1912</v>
      </c>
      <c r="C957" s="131">
        <v>99917</v>
      </c>
      <c r="D957" s="132" t="s">
        <v>1982</v>
      </c>
      <c r="E957" s="133" t="s">
        <v>1983</v>
      </c>
      <c r="F957" s="133" t="s">
        <v>7081</v>
      </c>
      <c r="G957" s="135">
        <f t="shared" si="14"/>
        <v>0.78670000000000007</v>
      </c>
      <c r="H957" s="134" t="s">
        <v>388</v>
      </c>
      <c r="I957" s="138">
        <f>IF(H957="Urban",VLOOKUP(C957,'Wage Index Urban (CMS.GOV)-PDPM'!$A$2:$D$1682,4,FALSE),0)</f>
        <v>0</v>
      </c>
      <c r="J957" s="138">
        <f>IF(H957="Rural",VLOOKUP(B957,'Wage Index Rural (CMS.GOV)-PDPM'!$B$1:$C$54,2,FALSE),0)</f>
        <v>0.78670000000000007</v>
      </c>
    </row>
    <row r="958" spans="1:10" x14ac:dyDescent="0.25">
      <c r="A958" s="134">
        <v>17450</v>
      </c>
      <c r="B958" s="134" t="s">
        <v>1912</v>
      </c>
      <c r="C958" s="131">
        <v>28140</v>
      </c>
      <c r="D958" s="132" t="s">
        <v>676</v>
      </c>
      <c r="E958" s="133" t="s">
        <v>1984</v>
      </c>
      <c r="F958" s="133" t="s">
        <v>160</v>
      </c>
      <c r="G958" s="135">
        <f t="shared" si="14"/>
        <v>0.91390000000000005</v>
      </c>
      <c r="H958" s="134" t="s">
        <v>391</v>
      </c>
      <c r="I958" s="138">
        <f>IF(H958="Urban",VLOOKUP(C958,'Wage Index Urban (CMS.GOV)-PDPM'!$A$2:$D$1682,4,FALSE),0)</f>
        <v>0.91390000000000005</v>
      </c>
      <c r="J958" s="138">
        <f>IF(H958="Rural",VLOOKUP(B958,'Wage Index Rural (CMS.GOV)-PDPM'!$B$1:$C$54,2,FALSE),0)</f>
        <v>0</v>
      </c>
    </row>
    <row r="959" spans="1:10" x14ac:dyDescent="0.25">
      <c r="A959" s="134">
        <v>17451</v>
      </c>
      <c r="B959" s="134" t="s">
        <v>1912</v>
      </c>
      <c r="C959" s="131">
        <v>99917</v>
      </c>
      <c r="D959" s="132" t="s">
        <v>1985</v>
      </c>
      <c r="E959" s="133" t="s">
        <v>1986</v>
      </c>
      <c r="F959" s="133" t="s">
        <v>7081</v>
      </c>
      <c r="G959" s="135">
        <f t="shared" si="14"/>
        <v>0.78670000000000007</v>
      </c>
      <c r="H959" s="134" t="s">
        <v>388</v>
      </c>
      <c r="I959" s="138">
        <f>IF(H959="Urban",VLOOKUP(C959,'Wage Index Urban (CMS.GOV)-PDPM'!$A$2:$D$1682,4,FALSE),0)</f>
        <v>0</v>
      </c>
      <c r="J959" s="138">
        <f>IF(H959="Rural",VLOOKUP(B959,'Wage Index Rural (CMS.GOV)-PDPM'!$B$1:$C$54,2,FALSE),0)</f>
        <v>0.78670000000000007</v>
      </c>
    </row>
    <row r="960" spans="1:10" x14ac:dyDescent="0.25">
      <c r="A960" s="134">
        <v>17470</v>
      </c>
      <c r="B960" s="134" t="s">
        <v>1912</v>
      </c>
      <c r="C960" s="131">
        <v>99917</v>
      </c>
      <c r="D960" s="132" t="s">
        <v>1987</v>
      </c>
      <c r="E960" s="133" t="s">
        <v>1988</v>
      </c>
      <c r="F960" s="133" t="s">
        <v>7081</v>
      </c>
      <c r="G960" s="135">
        <f t="shared" si="14"/>
        <v>0.78670000000000007</v>
      </c>
      <c r="H960" s="134" t="s">
        <v>388</v>
      </c>
      <c r="I960" s="138">
        <f>IF(H960="Urban",VLOOKUP(C960,'Wage Index Urban (CMS.GOV)-PDPM'!$A$2:$D$1682,4,FALSE),0)</f>
        <v>0</v>
      </c>
      <c r="J960" s="138">
        <f>IF(H960="Rural",VLOOKUP(B960,'Wage Index Rural (CMS.GOV)-PDPM'!$B$1:$C$54,2,FALSE),0)</f>
        <v>0.78670000000000007</v>
      </c>
    </row>
    <row r="961" spans="1:10" x14ac:dyDescent="0.25">
      <c r="A961" s="134">
        <v>17480</v>
      </c>
      <c r="B961" s="134" t="s">
        <v>1912</v>
      </c>
      <c r="C961" s="131">
        <v>99917</v>
      </c>
      <c r="D961" s="132" t="s">
        <v>922</v>
      </c>
      <c r="E961" s="133" t="s">
        <v>1989</v>
      </c>
      <c r="F961" s="133" t="s">
        <v>7081</v>
      </c>
      <c r="G961" s="135">
        <f t="shared" si="14"/>
        <v>0.78670000000000007</v>
      </c>
      <c r="H961" s="134" t="s">
        <v>388</v>
      </c>
      <c r="I961" s="138">
        <f>IF(H961="Urban",VLOOKUP(C961,'Wage Index Urban (CMS.GOV)-PDPM'!$A$2:$D$1682,4,FALSE),0)</f>
        <v>0</v>
      </c>
      <c r="J961" s="138">
        <f>IF(H961="Rural",VLOOKUP(B961,'Wage Index Rural (CMS.GOV)-PDPM'!$B$1:$C$54,2,FALSE),0)</f>
        <v>0.78670000000000007</v>
      </c>
    </row>
    <row r="962" spans="1:10" x14ac:dyDescent="0.25">
      <c r="A962" s="134">
        <v>17490</v>
      </c>
      <c r="B962" s="134" t="s">
        <v>1912</v>
      </c>
      <c r="C962" s="131">
        <v>99917</v>
      </c>
      <c r="D962" s="132" t="s">
        <v>1990</v>
      </c>
      <c r="E962" s="133" t="s">
        <v>1991</v>
      </c>
      <c r="F962" s="133" t="s">
        <v>7081</v>
      </c>
      <c r="G962" s="135">
        <f t="shared" si="14"/>
        <v>0.78670000000000007</v>
      </c>
      <c r="H962" s="134" t="s">
        <v>388</v>
      </c>
      <c r="I962" s="138">
        <f>IF(H962="Urban",VLOOKUP(C962,'Wage Index Urban (CMS.GOV)-PDPM'!$A$2:$D$1682,4,FALSE),0)</f>
        <v>0</v>
      </c>
      <c r="J962" s="138">
        <f>IF(H962="Rural",VLOOKUP(B962,'Wage Index Rural (CMS.GOV)-PDPM'!$B$1:$C$54,2,FALSE),0)</f>
        <v>0.78670000000000007</v>
      </c>
    </row>
    <row r="963" spans="1:10" x14ac:dyDescent="0.25">
      <c r="A963" s="134">
        <v>17500</v>
      </c>
      <c r="B963" s="134" t="s">
        <v>1912</v>
      </c>
      <c r="C963" s="131">
        <v>99917</v>
      </c>
      <c r="D963" s="132" t="s">
        <v>1992</v>
      </c>
      <c r="E963" s="133" t="s">
        <v>1993</v>
      </c>
      <c r="F963" s="133" t="s">
        <v>7081</v>
      </c>
      <c r="G963" s="135">
        <f t="shared" si="14"/>
        <v>0.78670000000000007</v>
      </c>
      <c r="H963" s="134" t="s">
        <v>388</v>
      </c>
      <c r="I963" s="138">
        <f>IF(H963="Urban",VLOOKUP(C963,'Wage Index Urban (CMS.GOV)-PDPM'!$A$2:$D$1682,4,FALSE),0)</f>
        <v>0</v>
      </c>
      <c r="J963" s="138">
        <f>IF(H963="Rural",VLOOKUP(B963,'Wage Index Rural (CMS.GOV)-PDPM'!$B$1:$C$54,2,FALSE),0)</f>
        <v>0.78670000000000007</v>
      </c>
    </row>
    <row r="964" spans="1:10" x14ac:dyDescent="0.25">
      <c r="A964" s="134">
        <v>17510</v>
      </c>
      <c r="B964" s="134" t="s">
        <v>1912</v>
      </c>
      <c r="C964" s="131">
        <v>28140</v>
      </c>
      <c r="D964" s="132" t="s">
        <v>1994</v>
      </c>
      <c r="E964" s="133" t="s">
        <v>1995</v>
      </c>
      <c r="F964" s="133" t="s">
        <v>160</v>
      </c>
      <c r="G964" s="135">
        <f t="shared" si="14"/>
        <v>0.91390000000000005</v>
      </c>
      <c r="H964" s="134" t="s">
        <v>391</v>
      </c>
      <c r="I964" s="138">
        <f>IF(H964="Urban",VLOOKUP(C964,'Wage Index Urban (CMS.GOV)-PDPM'!$A$2:$D$1682,4,FALSE),0)</f>
        <v>0.91390000000000005</v>
      </c>
      <c r="J964" s="138">
        <f>IF(H964="Rural",VLOOKUP(B964,'Wage Index Rural (CMS.GOV)-PDPM'!$B$1:$C$54,2,FALSE),0)</f>
        <v>0</v>
      </c>
    </row>
    <row r="965" spans="1:10" x14ac:dyDescent="0.25">
      <c r="A965" s="134">
        <v>17520</v>
      </c>
      <c r="B965" s="134" t="s">
        <v>1912</v>
      </c>
      <c r="C965" s="131">
        <v>99917</v>
      </c>
      <c r="D965" s="132" t="s">
        <v>682</v>
      </c>
      <c r="E965" s="133" t="s">
        <v>1996</v>
      </c>
      <c r="F965" s="133" t="s">
        <v>7081</v>
      </c>
      <c r="G965" s="135">
        <f t="shared" si="14"/>
        <v>0.78670000000000007</v>
      </c>
      <c r="H965" s="134" t="s">
        <v>388</v>
      </c>
      <c r="I965" s="138">
        <f>IF(H965="Urban",VLOOKUP(C965,'Wage Index Urban (CMS.GOV)-PDPM'!$A$2:$D$1682,4,FALSE),0)</f>
        <v>0</v>
      </c>
      <c r="J965" s="138">
        <f>IF(H965="Rural",VLOOKUP(B965,'Wage Index Rural (CMS.GOV)-PDPM'!$B$1:$C$54,2,FALSE),0)</f>
        <v>0.78670000000000007</v>
      </c>
    </row>
    <row r="966" spans="1:10" x14ac:dyDescent="0.25">
      <c r="A966" s="134">
        <v>17530</v>
      </c>
      <c r="B966" s="134" t="s">
        <v>1912</v>
      </c>
      <c r="C966" s="131">
        <v>28140</v>
      </c>
      <c r="D966" s="132" t="s">
        <v>1845</v>
      </c>
      <c r="E966" s="133" t="s">
        <v>1997</v>
      </c>
      <c r="F966" s="133" t="s">
        <v>160</v>
      </c>
      <c r="G966" s="135">
        <f t="shared" si="14"/>
        <v>0.91390000000000005</v>
      </c>
      <c r="H966" s="134" t="s">
        <v>391</v>
      </c>
      <c r="I966" s="138">
        <f>IF(H966="Urban",VLOOKUP(C966,'Wage Index Urban (CMS.GOV)-PDPM'!$A$2:$D$1682,4,FALSE),0)</f>
        <v>0.91390000000000005</v>
      </c>
      <c r="J966" s="138">
        <f>IF(H966="Rural",VLOOKUP(B966,'Wage Index Rural (CMS.GOV)-PDPM'!$B$1:$C$54,2,FALSE),0)</f>
        <v>0</v>
      </c>
    </row>
    <row r="967" spans="1:10" x14ac:dyDescent="0.25">
      <c r="A967" s="134">
        <v>17540</v>
      </c>
      <c r="B967" s="134" t="s">
        <v>1912</v>
      </c>
      <c r="C967" s="131">
        <v>99917</v>
      </c>
      <c r="D967" s="132" t="s">
        <v>686</v>
      </c>
      <c r="E967" s="133" t="s">
        <v>1998</v>
      </c>
      <c r="F967" s="133" t="s">
        <v>7081</v>
      </c>
      <c r="G967" s="135">
        <f t="shared" si="14"/>
        <v>0.78670000000000007</v>
      </c>
      <c r="H967" s="134" t="s">
        <v>388</v>
      </c>
      <c r="I967" s="138">
        <f>IF(H967="Urban",VLOOKUP(C967,'Wage Index Urban (CMS.GOV)-PDPM'!$A$2:$D$1682,4,FALSE),0)</f>
        <v>0</v>
      </c>
      <c r="J967" s="138">
        <f>IF(H967="Rural",VLOOKUP(B967,'Wage Index Rural (CMS.GOV)-PDPM'!$B$1:$C$54,2,FALSE),0)</f>
        <v>0.78670000000000007</v>
      </c>
    </row>
    <row r="968" spans="1:10" x14ac:dyDescent="0.25">
      <c r="A968" s="134">
        <v>17550</v>
      </c>
      <c r="B968" s="134" t="s">
        <v>1912</v>
      </c>
      <c r="C968" s="131">
        <v>99917</v>
      </c>
      <c r="D968" s="132" t="s">
        <v>1851</v>
      </c>
      <c r="E968" s="133" t="s">
        <v>1999</v>
      </c>
      <c r="F968" s="133" t="s">
        <v>7081</v>
      </c>
      <c r="G968" s="135">
        <f t="shared" si="14"/>
        <v>0.78670000000000007</v>
      </c>
      <c r="H968" s="134" t="s">
        <v>388</v>
      </c>
      <c r="I968" s="138">
        <f>IF(H968="Urban",VLOOKUP(C968,'Wage Index Urban (CMS.GOV)-PDPM'!$A$2:$D$1682,4,FALSE),0)</f>
        <v>0</v>
      </c>
      <c r="J968" s="138">
        <f>IF(H968="Rural",VLOOKUP(B968,'Wage Index Rural (CMS.GOV)-PDPM'!$B$1:$C$54,2,FALSE),0)</f>
        <v>0.78670000000000007</v>
      </c>
    </row>
    <row r="969" spans="1:10" x14ac:dyDescent="0.25">
      <c r="A969" s="134">
        <v>17570</v>
      </c>
      <c r="B969" s="134" t="s">
        <v>1912</v>
      </c>
      <c r="C969" s="131">
        <v>99917</v>
      </c>
      <c r="D969" s="132" t="s">
        <v>482</v>
      </c>
      <c r="E969" s="133" t="s">
        <v>2000</v>
      </c>
      <c r="F969" s="133" t="s">
        <v>7081</v>
      </c>
      <c r="G969" s="135">
        <f t="shared" ref="G969:G1032" si="15">IF(H969="Rural",J969,I969)</f>
        <v>0.78670000000000007</v>
      </c>
      <c r="H969" s="134" t="s">
        <v>388</v>
      </c>
      <c r="I969" s="138">
        <f>IF(H969="Urban",VLOOKUP(C969,'Wage Index Urban (CMS.GOV)-PDPM'!$A$2:$D$1682,4,FALSE),0)</f>
        <v>0</v>
      </c>
      <c r="J969" s="138">
        <f>IF(H969="Rural",VLOOKUP(B969,'Wage Index Rural (CMS.GOV)-PDPM'!$B$1:$C$54,2,FALSE),0)</f>
        <v>0.78670000000000007</v>
      </c>
    </row>
    <row r="970" spans="1:10" x14ac:dyDescent="0.25">
      <c r="A970" s="134">
        <v>17580</v>
      </c>
      <c r="B970" s="134" t="s">
        <v>1912</v>
      </c>
      <c r="C970" s="131">
        <v>99917</v>
      </c>
      <c r="D970" s="132" t="s">
        <v>484</v>
      </c>
      <c r="E970" s="133" t="s">
        <v>2001</v>
      </c>
      <c r="F970" s="133" t="s">
        <v>7081</v>
      </c>
      <c r="G970" s="135">
        <f t="shared" si="15"/>
        <v>0.78670000000000007</v>
      </c>
      <c r="H970" s="134" t="s">
        <v>388</v>
      </c>
      <c r="I970" s="138">
        <f>IF(H970="Urban",VLOOKUP(C970,'Wage Index Urban (CMS.GOV)-PDPM'!$A$2:$D$1682,4,FALSE),0)</f>
        <v>0</v>
      </c>
      <c r="J970" s="138">
        <f>IF(H970="Rural",VLOOKUP(B970,'Wage Index Rural (CMS.GOV)-PDPM'!$B$1:$C$54,2,FALSE),0)</f>
        <v>0.78670000000000007</v>
      </c>
    </row>
    <row r="971" spans="1:10" x14ac:dyDescent="0.25">
      <c r="A971" s="134">
        <v>17560</v>
      </c>
      <c r="B971" s="134" t="s">
        <v>1912</v>
      </c>
      <c r="C971" s="131">
        <v>99917</v>
      </c>
      <c r="D971" s="132" t="s">
        <v>2002</v>
      </c>
      <c r="E971" s="133" t="s">
        <v>2003</v>
      </c>
      <c r="F971" s="133" t="s">
        <v>7081</v>
      </c>
      <c r="G971" s="135">
        <f t="shared" si="15"/>
        <v>0.78670000000000007</v>
      </c>
      <c r="H971" s="134" t="s">
        <v>388</v>
      </c>
      <c r="I971" s="138">
        <f>IF(H971="Urban",VLOOKUP(C971,'Wage Index Urban (CMS.GOV)-PDPM'!$A$2:$D$1682,4,FALSE),0)</f>
        <v>0</v>
      </c>
      <c r="J971" s="138">
        <f>IF(H971="Rural",VLOOKUP(B971,'Wage Index Rural (CMS.GOV)-PDPM'!$B$1:$C$54,2,FALSE),0)</f>
        <v>0.78670000000000007</v>
      </c>
    </row>
    <row r="972" spans="1:10" x14ac:dyDescent="0.25">
      <c r="A972" s="134">
        <v>17590</v>
      </c>
      <c r="B972" s="134" t="s">
        <v>1912</v>
      </c>
      <c r="C972" s="131">
        <v>99917</v>
      </c>
      <c r="D972" s="132" t="s">
        <v>2004</v>
      </c>
      <c r="E972" s="133" t="s">
        <v>2005</v>
      </c>
      <c r="F972" s="133" t="s">
        <v>7081</v>
      </c>
      <c r="G972" s="135">
        <f t="shared" si="15"/>
        <v>0.78670000000000007</v>
      </c>
      <c r="H972" s="134" t="s">
        <v>388</v>
      </c>
      <c r="I972" s="138">
        <f>IF(H972="Urban",VLOOKUP(C972,'Wage Index Urban (CMS.GOV)-PDPM'!$A$2:$D$1682,4,FALSE),0)</f>
        <v>0</v>
      </c>
      <c r="J972" s="138">
        <f>IF(H972="Rural",VLOOKUP(B972,'Wage Index Rural (CMS.GOV)-PDPM'!$B$1:$C$54,2,FALSE),0)</f>
        <v>0.78670000000000007</v>
      </c>
    </row>
    <row r="973" spans="1:10" x14ac:dyDescent="0.25">
      <c r="A973" s="134">
        <v>17600</v>
      </c>
      <c r="B973" s="134" t="s">
        <v>1912</v>
      </c>
      <c r="C973" s="131">
        <v>28140</v>
      </c>
      <c r="D973" s="132" t="s">
        <v>1706</v>
      </c>
      <c r="E973" s="133" t="s">
        <v>2006</v>
      </c>
      <c r="F973" s="133" t="s">
        <v>160</v>
      </c>
      <c r="G973" s="135">
        <f t="shared" si="15"/>
        <v>0.91390000000000005</v>
      </c>
      <c r="H973" s="134" t="s">
        <v>391</v>
      </c>
      <c r="I973" s="138">
        <f>IF(H973="Urban",VLOOKUP(C973,'Wage Index Urban (CMS.GOV)-PDPM'!$A$2:$D$1682,4,FALSE),0)</f>
        <v>0.91390000000000005</v>
      </c>
      <c r="J973" s="138">
        <f>IF(H973="Rural",VLOOKUP(B973,'Wage Index Rural (CMS.GOV)-PDPM'!$B$1:$C$54,2,FALSE),0)</f>
        <v>0</v>
      </c>
    </row>
    <row r="974" spans="1:10" x14ac:dyDescent="0.25">
      <c r="A974" s="134">
        <v>17610</v>
      </c>
      <c r="B974" s="134" t="s">
        <v>1912</v>
      </c>
      <c r="C974" s="131">
        <v>99917</v>
      </c>
      <c r="D974" s="132" t="s">
        <v>1292</v>
      </c>
      <c r="E974" s="133" t="s">
        <v>2007</v>
      </c>
      <c r="F974" s="133" t="s">
        <v>7081</v>
      </c>
      <c r="G974" s="135">
        <f t="shared" si="15"/>
        <v>0.78670000000000007</v>
      </c>
      <c r="H974" s="134" t="s">
        <v>388</v>
      </c>
      <c r="I974" s="138">
        <f>IF(H974="Urban",VLOOKUP(C974,'Wage Index Urban (CMS.GOV)-PDPM'!$A$2:$D$1682,4,FALSE),0)</f>
        <v>0</v>
      </c>
      <c r="J974" s="138">
        <f>IF(H974="Rural",VLOOKUP(B974,'Wage Index Rural (CMS.GOV)-PDPM'!$B$1:$C$54,2,FALSE),0)</f>
        <v>0.78670000000000007</v>
      </c>
    </row>
    <row r="975" spans="1:10" x14ac:dyDescent="0.25">
      <c r="A975" s="134">
        <v>17620</v>
      </c>
      <c r="B975" s="134" t="s">
        <v>1912</v>
      </c>
      <c r="C975" s="131">
        <v>99917</v>
      </c>
      <c r="D975" s="132" t="s">
        <v>490</v>
      </c>
      <c r="E975" s="133" t="s">
        <v>2008</v>
      </c>
      <c r="F975" s="133" t="s">
        <v>7081</v>
      </c>
      <c r="G975" s="135">
        <f t="shared" si="15"/>
        <v>0.78670000000000007</v>
      </c>
      <c r="H975" s="134" t="s">
        <v>388</v>
      </c>
      <c r="I975" s="138">
        <f>IF(H975="Urban",VLOOKUP(C975,'Wage Index Urban (CMS.GOV)-PDPM'!$A$2:$D$1682,4,FALSE),0)</f>
        <v>0</v>
      </c>
      <c r="J975" s="138">
        <f>IF(H975="Rural",VLOOKUP(B975,'Wage Index Rural (CMS.GOV)-PDPM'!$B$1:$C$54,2,FALSE),0)</f>
        <v>0.78670000000000007</v>
      </c>
    </row>
    <row r="976" spans="1:10" x14ac:dyDescent="0.25">
      <c r="A976" s="134">
        <v>17630</v>
      </c>
      <c r="B976" s="134" t="s">
        <v>1912</v>
      </c>
      <c r="C976" s="131">
        <v>99917</v>
      </c>
      <c r="D976" s="132" t="s">
        <v>2009</v>
      </c>
      <c r="E976" s="133" t="s">
        <v>2010</v>
      </c>
      <c r="F976" s="133" t="s">
        <v>7081</v>
      </c>
      <c r="G976" s="135">
        <f t="shared" si="15"/>
        <v>0.78670000000000007</v>
      </c>
      <c r="H976" s="134" t="s">
        <v>388</v>
      </c>
      <c r="I976" s="138">
        <f>IF(H976="Urban",VLOOKUP(C976,'Wage Index Urban (CMS.GOV)-PDPM'!$A$2:$D$1682,4,FALSE),0)</f>
        <v>0</v>
      </c>
      <c r="J976" s="138">
        <f>IF(H976="Rural",VLOOKUP(B976,'Wage Index Rural (CMS.GOV)-PDPM'!$B$1:$C$54,2,FALSE),0)</f>
        <v>0.78670000000000007</v>
      </c>
    </row>
    <row r="977" spans="1:10" x14ac:dyDescent="0.25">
      <c r="A977" s="134">
        <v>17640</v>
      </c>
      <c r="B977" s="134" t="s">
        <v>1912</v>
      </c>
      <c r="C977" s="131">
        <v>99917</v>
      </c>
      <c r="D977" s="132" t="s">
        <v>2011</v>
      </c>
      <c r="E977" s="133" t="s">
        <v>2012</v>
      </c>
      <c r="F977" s="133" t="s">
        <v>7081</v>
      </c>
      <c r="G977" s="135">
        <f t="shared" si="15"/>
        <v>0.78670000000000007</v>
      </c>
      <c r="H977" s="134" t="s">
        <v>388</v>
      </c>
      <c r="I977" s="138">
        <f>IF(H977="Urban",VLOOKUP(C977,'Wage Index Urban (CMS.GOV)-PDPM'!$A$2:$D$1682,4,FALSE),0)</f>
        <v>0</v>
      </c>
      <c r="J977" s="138">
        <f>IF(H977="Rural",VLOOKUP(B977,'Wage Index Rural (CMS.GOV)-PDPM'!$B$1:$C$54,2,FALSE),0)</f>
        <v>0.78670000000000007</v>
      </c>
    </row>
    <row r="978" spans="1:10" x14ac:dyDescent="0.25">
      <c r="A978" s="134">
        <v>17650</v>
      </c>
      <c r="B978" s="134" t="s">
        <v>1912</v>
      </c>
      <c r="C978" s="131">
        <v>99917</v>
      </c>
      <c r="D978" s="132" t="s">
        <v>2013</v>
      </c>
      <c r="E978" s="133" t="s">
        <v>2014</v>
      </c>
      <c r="F978" s="133" t="s">
        <v>7081</v>
      </c>
      <c r="G978" s="135">
        <f t="shared" si="15"/>
        <v>0.78670000000000007</v>
      </c>
      <c r="H978" s="134" t="s">
        <v>388</v>
      </c>
      <c r="I978" s="138">
        <f>IF(H978="Urban",VLOOKUP(C978,'Wage Index Urban (CMS.GOV)-PDPM'!$A$2:$D$1682,4,FALSE),0)</f>
        <v>0</v>
      </c>
      <c r="J978" s="138">
        <f>IF(H978="Rural",VLOOKUP(B978,'Wage Index Rural (CMS.GOV)-PDPM'!$B$1:$C$54,2,FALSE),0)</f>
        <v>0.78670000000000007</v>
      </c>
    </row>
    <row r="979" spans="1:10" x14ac:dyDescent="0.25">
      <c r="A979" s="134">
        <v>17660</v>
      </c>
      <c r="B979" s="134" t="s">
        <v>1912</v>
      </c>
      <c r="C979" s="131">
        <v>99917</v>
      </c>
      <c r="D979" s="132" t="s">
        <v>2015</v>
      </c>
      <c r="E979" s="133" t="s">
        <v>2016</v>
      </c>
      <c r="F979" s="133" t="s">
        <v>7081</v>
      </c>
      <c r="G979" s="135">
        <f t="shared" si="15"/>
        <v>0.78670000000000007</v>
      </c>
      <c r="H979" s="134" t="s">
        <v>388</v>
      </c>
      <c r="I979" s="138">
        <f>IF(H979="Urban",VLOOKUP(C979,'Wage Index Urban (CMS.GOV)-PDPM'!$A$2:$D$1682,4,FALSE),0)</f>
        <v>0</v>
      </c>
      <c r="J979" s="138">
        <f>IF(H979="Rural",VLOOKUP(B979,'Wage Index Rural (CMS.GOV)-PDPM'!$B$1:$C$54,2,FALSE),0)</f>
        <v>0.78670000000000007</v>
      </c>
    </row>
    <row r="980" spans="1:10" x14ac:dyDescent="0.25">
      <c r="A980" s="134">
        <v>17670</v>
      </c>
      <c r="B980" s="134" t="s">
        <v>1912</v>
      </c>
      <c r="C980" s="131">
        <v>99917</v>
      </c>
      <c r="D980" s="132" t="s">
        <v>2017</v>
      </c>
      <c r="E980" s="133" t="s">
        <v>2018</v>
      </c>
      <c r="F980" s="133" t="s">
        <v>7081</v>
      </c>
      <c r="G980" s="135">
        <f t="shared" si="15"/>
        <v>0.78670000000000007</v>
      </c>
      <c r="H980" s="134" t="s">
        <v>388</v>
      </c>
      <c r="I980" s="138">
        <f>IF(H980="Urban",VLOOKUP(C980,'Wage Index Urban (CMS.GOV)-PDPM'!$A$2:$D$1682,4,FALSE),0)</f>
        <v>0</v>
      </c>
      <c r="J980" s="138">
        <f>IF(H980="Rural",VLOOKUP(B980,'Wage Index Rural (CMS.GOV)-PDPM'!$B$1:$C$54,2,FALSE),0)</f>
        <v>0.78670000000000007</v>
      </c>
    </row>
    <row r="981" spans="1:10" x14ac:dyDescent="0.25">
      <c r="A981" s="134">
        <v>17680</v>
      </c>
      <c r="B981" s="134" t="s">
        <v>1912</v>
      </c>
      <c r="C981" s="131">
        <v>99917</v>
      </c>
      <c r="D981" s="132" t="s">
        <v>2019</v>
      </c>
      <c r="E981" s="133" t="s">
        <v>2020</v>
      </c>
      <c r="F981" s="133" t="s">
        <v>7081</v>
      </c>
      <c r="G981" s="135">
        <f t="shared" si="15"/>
        <v>0.78670000000000007</v>
      </c>
      <c r="H981" s="134" t="s">
        <v>388</v>
      </c>
      <c r="I981" s="138">
        <f>IF(H981="Urban",VLOOKUP(C981,'Wage Index Urban (CMS.GOV)-PDPM'!$A$2:$D$1682,4,FALSE),0)</f>
        <v>0</v>
      </c>
      <c r="J981" s="138">
        <f>IF(H981="Rural",VLOOKUP(B981,'Wage Index Rural (CMS.GOV)-PDPM'!$B$1:$C$54,2,FALSE),0)</f>
        <v>0.78670000000000007</v>
      </c>
    </row>
    <row r="982" spans="1:10" x14ac:dyDescent="0.25">
      <c r="A982" s="134">
        <v>17690</v>
      </c>
      <c r="B982" s="134" t="s">
        <v>1912</v>
      </c>
      <c r="C982" s="131">
        <v>45820</v>
      </c>
      <c r="D982" s="132" t="s">
        <v>2021</v>
      </c>
      <c r="E982" s="133" t="s">
        <v>2022</v>
      </c>
      <c r="F982" s="133" t="s">
        <v>159</v>
      </c>
      <c r="G982" s="135">
        <f t="shared" si="15"/>
        <v>0.82280000000000009</v>
      </c>
      <c r="H982" s="134" t="s">
        <v>391</v>
      </c>
      <c r="I982" s="138">
        <f>IF(H982="Urban",VLOOKUP(C982,'Wage Index Urban (CMS.GOV)-PDPM'!$A$2:$D$1682,4,FALSE),0)</f>
        <v>0.82280000000000009</v>
      </c>
      <c r="J982" s="138">
        <f>IF(H982="Rural",VLOOKUP(B982,'Wage Index Rural (CMS.GOV)-PDPM'!$B$1:$C$54,2,FALSE),0)</f>
        <v>0</v>
      </c>
    </row>
    <row r="983" spans="1:10" x14ac:dyDescent="0.25">
      <c r="A983" s="134">
        <v>17700</v>
      </c>
      <c r="B983" s="134" t="s">
        <v>1912</v>
      </c>
      <c r="C983" s="131">
        <v>99917</v>
      </c>
      <c r="D983" s="132" t="s">
        <v>2023</v>
      </c>
      <c r="E983" s="133" t="s">
        <v>2024</v>
      </c>
      <c r="F983" s="133" t="s">
        <v>7081</v>
      </c>
      <c r="G983" s="135">
        <f t="shared" si="15"/>
        <v>0.78670000000000007</v>
      </c>
      <c r="H983" s="134" t="s">
        <v>388</v>
      </c>
      <c r="I983" s="138">
        <f>IF(H983="Urban",VLOOKUP(C983,'Wage Index Urban (CMS.GOV)-PDPM'!$A$2:$D$1682,4,FALSE),0)</f>
        <v>0</v>
      </c>
      <c r="J983" s="138">
        <f>IF(H983="Rural",VLOOKUP(B983,'Wage Index Rural (CMS.GOV)-PDPM'!$B$1:$C$54,2,FALSE),0)</f>
        <v>0.78670000000000007</v>
      </c>
    </row>
    <row r="984" spans="1:10" x14ac:dyDescent="0.25">
      <c r="A984" s="134">
        <v>17710</v>
      </c>
      <c r="B984" s="134" t="s">
        <v>1912</v>
      </c>
      <c r="C984" s="131">
        <v>99917</v>
      </c>
      <c r="D984" s="132" t="s">
        <v>2025</v>
      </c>
      <c r="E984" s="133" t="s">
        <v>2026</v>
      </c>
      <c r="F984" s="133" t="s">
        <v>7081</v>
      </c>
      <c r="G984" s="135">
        <f t="shared" si="15"/>
        <v>0.78670000000000007</v>
      </c>
      <c r="H984" s="134" t="s">
        <v>388</v>
      </c>
      <c r="I984" s="138">
        <f>IF(H984="Urban",VLOOKUP(C984,'Wage Index Urban (CMS.GOV)-PDPM'!$A$2:$D$1682,4,FALSE),0)</f>
        <v>0</v>
      </c>
      <c r="J984" s="138">
        <f>IF(H984="Rural",VLOOKUP(B984,'Wage Index Rural (CMS.GOV)-PDPM'!$B$1:$C$54,2,FALSE),0)</f>
        <v>0.78670000000000007</v>
      </c>
    </row>
    <row r="985" spans="1:10" x14ac:dyDescent="0.25">
      <c r="A985" s="134">
        <v>17720</v>
      </c>
      <c r="B985" s="134" t="s">
        <v>1912</v>
      </c>
      <c r="C985" s="131">
        <v>99917</v>
      </c>
      <c r="D985" s="132" t="s">
        <v>2027</v>
      </c>
      <c r="E985" s="133" t="s">
        <v>2028</v>
      </c>
      <c r="F985" s="133" t="s">
        <v>7081</v>
      </c>
      <c r="G985" s="135">
        <f t="shared" si="15"/>
        <v>0.78670000000000007</v>
      </c>
      <c r="H985" s="134" t="s">
        <v>388</v>
      </c>
      <c r="I985" s="138">
        <f>IF(H985="Urban",VLOOKUP(C985,'Wage Index Urban (CMS.GOV)-PDPM'!$A$2:$D$1682,4,FALSE),0)</f>
        <v>0</v>
      </c>
      <c r="J985" s="138">
        <f>IF(H985="Rural",VLOOKUP(B985,'Wage Index Rural (CMS.GOV)-PDPM'!$B$1:$C$54,2,FALSE),0)</f>
        <v>0.78670000000000007</v>
      </c>
    </row>
    <row r="986" spans="1:10" x14ac:dyDescent="0.25">
      <c r="A986" s="134">
        <v>17730</v>
      </c>
      <c r="B986" s="134" t="s">
        <v>1912</v>
      </c>
      <c r="C986" s="131">
        <v>99917</v>
      </c>
      <c r="D986" s="132" t="s">
        <v>705</v>
      </c>
      <c r="E986" s="133" t="s">
        <v>2029</v>
      </c>
      <c r="F986" s="133" t="s">
        <v>7081</v>
      </c>
      <c r="G986" s="135">
        <f t="shared" si="15"/>
        <v>0.78670000000000007</v>
      </c>
      <c r="H986" s="134" t="s">
        <v>388</v>
      </c>
      <c r="I986" s="138">
        <f>IF(H986="Urban",VLOOKUP(C986,'Wage Index Urban (CMS.GOV)-PDPM'!$A$2:$D$1682,4,FALSE),0)</f>
        <v>0</v>
      </c>
      <c r="J986" s="138">
        <f>IF(H986="Rural",VLOOKUP(B986,'Wage Index Rural (CMS.GOV)-PDPM'!$B$1:$C$54,2,FALSE),0)</f>
        <v>0.78670000000000007</v>
      </c>
    </row>
    <row r="987" spans="1:10" x14ac:dyDescent="0.25">
      <c r="A987" s="134">
        <v>17740</v>
      </c>
      <c r="B987" s="134" t="s">
        <v>1912</v>
      </c>
      <c r="C987" s="131">
        <v>31740</v>
      </c>
      <c r="D987" s="132" t="s">
        <v>2030</v>
      </c>
      <c r="E987" s="133" t="s">
        <v>2031</v>
      </c>
      <c r="F987" s="133" t="s">
        <v>161</v>
      </c>
      <c r="G987" s="135">
        <f t="shared" si="15"/>
        <v>0.84640000000000004</v>
      </c>
      <c r="H987" s="134" t="s">
        <v>391</v>
      </c>
      <c r="I987" s="138">
        <f>IF(H987="Urban",VLOOKUP(C987,'Wage Index Urban (CMS.GOV)-PDPM'!$A$2:$D$1682,4,FALSE),0)</f>
        <v>0.84640000000000004</v>
      </c>
      <c r="J987" s="138">
        <f>IF(H987="Rural",VLOOKUP(B987,'Wage Index Rural (CMS.GOV)-PDPM'!$B$1:$C$54,2,FALSE),0)</f>
        <v>0</v>
      </c>
    </row>
    <row r="988" spans="1:10" x14ac:dyDescent="0.25">
      <c r="A988" s="134">
        <v>17750</v>
      </c>
      <c r="B988" s="134" t="s">
        <v>1912</v>
      </c>
      <c r="C988" s="131">
        <v>99917</v>
      </c>
      <c r="D988" s="132" t="s">
        <v>2032</v>
      </c>
      <c r="E988" s="133" t="s">
        <v>2033</v>
      </c>
      <c r="F988" s="133" t="s">
        <v>7081</v>
      </c>
      <c r="G988" s="135">
        <f t="shared" si="15"/>
        <v>0.78670000000000007</v>
      </c>
      <c r="H988" s="134" t="s">
        <v>388</v>
      </c>
      <c r="I988" s="138">
        <f>IF(H988="Urban",VLOOKUP(C988,'Wage Index Urban (CMS.GOV)-PDPM'!$A$2:$D$1682,4,FALSE),0)</f>
        <v>0</v>
      </c>
      <c r="J988" s="138">
        <f>IF(H988="Rural",VLOOKUP(B988,'Wage Index Rural (CMS.GOV)-PDPM'!$B$1:$C$54,2,FALSE),0)</f>
        <v>0.78670000000000007</v>
      </c>
    </row>
    <row r="989" spans="1:10" x14ac:dyDescent="0.25">
      <c r="A989" s="134">
        <v>17760</v>
      </c>
      <c r="B989" s="134" t="s">
        <v>1912</v>
      </c>
      <c r="C989" s="131">
        <v>99917</v>
      </c>
      <c r="D989" s="132" t="s">
        <v>2034</v>
      </c>
      <c r="E989" s="133" t="s">
        <v>2035</v>
      </c>
      <c r="F989" s="133" t="s">
        <v>7081</v>
      </c>
      <c r="G989" s="135">
        <f t="shared" si="15"/>
        <v>0.78670000000000007</v>
      </c>
      <c r="H989" s="134" t="s">
        <v>388</v>
      </c>
      <c r="I989" s="138">
        <f>IF(H989="Urban",VLOOKUP(C989,'Wage Index Urban (CMS.GOV)-PDPM'!$A$2:$D$1682,4,FALSE),0)</f>
        <v>0</v>
      </c>
      <c r="J989" s="138">
        <f>IF(H989="Rural",VLOOKUP(B989,'Wage Index Rural (CMS.GOV)-PDPM'!$B$1:$C$54,2,FALSE),0)</f>
        <v>0.78670000000000007</v>
      </c>
    </row>
    <row r="990" spans="1:10" x14ac:dyDescent="0.25">
      <c r="A990" s="134">
        <v>17770</v>
      </c>
      <c r="B990" s="134" t="s">
        <v>1912</v>
      </c>
      <c r="C990" s="131">
        <v>99917</v>
      </c>
      <c r="D990" s="132" t="s">
        <v>2036</v>
      </c>
      <c r="E990" s="133" t="s">
        <v>2037</v>
      </c>
      <c r="F990" s="133" t="s">
        <v>7081</v>
      </c>
      <c r="G990" s="135">
        <f t="shared" si="15"/>
        <v>0.78670000000000007</v>
      </c>
      <c r="H990" s="134" t="s">
        <v>388</v>
      </c>
      <c r="I990" s="138">
        <f>IF(H990="Urban",VLOOKUP(C990,'Wage Index Urban (CMS.GOV)-PDPM'!$A$2:$D$1682,4,FALSE),0)</f>
        <v>0</v>
      </c>
      <c r="J990" s="138">
        <f>IF(H990="Rural",VLOOKUP(B990,'Wage Index Rural (CMS.GOV)-PDPM'!$B$1:$C$54,2,FALSE),0)</f>
        <v>0.78670000000000007</v>
      </c>
    </row>
    <row r="991" spans="1:10" x14ac:dyDescent="0.25">
      <c r="A991" s="134">
        <v>17780</v>
      </c>
      <c r="B991" s="134" t="s">
        <v>1912</v>
      </c>
      <c r="C991" s="131">
        <v>99917</v>
      </c>
      <c r="D991" s="132" t="s">
        <v>2038</v>
      </c>
      <c r="E991" s="133" t="s">
        <v>2039</v>
      </c>
      <c r="F991" s="133" t="s">
        <v>7081</v>
      </c>
      <c r="G991" s="135">
        <f t="shared" si="15"/>
        <v>0.78670000000000007</v>
      </c>
      <c r="H991" s="134" t="s">
        <v>388</v>
      </c>
      <c r="I991" s="138">
        <f>IF(H991="Urban",VLOOKUP(C991,'Wage Index Urban (CMS.GOV)-PDPM'!$A$2:$D$1682,4,FALSE),0)</f>
        <v>0</v>
      </c>
      <c r="J991" s="138">
        <f>IF(H991="Rural",VLOOKUP(B991,'Wage Index Rural (CMS.GOV)-PDPM'!$B$1:$C$54,2,FALSE),0)</f>
        <v>0.78670000000000007</v>
      </c>
    </row>
    <row r="992" spans="1:10" x14ac:dyDescent="0.25">
      <c r="A992" s="134">
        <v>17790</v>
      </c>
      <c r="B992" s="134" t="s">
        <v>1912</v>
      </c>
      <c r="C992" s="131">
        <v>99917</v>
      </c>
      <c r="D992" s="132" t="s">
        <v>2040</v>
      </c>
      <c r="E992" s="133" t="s">
        <v>2041</v>
      </c>
      <c r="F992" s="133" t="s">
        <v>7081</v>
      </c>
      <c r="G992" s="135">
        <f t="shared" si="15"/>
        <v>0.78670000000000007</v>
      </c>
      <c r="H992" s="134" t="s">
        <v>388</v>
      </c>
      <c r="I992" s="138">
        <f>IF(H992="Urban",VLOOKUP(C992,'Wage Index Urban (CMS.GOV)-PDPM'!$A$2:$D$1682,4,FALSE),0)</f>
        <v>0</v>
      </c>
      <c r="J992" s="138">
        <f>IF(H992="Rural",VLOOKUP(B992,'Wage Index Rural (CMS.GOV)-PDPM'!$B$1:$C$54,2,FALSE),0)</f>
        <v>0.78670000000000007</v>
      </c>
    </row>
    <row r="993" spans="1:10" x14ac:dyDescent="0.25">
      <c r="A993" s="134">
        <v>17800</v>
      </c>
      <c r="B993" s="134" t="s">
        <v>1912</v>
      </c>
      <c r="C993" s="131">
        <v>31740</v>
      </c>
      <c r="D993" s="132" t="s">
        <v>2042</v>
      </c>
      <c r="E993" s="133" t="s">
        <v>2043</v>
      </c>
      <c r="F993" s="133" t="s">
        <v>161</v>
      </c>
      <c r="G993" s="135">
        <f t="shared" si="15"/>
        <v>0.84640000000000004</v>
      </c>
      <c r="H993" s="134" t="s">
        <v>391</v>
      </c>
      <c r="I993" s="138">
        <f>IF(H993="Urban",VLOOKUP(C993,'Wage Index Urban (CMS.GOV)-PDPM'!$A$2:$D$1682,4,FALSE),0)</f>
        <v>0.84640000000000004</v>
      </c>
      <c r="J993" s="138">
        <f>IF(H993="Rural",VLOOKUP(B993,'Wage Index Rural (CMS.GOV)-PDPM'!$B$1:$C$54,2,FALSE),0)</f>
        <v>0</v>
      </c>
    </row>
    <row r="994" spans="1:10" x14ac:dyDescent="0.25">
      <c r="A994" s="134">
        <v>17810</v>
      </c>
      <c r="B994" s="134" t="s">
        <v>1912</v>
      </c>
      <c r="C994" s="131">
        <v>99917</v>
      </c>
      <c r="D994" s="132" t="s">
        <v>2044</v>
      </c>
      <c r="E994" s="133" t="s">
        <v>2045</v>
      </c>
      <c r="F994" s="133" t="s">
        <v>7081</v>
      </c>
      <c r="G994" s="135">
        <f t="shared" si="15"/>
        <v>0.78670000000000007</v>
      </c>
      <c r="H994" s="134" t="s">
        <v>388</v>
      </c>
      <c r="I994" s="138">
        <f>IF(H994="Urban",VLOOKUP(C994,'Wage Index Urban (CMS.GOV)-PDPM'!$A$2:$D$1682,4,FALSE),0)</f>
        <v>0</v>
      </c>
      <c r="J994" s="138">
        <f>IF(H994="Rural",VLOOKUP(B994,'Wage Index Rural (CMS.GOV)-PDPM'!$B$1:$C$54,2,FALSE),0)</f>
        <v>0.78670000000000007</v>
      </c>
    </row>
    <row r="995" spans="1:10" x14ac:dyDescent="0.25">
      <c r="A995" s="134">
        <v>17820</v>
      </c>
      <c r="B995" s="134" t="s">
        <v>1912</v>
      </c>
      <c r="C995" s="131">
        <v>99917</v>
      </c>
      <c r="D995" s="132" t="s">
        <v>1730</v>
      </c>
      <c r="E995" s="133" t="s">
        <v>2046</v>
      </c>
      <c r="F995" s="133" t="s">
        <v>7081</v>
      </c>
      <c r="G995" s="135">
        <f t="shared" si="15"/>
        <v>0.78670000000000007</v>
      </c>
      <c r="H995" s="134" t="s">
        <v>388</v>
      </c>
      <c r="I995" s="138">
        <f>IF(H995="Urban",VLOOKUP(C995,'Wage Index Urban (CMS.GOV)-PDPM'!$A$2:$D$1682,4,FALSE),0)</f>
        <v>0</v>
      </c>
      <c r="J995" s="138">
        <f>IF(H995="Rural",VLOOKUP(B995,'Wage Index Rural (CMS.GOV)-PDPM'!$B$1:$C$54,2,FALSE),0)</f>
        <v>0.78670000000000007</v>
      </c>
    </row>
    <row r="996" spans="1:10" x14ac:dyDescent="0.25">
      <c r="A996" s="134">
        <v>17830</v>
      </c>
      <c r="B996" s="134" t="s">
        <v>1912</v>
      </c>
      <c r="C996" s="131">
        <v>99917</v>
      </c>
      <c r="D996" s="132" t="s">
        <v>502</v>
      </c>
      <c r="E996" s="133" t="s">
        <v>2047</v>
      </c>
      <c r="F996" s="133" t="s">
        <v>7081</v>
      </c>
      <c r="G996" s="135">
        <f t="shared" si="15"/>
        <v>0.78670000000000007</v>
      </c>
      <c r="H996" s="134" t="s">
        <v>388</v>
      </c>
      <c r="I996" s="138">
        <f>IF(H996="Urban",VLOOKUP(C996,'Wage Index Urban (CMS.GOV)-PDPM'!$A$2:$D$1682,4,FALSE),0)</f>
        <v>0</v>
      </c>
      <c r="J996" s="138">
        <f>IF(H996="Rural",VLOOKUP(B996,'Wage Index Rural (CMS.GOV)-PDPM'!$B$1:$C$54,2,FALSE),0)</f>
        <v>0.78670000000000007</v>
      </c>
    </row>
    <row r="997" spans="1:10" x14ac:dyDescent="0.25">
      <c r="A997" s="134">
        <v>17840</v>
      </c>
      <c r="B997" s="134" t="s">
        <v>1912</v>
      </c>
      <c r="C997" s="131">
        <v>99917</v>
      </c>
      <c r="D997" s="132" t="s">
        <v>719</v>
      </c>
      <c r="E997" s="133" t="s">
        <v>2048</v>
      </c>
      <c r="F997" s="133" t="s">
        <v>7081</v>
      </c>
      <c r="G997" s="135">
        <f t="shared" si="15"/>
        <v>0.78670000000000007</v>
      </c>
      <c r="H997" s="134" t="s">
        <v>388</v>
      </c>
      <c r="I997" s="138">
        <f>IF(H997="Urban",VLOOKUP(C997,'Wage Index Urban (CMS.GOV)-PDPM'!$A$2:$D$1682,4,FALSE),0)</f>
        <v>0</v>
      </c>
      <c r="J997" s="138">
        <f>IF(H997="Rural",VLOOKUP(B997,'Wage Index Rural (CMS.GOV)-PDPM'!$B$1:$C$54,2,FALSE),0)</f>
        <v>0.78670000000000007</v>
      </c>
    </row>
    <row r="998" spans="1:10" x14ac:dyDescent="0.25">
      <c r="A998" s="134">
        <v>17841</v>
      </c>
      <c r="B998" s="134" t="s">
        <v>1912</v>
      </c>
      <c r="C998" s="131">
        <v>99917</v>
      </c>
      <c r="D998" s="132" t="s">
        <v>721</v>
      </c>
      <c r="E998" s="133" t="s">
        <v>2049</v>
      </c>
      <c r="F998" s="133" t="s">
        <v>7081</v>
      </c>
      <c r="G998" s="135">
        <f t="shared" si="15"/>
        <v>0.78670000000000007</v>
      </c>
      <c r="H998" s="134" t="s">
        <v>388</v>
      </c>
      <c r="I998" s="138">
        <f>IF(H998="Urban",VLOOKUP(C998,'Wage Index Urban (CMS.GOV)-PDPM'!$A$2:$D$1682,4,FALSE),0)</f>
        <v>0</v>
      </c>
      <c r="J998" s="138">
        <f>IF(H998="Rural",VLOOKUP(B998,'Wage Index Rural (CMS.GOV)-PDPM'!$B$1:$C$54,2,FALSE),0)</f>
        <v>0.78670000000000007</v>
      </c>
    </row>
    <row r="999" spans="1:10" x14ac:dyDescent="0.25">
      <c r="A999" s="134">
        <v>17860</v>
      </c>
      <c r="B999" s="134" t="s">
        <v>1912</v>
      </c>
      <c r="C999" s="131">
        <v>48620</v>
      </c>
      <c r="D999" s="132" t="s">
        <v>971</v>
      </c>
      <c r="E999" s="133" t="s">
        <v>2050</v>
      </c>
      <c r="F999" s="133" t="s">
        <v>156</v>
      </c>
      <c r="G999" s="135">
        <f t="shared" si="15"/>
        <v>0.82340000000000002</v>
      </c>
      <c r="H999" s="134" t="s">
        <v>391</v>
      </c>
      <c r="I999" s="138">
        <f>IF(H999="Urban",VLOOKUP(C999,'Wage Index Urban (CMS.GOV)-PDPM'!$A$2:$D$1682,4,FALSE),0)</f>
        <v>0.82340000000000002</v>
      </c>
      <c r="J999" s="138">
        <f>IF(H999="Rural",VLOOKUP(B999,'Wage Index Rural (CMS.GOV)-PDPM'!$B$1:$C$54,2,FALSE),0)</f>
        <v>0</v>
      </c>
    </row>
    <row r="1000" spans="1:10" x14ac:dyDescent="0.25">
      <c r="A1000" s="134">
        <v>17870</v>
      </c>
      <c r="B1000" s="134" t="s">
        <v>1912</v>
      </c>
      <c r="C1000" s="131">
        <v>99917</v>
      </c>
      <c r="D1000" s="132" t="s">
        <v>2051</v>
      </c>
      <c r="E1000" s="133" t="s">
        <v>2052</v>
      </c>
      <c r="F1000" s="133" t="s">
        <v>7081</v>
      </c>
      <c r="G1000" s="135">
        <f t="shared" si="15"/>
        <v>0.78670000000000007</v>
      </c>
      <c r="H1000" s="134" t="s">
        <v>388</v>
      </c>
      <c r="I1000" s="138">
        <f>IF(H1000="Urban",VLOOKUP(C1000,'Wage Index Urban (CMS.GOV)-PDPM'!$A$2:$D$1682,4,FALSE),0)</f>
        <v>0</v>
      </c>
      <c r="J1000" s="138">
        <f>IF(H1000="Rural",VLOOKUP(B1000,'Wage Index Rural (CMS.GOV)-PDPM'!$B$1:$C$54,2,FALSE),0)</f>
        <v>0.78670000000000007</v>
      </c>
    </row>
    <row r="1001" spans="1:10" x14ac:dyDescent="0.25">
      <c r="A1001" s="134">
        <v>17880</v>
      </c>
      <c r="B1001" s="134" t="s">
        <v>1912</v>
      </c>
      <c r="C1001" s="131">
        <v>45820</v>
      </c>
      <c r="D1001" s="132" t="s">
        <v>2053</v>
      </c>
      <c r="E1001" s="133" t="s">
        <v>2054</v>
      </c>
      <c r="F1001" s="133" t="s">
        <v>159</v>
      </c>
      <c r="G1001" s="135">
        <f t="shared" si="15"/>
        <v>0.82280000000000009</v>
      </c>
      <c r="H1001" s="134" t="s">
        <v>391</v>
      </c>
      <c r="I1001" s="138">
        <f>IF(H1001="Urban",VLOOKUP(C1001,'Wage Index Urban (CMS.GOV)-PDPM'!$A$2:$D$1682,4,FALSE),0)</f>
        <v>0.82280000000000009</v>
      </c>
      <c r="J1001" s="138">
        <f>IF(H1001="Rural",VLOOKUP(B1001,'Wage Index Rural (CMS.GOV)-PDPM'!$B$1:$C$54,2,FALSE),0)</f>
        <v>0</v>
      </c>
    </row>
    <row r="1002" spans="1:10" x14ac:dyDescent="0.25">
      <c r="A1002" s="134">
        <v>17890</v>
      </c>
      <c r="B1002" s="134" t="s">
        <v>1912</v>
      </c>
      <c r="C1002" s="131">
        <v>99917</v>
      </c>
      <c r="D1002" s="132" t="s">
        <v>2055</v>
      </c>
      <c r="E1002" s="133" t="s">
        <v>2056</v>
      </c>
      <c r="F1002" s="133" t="s">
        <v>7081</v>
      </c>
      <c r="G1002" s="135">
        <f t="shared" si="15"/>
        <v>0.78670000000000007</v>
      </c>
      <c r="H1002" s="134" t="s">
        <v>388</v>
      </c>
      <c r="I1002" s="138">
        <f>IF(H1002="Urban",VLOOKUP(C1002,'Wage Index Urban (CMS.GOV)-PDPM'!$A$2:$D$1682,4,FALSE),0)</f>
        <v>0</v>
      </c>
      <c r="J1002" s="138">
        <f>IF(H1002="Rural",VLOOKUP(B1002,'Wage Index Rural (CMS.GOV)-PDPM'!$B$1:$C$54,2,FALSE),0)</f>
        <v>0.78670000000000007</v>
      </c>
    </row>
    <row r="1003" spans="1:10" x14ac:dyDescent="0.25">
      <c r="A1003" s="134">
        <v>17900</v>
      </c>
      <c r="B1003" s="134" t="s">
        <v>1912</v>
      </c>
      <c r="C1003" s="131">
        <v>99917</v>
      </c>
      <c r="D1003" s="132" t="s">
        <v>2057</v>
      </c>
      <c r="E1003" s="133" t="s">
        <v>2058</v>
      </c>
      <c r="F1003" s="133" t="s">
        <v>7081</v>
      </c>
      <c r="G1003" s="135">
        <f t="shared" si="15"/>
        <v>0.78670000000000007</v>
      </c>
      <c r="H1003" s="134" t="s">
        <v>388</v>
      </c>
      <c r="I1003" s="138">
        <f>IF(H1003="Urban",VLOOKUP(C1003,'Wage Index Urban (CMS.GOV)-PDPM'!$A$2:$D$1682,4,FALSE),0)</f>
        <v>0</v>
      </c>
      <c r="J1003" s="138">
        <f>IF(H1003="Rural",VLOOKUP(B1003,'Wage Index Rural (CMS.GOV)-PDPM'!$B$1:$C$54,2,FALSE),0)</f>
        <v>0.78670000000000007</v>
      </c>
    </row>
    <row r="1004" spans="1:10" x14ac:dyDescent="0.25">
      <c r="A1004" s="134">
        <v>17910</v>
      </c>
      <c r="B1004" s="134" t="s">
        <v>1912</v>
      </c>
      <c r="C1004" s="131">
        <v>99917</v>
      </c>
      <c r="D1004" s="132" t="s">
        <v>2059</v>
      </c>
      <c r="E1004" s="133" t="s">
        <v>2060</v>
      </c>
      <c r="F1004" s="133" t="s">
        <v>7081</v>
      </c>
      <c r="G1004" s="135">
        <f t="shared" si="15"/>
        <v>0.78670000000000007</v>
      </c>
      <c r="H1004" s="134" t="s">
        <v>388</v>
      </c>
      <c r="I1004" s="138">
        <f>IF(H1004="Urban",VLOOKUP(C1004,'Wage Index Urban (CMS.GOV)-PDPM'!$A$2:$D$1682,4,FALSE),0)</f>
        <v>0</v>
      </c>
      <c r="J1004" s="138">
        <f>IF(H1004="Rural",VLOOKUP(B1004,'Wage Index Rural (CMS.GOV)-PDPM'!$B$1:$C$54,2,FALSE),0)</f>
        <v>0.78670000000000007</v>
      </c>
    </row>
    <row r="1005" spans="1:10" x14ac:dyDescent="0.25">
      <c r="A1005" s="134">
        <v>17920</v>
      </c>
      <c r="B1005" s="134" t="s">
        <v>1912</v>
      </c>
      <c r="C1005" s="131">
        <v>99917</v>
      </c>
      <c r="D1005" s="132" t="s">
        <v>2061</v>
      </c>
      <c r="E1005" s="133" t="s">
        <v>2062</v>
      </c>
      <c r="F1005" s="133" t="s">
        <v>7081</v>
      </c>
      <c r="G1005" s="135">
        <f t="shared" si="15"/>
        <v>0.78670000000000007</v>
      </c>
      <c r="H1005" s="134" t="s">
        <v>388</v>
      </c>
      <c r="I1005" s="138">
        <f>IF(H1005="Urban",VLOOKUP(C1005,'Wage Index Urban (CMS.GOV)-PDPM'!$A$2:$D$1682,4,FALSE),0)</f>
        <v>0</v>
      </c>
      <c r="J1005" s="138">
        <f>IF(H1005="Rural",VLOOKUP(B1005,'Wage Index Rural (CMS.GOV)-PDPM'!$B$1:$C$54,2,FALSE),0)</f>
        <v>0.78670000000000007</v>
      </c>
    </row>
    <row r="1006" spans="1:10" x14ac:dyDescent="0.25">
      <c r="A1006" s="134">
        <v>17921</v>
      </c>
      <c r="B1006" s="134" t="s">
        <v>1912</v>
      </c>
      <c r="C1006" s="131">
        <v>99917</v>
      </c>
      <c r="D1006" s="132" t="s">
        <v>2063</v>
      </c>
      <c r="E1006" s="133" t="s">
        <v>2064</v>
      </c>
      <c r="F1006" s="133" t="s">
        <v>7081</v>
      </c>
      <c r="G1006" s="135">
        <f t="shared" si="15"/>
        <v>0.78670000000000007</v>
      </c>
      <c r="H1006" s="134" t="s">
        <v>388</v>
      </c>
      <c r="I1006" s="138">
        <f>IF(H1006="Urban",VLOOKUP(C1006,'Wage Index Urban (CMS.GOV)-PDPM'!$A$2:$D$1682,4,FALSE),0)</f>
        <v>0</v>
      </c>
      <c r="J1006" s="138">
        <f>IF(H1006="Rural",VLOOKUP(B1006,'Wage Index Rural (CMS.GOV)-PDPM'!$B$1:$C$54,2,FALSE),0)</f>
        <v>0.78670000000000007</v>
      </c>
    </row>
    <row r="1007" spans="1:10" x14ac:dyDescent="0.25">
      <c r="A1007" s="134">
        <v>17999</v>
      </c>
      <c r="B1007" s="134" t="s">
        <v>1912</v>
      </c>
      <c r="C1007" s="131">
        <v>99917</v>
      </c>
      <c r="D1007" s="132" t="s">
        <v>387</v>
      </c>
      <c r="E1007" s="133" t="s">
        <v>6766</v>
      </c>
      <c r="F1007" s="133" t="s">
        <v>7081</v>
      </c>
      <c r="G1007" s="135">
        <f t="shared" si="15"/>
        <v>0.78670000000000007</v>
      </c>
      <c r="H1007" s="134" t="s">
        <v>388</v>
      </c>
      <c r="I1007" s="138">
        <f>IF(H1007="Urban",VLOOKUP(C1007,'Wage Index Urban (CMS.GOV)-PDPM'!$A$2:$D$1682,4,FALSE),0)</f>
        <v>0</v>
      </c>
      <c r="J1007" s="138">
        <f>IF(H1007="Rural",VLOOKUP(B1007,'Wage Index Rural (CMS.GOV)-PDPM'!$B$1:$C$54,2,FALSE),0)</f>
        <v>0.78670000000000007</v>
      </c>
    </row>
    <row r="1008" spans="1:10" x14ac:dyDescent="0.25">
      <c r="A1008" s="134">
        <v>17940</v>
      </c>
      <c r="B1008" s="134" t="s">
        <v>1912</v>
      </c>
      <c r="C1008" s="131">
        <v>99917</v>
      </c>
      <c r="D1008" s="132" t="s">
        <v>2065</v>
      </c>
      <c r="E1008" s="133" t="s">
        <v>2066</v>
      </c>
      <c r="F1008" s="133" t="s">
        <v>7081</v>
      </c>
      <c r="G1008" s="135">
        <f t="shared" si="15"/>
        <v>0.78670000000000007</v>
      </c>
      <c r="H1008" s="134" t="s">
        <v>388</v>
      </c>
      <c r="I1008" s="138">
        <f>IF(H1008="Urban",VLOOKUP(C1008,'Wage Index Urban (CMS.GOV)-PDPM'!$A$2:$D$1682,4,FALSE),0)</f>
        <v>0</v>
      </c>
      <c r="J1008" s="138">
        <f>IF(H1008="Rural",VLOOKUP(B1008,'Wage Index Rural (CMS.GOV)-PDPM'!$B$1:$C$54,2,FALSE),0)</f>
        <v>0.78670000000000007</v>
      </c>
    </row>
    <row r="1009" spans="1:10" x14ac:dyDescent="0.25">
      <c r="A1009" s="134">
        <v>17950</v>
      </c>
      <c r="B1009" s="134" t="s">
        <v>1912</v>
      </c>
      <c r="C1009" s="131">
        <v>48620</v>
      </c>
      <c r="D1009" s="132" t="s">
        <v>2067</v>
      </c>
      <c r="E1009" s="133" t="s">
        <v>2068</v>
      </c>
      <c r="F1009" s="133" t="s">
        <v>156</v>
      </c>
      <c r="G1009" s="135">
        <f t="shared" si="15"/>
        <v>0.82340000000000002</v>
      </c>
      <c r="H1009" s="134" t="s">
        <v>391</v>
      </c>
      <c r="I1009" s="138">
        <f>IF(H1009="Urban",VLOOKUP(C1009,'Wage Index Urban (CMS.GOV)-PDPM'!$A$2:$D$1682,4,FALSE),0)</f>
        <v>0.82340000000000002</v>
      </c>
      <c r="J1009" s="138">
        <f>IF(H1009="Rural",VLOOKUP(B1009,'Wage Index Rural (CMS.GOV)-PDPM'!$B$1:$C$54,2,FALSE),0)</f>
        <v>0</v>
      </c>
    </row>
    <row r="1010" spans="1:10" x14ac:dyDescent="0.25">
      <c r="A1010" s="134">
        <v>17960</v>
      </c>
      <c r="B1010" s="134" t="s">
        <v>1912</v>
      </c>
      <c r="C1010" s="131">
        <v>99917</v>
      </c>
      <c r="D1010" s="132" t="s">
        <v>1349</v>
      </c>
      <c r="E1010" s="133" t="s">
        <v>2069</v>
      </c>
      <c r="F1010" s="133" t="s">
        <v>7081</v>
      </c>
      <c r="G1010" s="135">
        <f t="shared" si="15"/>
        <v>0.78670000000000007</v>
      </c>
      <c r="H1010" s="134" t="s">
        <v>388</v>
      </c>
      <c r="I1010" s="138">
        <f>IF(H1010="Urban",VLOOKUP(C1010,'Wage Index Urban (CMS.GOV)-PDPM'!$A$2:$D$1682,4,FALSE),0)</f>
        <v>0</v>
      </c>
      <c r="J1010" s="138">
        <f>IF(H1010="Rural",VLOOKUP(B1010,'Wage Index Rural (CMS.GOV)-PDPM'!$B$1:$C$54,2,FALSE),0)</f>
        <v>0.78670000000000007</v>
      </c>
    </row>
    <row r="1011" spans="1:10" x14ac:dyDescent="0.25">
      <c r="A1011" s="134">
        <v>17970</v>
      </c>
      <c r="B1011" s="134" t="s">
        <v>1912</v>
      </c>
      <c r="C1011" s="131">
        <v>99917</v>
      </c>
      <c r="D1011" s="132" t="s">
        <v>2070</v>
      </c>
      <c r="E1011" s="133" t="s">
        <v>2071</v>
      </c>
      <c r="F1011" s="133" t="s">
        <v>7081</v>
      </c>
      <c r="G1011" s="135">
        <f t="shared" si="15"/>
        <v>0.78670000000000007</v>
      </c>
      <c r="H1011" s="134" t="s">
        <v>388</v>
      </c>
      <c r="I1011" s="138">
        <f>IF(H1011="Urban",VLOOKUP(C1011,'Wage Index Urban (CMS.GOV)-PDPM'!$A$2:$D$1682,4,FALSE),0)</f>
        <v>0</v>
      </c>
      <c r="J1011" s="138">
        <f>IF(H1011="Rural",VLOOKUP(B1011,'Wage Index Rural (CMS.GOV)-PDPM'!$B$1:$C$54,2,FALSE),0)</f>
        <v>0.78670000000000007</v>
      </c>
    </row>
    <row r="1012" spans="1:10" x14ac:dyDescent="0.25">
      <c r="A1012" s="134">
        <v>17980</v>
      </c>
      <c r="B1012" s="134" t="s">
        <v>1912</v>
      </c>
      <c r="C1012" s="131">
        <v>45820</v>
      </c>
      <c r="D1012" s="132" t="s">
        <v>2072</v>
      </c>
      <c r="E1012" s="133" t="s">
        <v>2073</v>
      </c>
      <c r="F1012" s="133" t="s">
        <v>159</v>
      </c>
      <c r="G1012" s="135">
        <f t="shared" si="15"/>
        <v>0.82280000000000009</v>
      </c>
      <c r="H1012" s="134" t="s">
        <v>391</v>
      </c>
      <c r="I1012" s="138">
        <f>IF(H1012="Urban",VLOOKUP(C1012,'Wage Index Urban (CMS.GOV)-PDPM'!$A$2:$D$1682,4,FALSE),0)</f>
        <v>0.82280000000000009</v>
      </c>
      <c r="J1012" s="138">
        <f>IF(H1012="Rural",VLOOKUP(B1012,'Wage Index Rural (CMS.GOV)-PDPM'!$B$1:$C$54,2,FALSE),0)</f>
        <v>0</v>
      </c>
    </row>
    <row r="1013" spans="1:10" x14ac:dyDescent="0.25">
      <c r="A1013" s="134">
        <v>17981</v>
      </c>
      <c r="B1013" s="134" t="s">
        <v>1912</v>
      </c>
      <c r="C1013" s="131">
        <v>99917</v>
      </c>
      <c r="D1013" s="132" t="s">
        <v>2074</v>
      </c>
      <c r="E1013" s="133" t="s">
        <v>2075</v>
      </c>
      <c r="F1013" s="133" t="s">
        <v>7081</v>
      </c>
      <c r="G1013" s="135">
        <f t="shared" si="15"/>
        <v>0.78670000000000007</v>
      </c>
      <c r="H1013" s="134" t="s">
        <v>388</v>
      </c>
      <c r="I1013" s="138">
        <f>IF(H1013="Urban",VLOOKUP(C1013,'Wage Index Urban (CMS.GOV)-PDPM'!$A$2:$D$1682,4,FALSE),0)</f>
        <v>0</v>
      </c>
      <c r="J1013" s="138">
        <f>IF(H1013="Rural",VLOOKUP(B1013,'Wage Index Rural (CMS.GOV)-PDPM'!$B$1:$C$54,2,FALSE),0)</f>
        <v>0.78670000000000007</v>
      </c>
    </row>
    <row r="1014" spans="1:10" x14ac:dyDescent="0.25">
      <c r="A1014" s="134">
        <v>17982</v>
      </c>
      <c r="B1014" s="134" t="s">
        <v>1912</v>
      </c>
      <c r="C1014" s="131">
        <v>99917</v>
      </c>
      <c r="D1014" s="132" t="s">
        <v>518</v>
      </c>
      <c r="E1014" s="133" t="s">
        <v>2076</v>
      </c>
      <c r="F1014" s="133" t="s">
        <v>7081</v>
      </c>
      <c r="G1014" s="135">
        <f t="shared" si="15"/>
        <v>0.78670000000000007</v>
      </c>
      <c r="H1014" s="134" t="s">
        <v>388</v>
      </c>
      <c r="I1014" s="138">
        <f>IF(H1014="Urban",VLOOKUP(C1014,'Wage Index Urban (CMS.GOV)-PDPM'!$A$2:$D$1682,4,FALSE),0)</f>
        <v>0</v>
      </c>
      <c r="J1014" s="138">
        <f>IF(H1014="Rural",VLOOKUP(B1014,'Wage Index Rural (CMS.GOV)-PDPM'!$B$1:$C$54,2,FALSE),0)</f>
        <v>0.78670000000000007</v>
      </c>
    </row>
    <row r="1015" spans="1:10" x14ac:dyDescent="0.25">
      <c r="A1015" s="134">
        <v>17983</v>
      </c>
      <c r="B1015" s="134" t="s">
        <v>1912</v>
      </c>
      <c r="C1015" s="131">
        <v>99917</v>
      </c>
      <c r="D1015" s="132" t="s">
        <v>2077</v>
      </c>
      <c r="E1015" s="133" t="s">
        <v>2078</v>
      </c>
      <c r="F1015" s="133" t="s">
        <v>7081</v>
      </c>
      <c r="G1015" s="135">
        <f t="shared" si="15"/>
        <v>0.78670000000000007</v>
      </c>
      <c r="H1015" s="134" t="s">
        <v>388</v>
      </c>
      <c r="I1015" s="138">
        <f>IF(H1015="Urban",VLOOKUP(C1015,'Wage Index Urban (CMS.GOV)-PDPM'!$A$2:$D$1682,4,FALSE),0)</f>
        <v>0</v>
      </c>
      <c r="J1015" s="138">
        <f>IF(H1015="Rural",VLOOKUP(B1015,'Wage Index Rural (CMS.GOV)-PDPM'!$B$1:$C$54,2,FALSE),0)</f>
        <v>0.78670000000000007</v>
      </c>
    </row>
    <row r="1016" spans="1:10" x14ac:dyDescent="0.25">
      <c r="A1016" s="134">
        <v>17984</v>
      </c>
      <c r="B1016" s="134" t="s">
        <v>1912</v>
      </c>
      <c r="C1016" s="131">
        <v>99917</v>
      </c>
      <c r="D1016" s="132" t="s">
        <v>2079</v>
      </c>
      <c r="E1016" s="133" t="s">
        <v>2080</v>
      </c>
      <c r="F1016" s="133" t="s">
        <v>7081</v>
      </c>
      <c r="G1016" s="135">
        <f t="shared" si="15"/>
        <v>0.78670000000000007</v>
      </c>
      <c r="H1016" s="134" t="s">
        <v>388</v>
      </c>
      <c r="I1016" s="138">
        <f>IF(H1016="Urban",VLOOKUP(C1016,'Wage Index Urban (CMS.GOV)-PDPM'!$A$2:$D$1682,4,FALSE),0)</f>
        <v>0</v>
      </c>
      <c r="J1016" s="138">
        <f>IF(H1016="Rural",VLOOKUP(B1016,'Wage Index Rural (CMS.GOV)-PDPM'!$B$1:$C$54,2,FALSE),0)</f>
        <v>0.78670000000000007</v>
      </c>
    </row>
    <row r="1017" spans="1:10" x14ac:dyDescent="0.25">
      <c r="A1017" s="134">
        <v>17985</v>
      </c>
      <c r="B1017" s="134" t="s">
        <v>1912</v>
      </c>
      <c r="C1017" s="131">
        <v>99917</v>
      </c>
      <c r="D1017" s="132" t="s">
        <v>2081</v>
      </c>
      <c r="E1017" s="133" t="s">
        <v>2082</v>
      </c>
      <c r="F1017" s="133" t="s">
        <v>7081</v>
      </c>
      <c r="G1017" s="135">
        <f t="shared" si="15"/>
        <v>0.78670000000000007</v>
      </c>
      <c r="H1017" s="134" t="s">
        <v>388</v>
      </c>
      <c r="I1017" s="138">
        <f>IF(H1017="Urban",VLOOKUP(C1017,'Wage Index Urban (CMS.GOV)-PDPM'!$A$2:$D$1682,4,FALSE),0)</f>
        <v>0</v>
      </c>
      <c r="J1017" s="138">
        <f>IF(H1017="Rural",VLOOKUP(B1017,'Wage Index Rural (CMS.GOV)-PDPM'!$B$1:$C$54,2,FALSE),0)</f>
        <v>0.78670000000000007</v>
      </c>
    </row>
    <row r="1018" spans="1:10" x14ac:dyDescent="0.25">
      <c r="A1018" s="134">
        <v>17986</v>
      </c>
      <c r="B1018" s="134" t="s">
        <v>1912</v>
      </c>
      <c r="C1018" s="131">
        <v>28140</v>
      </c>
      <c r="D1018" s="132" t="s">
        <v>2083</v>
      </c>
      <c r="E1018" s="133" t="s">
        <v>2084</v>
      </c>
      <c r="F1018" s="133" t="s">
        <v>160</v>
      </c>
      <c r="G1018" s="135">
        <f t="shared" si="15"/>
        <v>0.91390000000000005</v>
      </c>
      <c r="H1018" s="134" t="s">
        <v>391</v>
      </c>
      <c r="I1018" s="138">
        <f>IF(H1018="Urban",VLOOKUP(C1018,'Wage Index Urban (CMS.GOV)-PDPM'!$A$2:$D$1682,4,FALSE),0)</f>
        <v>0.91390000000000005</v>
      </c>
      <c r="J1018" s="138">
        <f>IF(H1018="Rural",VLOOKUP(B1018,'Wage Index Rural (CMS.GOV)-PDPM'!$B$1:$C$54,2,FALSE),0)</f>
        <v>0</v>
      </c>
    </row>
    <row r="1019" spans="1:10" x14ac:dyDescent="0.25">
      <c r="A1019" s="134">
        <v>18000</v>
      </c>
      <c r="B1019" s="134" t="s">
        <v>2085</v>
      </c>
      <c r="C1019" s="131">
        <v>99918</v>
      </c>
      <c r="D1019" s="132" t="s">
        <v>1769</v>
      </c>
      <c r="E1019" s="133" t="s">
        <v>2086</v>
      </c>
      <c r="F1019" s="133" t="s">
        <v>7082</v>
      </c>
      <c r="G1019" s="135">
        <f t="shared" si="15"/>
        <v>0.7863</v>
      </c>
      <c r="H1019" s="134" t="s">
        <v>388</v>
      </c>
      <c r="I1019" s="138">
        <f>IF(H1019="Urban",VLOOKUP(C1019,'Wage Index Urban (CMS.GOV)-PDPM'!$A$2:$D$1682,4,FALSE),0)</f>
        <v>0</v>
      </c>
      <c r="J1019" s="138">
        <f>IF(H1019="Rural",VLOOKUP(B1019,'Wage Index Rural (CMS.GOV)-PDPM'!$B$1:$C$54,2,FALSE),0)</f>
        <v>0.7863</v>
      </c>
    </row>
    <row r="1020" spans="1:10" x14ac:dyDescent="0.25">
      <c r="A1020" s="134">
        <v>18010</v>
      </c>
      <c r="B1020" s="134" t="s">
        <v>2085</v>
      </c>
      <c r="C1020" s="131">
        <v>14540</v>
      </c>
      <c r="D1020" s="132" t="s">
        <v>1639</v>
      </c>
      <c r="E1020" s="133" t="s">
        <v>2087</v>
      </c>
      <c r="F1020" s="133" t="s">
        <v>162</v>
      </c>
      <c r="G1020" s="135">
        <f t="shared" si="15"/>
        <v>0.88450000000000006</v>
      </c>
      <c r="H1020" s="134" t="s">
        <v>391</v>
      </c>
      <c r="I1020" s="138">
        <f>IF(H1020="Urban",VLOOKUP(C1020,'Wage Index Urban (CMS.GOV)-PDPM'!$A$2:$D$1682,4,FALSE),0)</f>
        <v>0.88450000000000006</v>
      </c>
      <c r="J1020" s="138">
        <f>IF(H1020="Rural",VLOOKUP(B1020,'Wage Index Rural (CMS.GOV)-PDPM'!$B$1:$C$54,2,FALSE),0)</f>
        <v>0</v>
      </c>
    </row>
    <row r="1021" spans="1:10" x14ac:dyDescent="0.25">
      <c r="A1021" s="134">
        <v>18020</v>
      </c>
      <c r="B1021" s="134" t="s">
        <v>2085</v>
      </c>
      <c r="C1021" s="131">
        <v>99918</v>
      </c>
      <c r="D1021" s="132" t="s">
        <v>1914</v>
      </c>
      <c r="E1021" s="133" t="s">
        <v>2088</v>
      </c>
      <c r="F1021" s="133" t="s">
        <v>7082</v>
      </c>
      <c r="G1021" s="135">
        <f t="shared" si="15"/>
        <v>0.7863</v>
      </c>
      <c r="H1021" s="134" t="s">
        <v>388</v>
      </c>
      <c r="I1021" s="138">
        <f>IF(H1021="Urban",VLOOKUP(C1021,'Wage Index Urban (CMS.GOV)-PDPM'!$A$2:$D$1682,4,FALSE),0)</f>
        <v>0</v>
      </c>
      <c r="J1021" s="138">
        <f>IF(H1021="Rural",VLOOKUP(B1021,'Wage Index Rural (CMS.GOV)-PDPM'!$B$1:$C$54,2,FALSE),0)</f>
        <v>0.7863</v>
      </c>
    </row>
    <row r="1022" spans="1:10" x14ac:dyDescent="0.25">
      <c r="A1022" s="134">
        <v>18030</v>
      </c>
      <c r="B1022" s="134" t="s">
        <v>2085</v>
      </c>
      <c r="C1022" s="131">
        <v>99918</v>
      </c>
      <c r="D1022" s="132" t="s">
        <v>2089</v>
      </c>
      <c r="E1022" s="133" t="s">
        <v>2090</v>
      </c>
      <c r="F1022" s="133" t="s">
        <v>7082</v>
      </c>
      <c r="G1022" s="135">
        <f t="shared" si="15"/>
        <v>0.7863</v>
      </c>
      <c r="H1022" s="134" t="s">
        <v>388</v>
      </c>
      <c r="I1022" s="138">
        <f>IF(H1022="Urban",VLOOKUP(C1022,'Wage Index Urban (CMS.GOV)-PDPM'!$A$2:$D$1682,4,FALSE),0)</f>
        <v>0</v>
      </c>
      <c r="J1022" s="138">
        <f>IF(H1022="Rural",VLOOKUP(B1022,'Wage Index Rural (CMS.GOV)-PDPM'!$B$1:$C$54,2,FALSE),0)</f>
        <v>0.7863</v>
      </c>
    </row>
    <row r="1023" spans="1:10" x14ac:dyDescent="0.25">
      <c r="A1023" s="134">
        <v>18040</v>
      </c>
      <c r="B1023" s="134" t="s">
        <v>2085</v>
      </c>
      <c r="C1023" s="131">
        <v>99918</v>
      </c>
      <c r="D1023" s="132" t="s">
        <v>2091</v>
      </c>
      <c r="E1023" s="133" t="s">
        <v>2092</v>
      </c>
      <c r="F1023" s="133" t="s">
        <v>7082</v>
      </c>
      <c r="G1023" s="135">
        <f t="shared" si="15"/>
        <v>0.7863</v>
      </c>
      <c r="H1023" s="134" t="s">
        <v>388</v>
      </c>
      <c r="I1023" s="138">
        <f>IF(H1023="Urban",VLOOKUP(C1023,'Wage Index Urban (CMS.GOV)-PDPM'!$A$2:$D$1682,4,FALSE),0)</f>
        <v>0</v>
      </c>
      <c r="J1023" s="138">
        <f>IF(H1023="Rural",VLOOKUP(B1023,'Wage Index Rural (CMS.GOV)-PDPM'!$B$1:$C$54,2,FALSE),0)</f>
        <v>0.7863</v>
      </c>
    </row>
    <row r="1024" spans="1:10" x14ac:dyDescent="0.25">
      <c r="A1024" s="134">
        <v>18050</v>
      </c>
      <c r="B1024" s="134" t="s">
        <v>2085</v>
      </c>
      <c r="C1024" s="131">
        <v>99918</v>
      </c>
      <c r="D1024" s="132" t="s">
        <v>2093</v>
      </c>
      <c r="E1024" s="133" t="s">
        <v>2094</v>
      </c>
      <c r="F1024" s="133" t="s">
        <v>7082</v>
      </c>
      <c r="G1024" s="135">
        <f t="shared" si="15"/>
        <v>0.7863</v>
      </c>
      <c r="H1024" s="134" t="s">
        <v>388</v>
      </c>
      <c r="I1024" s="138">
        <f>IF(H1024="Urban",VLOOKUP(C1024,'Wage Index Urban (CMS.GOV)-PDPM'!$A$2:$D$1682,4,FALSE),0)</f>
        <v>0</v>
      </c>
      <c r="J1024" s="138">
        <f>IF(H1024="Rural",VLOOKUP(B1024,'Wage Index Rural (CMS.GOV)-PDPM'!$B$1:$C$54,2,FALSE),0)</f>
        <v>0.7863</v>
      </c>
    </row>
    <row r="1025" spans="1:10" x14ac:dyDescent="0.25">
      <c r="A1025" s="134">
        <v>18060</v>
      </c>
      <c r="B1025" s="134" t="s">
        <v>2085</v>
      </c>
      <c r="C1025" s="131">
        <v>99918</v>
      </c>
      <c r="D1025" s="132" t="s">
        <v>2095</v>
      </c>
      <c r="E1025" s="133" t="s">
        <v>2096</v>
      </c>
      <c r="F1025" s="133" t="s">
        <v>7082</v>
      </c>
      <c r="G1025" s="135">
        <f t="shared" si="15"/>
        <v>0.7863</v>
      </c>
      <c r="H1025" s="134" t="s">
        <v>388</v>
      </c>
      <c r="I1025" s="138">
        <f>IF(H1025="Urban",VLOOKUP(C1025,'Wage Index Urban (CMS.GOV)-PDPM'!$A$2:$D$1682,4,FALSE),0)</f>
        <v>0</v>
      </c>
      <c r="J1025" s="138">
        <f>IF(H1025="Rural",VLOOKUP(B1025,'Wage Index Rural (CMS.GOV)-PDPM'!$B$1:$C$54,2,FALSE),0)</f>
        <v>0.7863</v>
      </c>
    </row>
    <row r="1026" spans="1:10" x14ac:dyDescent="0.25">
      <c r="A1026" s="134">
        <v>18070</v>
      </c>
      <c r="B1026" s="134" t="s">
        <v>2085</v>
      </c>
      <c r="C1026" s="131">
        <v>17140</v>
      </c>
      <c r="D1026" s="132" t="s">
        <v>622</v>
      </c>
      <c r="E1026" s="133" t="s">
        <v>2097</v>
      </c>
      <c r="F1026" s="133" t="s">
        <v>139</v>
      </c>
      <c r="G1026" s="135">
        <f t="shared" si="15"/>
        <v>0.9103</v>
      </c>
      <c r="H1026" s="134" t="s">
        <v>391</v>
      </c>
      <c r="I1026" s="138">
        <f>IF(H1026="Urban",VLOOKUP(C1026,'Wage Index Urban (CMS.GOV)-PDPM'!$A$2:$D$1682,4,FALSE),0)</f>
        <v>0.9103</v>
      </c>
      <c r="J1026" s="138">
        <f>IF(H1026="Rural",VLOOKUP(B1026,'Wage Index Rural (CMS.GOV)-PDPM'!$B$1:$C$54,2,FALSE),0)</f>
        <v>0</v>
      </c>
    </row>
    <row r="1027" spans="1:10" x14ac:dyDescent="0.25">
      <c r="A1027" s="134">
        <v>18080</v>
      </c>
      <c r="B1027" s="134" t="s">
        <v>2085</v>
      </c>
      <c r="C1027" s="131">
        <v>30460</v>
      </c>
      <c r="D1027" s="132" t="s">
        <v>1922</v>
      </c>
      <c r="E1027" s="133" t="s">
        <v>2098</v>
      </c>
      <c r="F1027" s="133" t="s">
        <v>163</v>
      </c>
      <c r="G1027" s="135">
        <f t="shared" si="15"/>
        <v>0.8841</v>
      </c>
      <c r="H1027" s="134" t="s">
        <v>391</v>
      </c>
      <c r="I1027" s="138">
        <f>IF(H1027="Urban",VLOOKUP(C1027,'Wage Index Urban (CMS.GOV)-PDPM'!$A$2:$D$1682,4,FALSE),0)</f>
        <v>0.8841</v>
      </c>
      <c r="J1027" s="138">
        <f>IF(H1027="Rural",VLOOKUP(B1027,'Wage Index Rural (CMS.GOV)-PDPM'!$B$1:$C$54,2,FALSE),0)</f>
        <v>0</v>
      </c>
    </row>
    <row r="1028" spans="1:10" x14ac:dyDescent="0.25">
      <c r="A1028" s="134">
        <v>18090</v>
      </c>
      <c r="B1028" s="134" t="s">
        <v>2085</v>
      </c>
      <c r="C1028" s="131">
        <v>26580</v>
      </c>
      <c r="D1028" s="132" t="s">
        <v>2099</v>
      </c>
      <c r="E1028" s="133" t="s">
        <v>2100</v>
      </c>
      <c r="F1028" s="133" t="s">
        <v>164</v>
      </c>
      <c r="G1028" s="135">
        <f t="shared" si="15"/>
        <v>0.84200000000000008</v>
      </c>
      <c r="H1028" s="134" t="s">
        <v>391</v>
      </c>
      <c r="I1028" s="138">
        <f>IF(H1028="Urban",VLOOKUP(C1028,'Wage Index Urban (CMS.GOV)-PDPM'!$A$2:$D$1682,4,FALSE),0)</f>
        <v>0.84200000000000008</v>
      </c>
      <c r="J1028" s="138">
        <f>IF(H1028="Rural",VLOOKUP(B1028,'Wage Index Rural (CMS.GOV)-PDPM'!$B$1:$C$54,2,FALSE),0)</f>
        <v>0</v>
      </c>
    </row>
    <row r="1029" spans="1:10" x14ac:dyDescent="0.25">
      <c r="A1029" s="134">
        <v>18100</v>
      </c>
      <c r="B1029" s="134" t="s">
        <v>2085</v>
      </c>
      <c r="C1029" s="131">
        <v>99918</v>
      </c>
      <c r="D1029" s="132" t="s">
        <v>2101</v>
      </c>
      <c r="E1029" s="133" t="s">
        <v>2102</v>
      </c>
      <c r="F1029" s="133" t="s">
        <v>7082</v>
      </c>
      <c r="G1029" s="135">
        <f t="shared" si="15"/>
        <v>0.7863</v>
      </c>
      <c r="H1029" s="134" t="s">
        <v>388</v>
      </c>
      <c r="I1029" s="138">
        <f>IF(H1029="Urban",VLOOKUP(C1029,'Wage Index Urban (CMS.GOV)-PDPM'!$A$2:$D$1682,4,FALSE),0)</f>
        <v>0</v>
      </c>
      <c r="J1029" s="138">
        <f>IF(H1029="Rural",VLOOKUP(B1029,'Wage Index Rural (CMS.GOV)-PDPM'!$B$1:$C$54,2,FALSE),0)</f>
        <v>0.7863</v>
      </c>
    </row>
    <row r="1030" spans="1:10" x14ac:dyDescent="0.25">
      <c r="A1030" s="134">
        <v>18110</v>
      </c>
      <c r="B1030" s="134" t="s">
        <v>2085</v>
      </c>
      <c r="C1030" s="131">
        <v>17140</v>
      </c>
      <c r="D1030" s="132" t="s">
        <v>2103</v>
      </c>
      <c r="E1030" s="133" t="s">
        <v>2104</v>
      </c>
      <c r="F1030" s="133" t="s">
        <v>139</v>
      </c>
      <c r="G1030" s="135">
        <f t="shared" si="15"/>
        <v>0.9103</v>
      </c>
      <c r="H1030" s="134" t="s">
        <v>391</v>
      </c>
      <c r="I1030" s="138">
        <f>IF(H1030="Urban",VLOOKUP(C1030,'Wage Index Urban (CMS.GOV)-PDPM'!$A$2:$D$1682,4,FALSE),0)</f>
        <v>0.9103</v>
      </c>
      <c r="J1030" s="138">
        <f>IF(H1030="Rural",VLOOKUP(B1030,'Wage Index Rural (CMS.GOV)-PDPM'!$B$1:$C$54,2,FALSE),0)</f>
        <v>0</v>
      </c>
    </row>
    <row r="1031" spans="1:10" x14ac:dyDescent="0.25">
      <c r="A1031" s="134">
        <v>18120</v>
      </c>
      <c r="B1031" s="134" t="s">
        <v>2085</v>
      </c>
      <c r="C1031" s="131">
        <v>99918</v>
      </c>
      <c r="D1031" s="132" t="s">
        <v>2105</v>
      </c>
      <c r="E1031" s="133" t="s">
        <v>2106</v>
      </c>
      <c r="F1031" s="133" t="s">
        <v>7082</v>
      </c>
      <c r="G1031" s="135">
        <f t="shared" si="15"/>
        <v>0.7863</v>
      </c>
      <c r="H1031" s="134" t="s">
        <v>388</v>
      </c>
      <c r="I1031" s="138">
        <f>IF(H1031="Urban",VLOOKUP(C1031,'Wage Index Urban (CMS.GOV)-PDPM'!$A$2:$D$1682,4,FALSE),0)</f>
        <v>0</v>
      </c>
      <c r="J1031" s="138">
        <f>IF(H1031="Rural",VLOOKUP(B1031,'Wage Index Rural (CMS.GOV)-PDPM'!$B$1:$C$54,2,FALSE),0)</f>
        <v>0.7863</v>
      </c>
    </row>
    <row r="1032" spans="1:10" x14ac:dyDescent="0.25">
      <c r="A1032" s="134">
        <v>18130</v>
      </c>
      <c r="B1032" s="134" t="s">
        <v>2085</v>
      </c>
      <c r="C1032" s="131">
        <v>99918</v>
      </c>
      <c r="D1032" s="132" t="s">
        <v>2107</v>
      </c>
      <c r="E1032" s="133" t="s">
        <v>2108</v>
      </c>
      <c r="F1032" s="133" t="s">
        <v>7082</v>
      </c>
      <c r="G1032" s="135">
        <f t="shared" si="15"/>
        <v>0.7863</v>
      </c>
      <c r="H1032" s="134" t="s">
        <v>388</v>
      </c>
      <c r="I1032" s="138">
        <f>IF(H1032="Urban",VLOOKUP(C1032,'Wage Index Urban (CMS.GOV)-PDPM'!$A$2:$D$1682,4,FALSE),0)</f>
        <v>0</v>
      </c>
      <c r="J1032" s="138">
        <f>IF(H1032="Rural",VLOOKUP(B1032,'Wage Index Rural (CMS.GOV)-PDPM'!$B$1:$C$54,2,FALSE),0)</f>
        <v>0.7863</v>
      </c>
    </row>
    <row r="1033" spans="1:10" x14ac:dyDescent="0.25">
      <c r="A1033" s="134">
        <v>18140</v>
      </c>
      <c r="B1033" s="134" t="s">
        <v>2085</v>
      </c>
      <c r="C1033" s="131">
        <v>31140</v>
      </c>
      <c r="D1033" s="132" t="s">
        <v>2109</v>
      </c>
      <c r="E1033" s="133" t="s">
        <v>2110</v>
      </c>
      <c r="F1033" s="133" t="s">
        <v>137</v>
      </c>
      <c r="G1033" s="135">
        <f t="shared" ref="G1033:G1096" si="16">IF(H1033="Rural",J1033,I1033)</f>
        <v>0.87930000000000008</v>
      </c>
      <c r="H1033" s="134" t="s">
        <v>391</v>
      </c>
      <c r="I1033" s="138">
        <f>IF(H1033="Urban",VLOOKUP(C1033,'Wage Index Urban (CMS.GOV)-PDPM'!$A$2:$D$1682,4,FALSE),0)</f>
        <v>0.87930000000000008</v>
      </c>
      <c r="J1033" s="138">
        <f>IF(H1033="Rural",VLOOKUP(B1033,'Wage Index Rural (CMS.GOV)-PDPM'!$B$1:$C$54,2,FALSE),0)</f>
        <v>0</v>
      </c>
    </row>
    <row r="1034" spans="1:10" x14ac:dyDescent="0.25">
      <c r="A1034" s="134">
        <v>18150</v>
      </c>
      <c r="B1034" s="134" t="s">
        <v>2085</v>
      </c>
      <c r="C1034" s="131">
        <v>14540</v>
      </c>
      <c r="D1034" s="132" t="s">
        <v>402</v>
      </c>
      <c r="E1034" s="133" t="s">
        <v>2111</v>
      </c>
      <c r="F1034" s="133" t="s">
        <v>162</v>
      </c>
      <c r="G1034" s="135">
        <f t="shared" si="16"/>
        <v>0.88450000000000006</v>
      </c>
      <c r="H1034" s="134" t="s">
        <v>391</v>
      </c>
      <c r="I1034" s="138">
        <f>IF(H1034="Urban",VLOOKUP(C1034,'Wage Index Urban (CMS.GOV)-PDPM'!$A$2:$D$1682,4,FALSE),0)</f>
        <v>0.88450000000000006</v>
      </c>
      <c r="J1034" s="138">
        <f>IF(H1034="Rural",VLOOKUP(B1034,'Wage Index Rural (CMS.GOV)-PDPM'!$B$1:$C$54,2,FALSE),0)</f>
        <v>0</v>
      </c>
    </row>
    <row r="1035" spans="1:10" x14ac:dyDescent="0.25">
      <c r="A1035" s="134">
        <v>18160</v>
      </c>
      <c r="B1035" s="134" t="s">
        <v>2085</v>
      </c>
      <c r="C1035" s="131">
        <v>99918</v>
      </c>
      <c r="D1035" s="132" t="s">
        <v>2112</v>
      </c>
      <c r="E1035" s="133" t="s">
        <v>2113</v>
      </c>
      <c r="F1035" s="133" t="s">
        <v>7082</v>
      </c>
      <c r="G1035" s="135">
        <f t="shared" si="16"/>
        <v>0.7863</v>
      </c>
      <c r="H1035" s="134" t="s">
        <v>388</v>
      </c>
      <c r="I1035" s="138">
        <f>IF(H1035="Urban",VLOOKUP(C1035,'Wage Index Urban (CMS.GOV)-PDPM'!$A$2:$D$1682,4,FALSE),0)</f>
        <v>0</v>
      </c>
      <c r="J1035" s="138">
        <f>IF(H1035="Rural",VLOOKUP(B1035,'Wage Index Rural (CMS.GOV)-PDPM'!$B$1:$C$54,2,FALSE),0)</f>
        <v>0.7863</v>
      </c>
    </row>
    <row r="1036" spans="1:10" x14ac:dyDescent="0.25">
      <c r="A1036" s="134">
        <v>18170</v>
      </c>
      <c r="B1036" s="134" t="s">
        <v>2085</v>
      </c>
      <c r="C1036" s="131">
        <v>99918</v>
      </c>
      <c r="D1036" s="132" t="s">
        <v>2114</v>
      </c>
      <c r="E1036" s="133" t="s">
        <v>2115</v>
      </c>
      <c r="F1036" s="133" t="s">
        <v>7082</v>
      </c>
      <c r="G1036" s="135">
        <f t="shared" si="16"/>
        <v>0.7863</v>
      </c>
      <c r="H1036" s="134" t="s">
        <v>388</v>
      </c>
      <c r="I1036" s="138">
        <f>IF(H1036="Urban",VLOOKUP(C1036,'Wage Index Urban (CMS.GOV)-PDPM'!$A$2:$D$1682,4,FALSE),0)</f>
        <v>0</v>
      </c>
      <c r="J1036" s="138">
        <f>IF(H1036="Rural",VLOOKUP(B1036,'Wage Index Rural (CMS.GOV)-PDPM'!$B$1:$C$54,2,FALSE),0)</f>
        <v>0.7863</v>
      </c>
    </row>
    <row r="1037" spans="1:10" x14ac:dyDescent="0.25">
      <c r="A1037" s="134">
        <v>18180</v>
      </c>
      <c r="B1037" s="134" t="s">
        <v>2085</v>
      </c>
      <c r="C1037" s="131">
        <v>17140</v>
      </c>
      <c r="D1037" s="132" t="s">
        <v>2116</v>
      </c>
      <c r="E1037" s="133" t="s">
        <v>2117</v>
      </c>
      <c r="F1037" s="133" t="s">
        <v>139</v>
      </c>
      <c r="G1037" s="135">
        <f t="shared" si="16"/>
        <v>0.9103</v>
      </c>
      <c r="H1037" s="134" t="s">
        <v>391</v>
      </c>
      <c r="I1037" s="138">
        <f>IF(H1037="Urban",VLOOKUP(C1037,'Wage Index Urban (CMS.GOV)-PDPM'!$A$2:$D$1682,4,FALSE),0)</f>
        <v>0.9103</v>
      </c>
      <c r="J1037" s="138">
        <f>IF(H1037="Rural",VLOOKUP(B1037,'Wage Index Rural (CMS.GOV)-PDPM'!$B$1:$C$54,2,FALSE),0)</f>
        <v>0</v>
      </c>
    </row>
    <row r="1038" spans="1:10" x14ac:dyDescent="0.25">
      <c r="A1038" s="134">
        <v>18190</v>
      </c>
      <c r="B1038" s="134" t="s">
        <v>2085</v>
      </c>
      <c r="C1038" s="131">
        <v>99918</v>
      </c>
      <c r="D1038" s="132" t="s">
        <v>2118</v>
      </c>
      <c r="E1038" s="133" t="s">
        <v>2119</v>
      </c>
      <c r="F1038" s="133" t="s">
        <v>7082</v>
      </c>
      <c r="G1038" s="135">
        <f t="shared" si="16"/>
        <v>0.7863</v>
      </c>
      <c r="H1038" s="134" t="s">
        <v>388</v>
      </c>
      <c r="I1038" s="138">
        <f>IF(H1038="Urban",VLOOKUP(C1038,'Wage Index Urban (CMS.GOV)-PDPM'!$A$2:$D$1682,4,FALSE),0)</f>
        <v>0</v>
      </c>
      <c r="J1038" s="138">
        <f>IF(H1038="Rural",VLOOKUP(B1038,'Wage Index Rural (CMS.GOV)-PDPM'!$B$1:$C$54,2,FALSE),0)</f>
        <v>0.7863</v>
      </c>
    </row>
    <row r="1039" spans="1:10" x14ac:dyDescent="0.25">
      <c r="A1039" s="134">
        <v>18191</v>
      </c>
      <c r="B1039" s="134" t="s">
        <v>2085</v>
      </c>
      <c r="C1039" s="131">
        <v>99918</v>
      </c>
      <c r="D1039" s="132" t="s">
        <v>627</v>
      </c>
      <c r="E1039" s="133" t="s">
        <v>2120</v>
      </c>
      <c r="F1039" s="133" t="s">
        <v>7082</v>
      </c>
      <c r="G1039" s="135">
        <f t="shared" si="16"/>
        <v>0.7863</v>
      </c>
      <c r="H1039" s="134" t="s">
        <v>388</v>
      </c>
      <c r="I1039" s="138">
        <f>IF(H1039="Urban",VLOOKUP(C1039,'Wage Index Urban (CMS.GOV)-PDPM'!$A$2:$D$1682,4,FALSE),0)</f>
        <v>0</v>
      </c>
      <c r="J1039" s="138">
        <f>IF(H1039="Rural",VLOOKUP(B1039,'Wage Index Rural (CMS.GOV)-PDPM'!$B$1:$C$54,2,FALSE),0)</f>
        <v>0.7863</v>
      </c>
    </row>
    <row r="1040" spans="1:10" x14ac:dyDescent="0.25">
      <c r="A1040" s="134">
        <v>18210</v>
      </c>
      <c r="B1040" s="134" t="s">
        <v>2085</v>
      </c>
      <c r="C1040" s="131">
        <v>26580</v>
      </c>
      <c r="D1040" s="132" t="s">
        <v>2121</v>
      </c>
      <c r="E1040" s="133" t="s">
        <v>2122</v>
      </c>
      <c r="F1040" s="133" t="s">
        <v>164</v>
      </c>
      <c r="G1040" s="135">
        <f t="shared" si="16"/>
        <v>0.84200000000000008</v>
      </c>
      <c r="H1040" s="134" t="s">
        <v>391</v>
      </c>
      <c r="I1040" s="138">
        <f>IF(H1040="Urban",VLOOKUP(C1040,'Wage Index Urban (CMS.GOV)-PDPM'!$A$2:$D$1682,4,FALSE),0)</f>
        <v>0.84200000000000008</v>
      </c>
      <c r="J1040" s="138">
        <f>IF(H1040="Rural",VLOOKUP(B1040,'Wage Index Rural (CMS.GOV)-PDPM'!$B$1:$C$54,2,FALSE),0)</f>
        <v>0</v>
      </c>
    </row>
    <row r="1041" spans="1:10" x14ac:dyDescent="0.25">
      <c r="A1041" s="134">
        <v>18220</v>
      </c>
      <c r="B1041" s="134" t="s">
        <v>2085</v>
      </c>
      <c r="C1041" s="131">
        <v>99918</v>
      </c>
      <c r="D1041" s="132" t="s">
        <v>2123</v>
      </c>
      <c r="E1041" s="133" t="s">
        <v>2124</v>
      </c>
      <c r="F1041" s="133" t="s">
        <v>7082</v>
      </c>
      <c r="G1041" s="135">
        <f t="shared" si="16"/>
        <v>0.7863</v>
      </c>
      <c r="H1041" s="134" t="s">
        <v>388</v>
      </c>
      <c r="I1041" s="138">
        <f>IF(H1041="Urban",VLOOKUP(C1041,'Wage Index Urban (CMS.GOV)-PDPM'!$A$2:$D$1682,4,FALSE),0)</f>
        <v>0</v>
      </c>
      <c r="J1041" s="138">
        <f>IF(H1041="Rural",VLOOKUP(B1041,'Wage Index Rural (CMS.GOV)-PDPM'!$B$1:$C$54,2,FALSE),0)</f>
        <v>0.7863</v>
      </c>
    </row>
    <row r="1042" spans="1:10" x14ac:dyDescent="0.25">
      <c r="A1042" s="134">
        <v>18230</v>
      </c>
      <c r="B1042" s="134" t="s">
        <v>2085</v>
      </c>
      <c r="C1042" s="131">
        <v>17300</v>
      </c>
      <c r="D1042" s="132" t="s">
        <v>1496</v>
      </c>
      <c r="E1042" s="133" t="s">
        <v>2125</v>
      </c>
      <c r="F1042" s="133" t="s">
        <v>165</v>
      </c>
      <c r="G1042" s="135">
        <f t="shared" si="16"/>
        <v>0.71660000000000001</v>
      </c>
      <c r="H1042" s="134" t="s">
        <v>391</v>
      </c>
      <c r="I1042" s="138">
        <f>IF(H1042="Urban",VLOOKUP(C1042,'Wage Index Urban (CMS.GOV)-PDPM'!$A$2:$D$1682,4,FALSE),0)</f>
        <v>0.71660000000000001</v>
      </c>
      <c r="J1042" s="138">
        <f>IF(H1042="Rural",VLOOKUP(B1042,'Wage Index Rural (CMS.GOV)-PDPM'!$B$1:$C$54,2,FALSE),0)</f>
        <v>0</v>
      </c>
    </row>
    <row r="1043" spans="1:10" x14ac:dyDescent="0.25">
      <c r="A1043" s="134">
        <v>18240</v>
      </c>
      <c r="B1043" s="134" t="s">
        <v>2085</v>
      </c>
      <c r="C1043" s="131">
        <v>30460</v>
      </c>
      <c r="D1043" s="132" t="s">
        <v>631</v>
      </c>
      <c r="E1043" s="133" t="s">
        <v>2126</v>
      </c>
      <c r="F1043" s="133" t="s">
        <v>163</v>
      </c>
      <c r="G1043" s="135">
        <f t="shared" si="16"/>
        <v>0.8841</v>
      </c>
      <c r="H1043" s="134" t="s">
        <v>391</v>
      </c>
      <c r="I1043" s="138">
        <f>IF(H1043="Urban",VLOOKUP(C1043,'Wage Index Urban (CMS.GOV)-PDPM'!$A$2:$D$1682,4,FALSE),0)</f>
        <v>0.8841</v>
      </c>
      <c r="J1043" s="138">
        <f>IF(H1043="Rural",VLOOKUP(B1043,'Wage Index Rural (CMS.GOV)-PDPM'!$B$1:$C$54,2,FALSE),0)</f>
        <v>0</v>
      </c>
    </row>
    <row r="1044" spans="1:10" x14ac:dyDescent="0.25">
      <c r="A1044" s="134">
        <v>18250</v>
      </c>
      <c r="B1044" s="134" t="s">
        <v>2085</v>
      </c>
      <c r="C1044" s="131">
        <v>99918</v>
      </c>
      <c r="D1044" s="132" t="s">
        <v>416</v>
      </c>
      <c r="E1044" s="133" t="s">
        <v>2127</v>
      </c>
      <c r="F1044" s="133" t="s">
        <v>7082</v>
      </c>
      <c r="G1044" s="135">
        <f t="shared" si="16"/>
        <v>0.7863</v>
      </c>
      <c r="H1044" s="134" t="s">
        <v>388</v>
      </c>
      <c r="I1044" s="138">
        <f>IF(H1044="Urban",VLOOKUP(C1044,'Wage Index Urban (CMS.GOV)-PDPM'!$A$2:$D$1682,4,FALSE),0)</f>
        <v>0</v>
      </c>
      <c r="J1044" s="138">
        <f>IF(H1044="Rural",VLOOKUP(B1044,'Wage Index Rural (CMS.GOV)-PDPM'!$B$1:$C$54,2,FALSE),0)</f>
        <v>0.7863</v>
      </c>
    </row>
    <row r="1045" spans="1:10" x14ac:dyDescent="0.25">
      <c r="A1045" s="134">
        <v>18260</v>
      </c>
      <c r="B1045" s="134" t="s">
        <v>2085</v>
      </c>
      <c r="C1045" s="131">
        <v>99918</v>
      </c>
      <c r="D1045" s="132" t="s">
        <v>1500</v>
      </c>
      <c r="E1045" s="133" t="s">
        <v>2128</v>
      </c>
      <c r="F1045" s="133" t="s">
        <v>7082</v>
      </c>
      <c r="G1045" s="135">
        <f t="shared" si="16"/>
        <v>0.7863</v>
      </c>
      <c r="H1045" s="134" t="s">
        <v>388</v>
      </c>
      <c r="I1045" s="138">
        <f>IF(H1045="Urban",VLOOKUP(C1045,'Wage Index Urban (CMS.GOV)-PDPM'!$A$2:$D$1682,4,FALSE),0)</f>
        <v>0</v>
      </c>
      <c r="J1045" s="138">
        <f>IF(H1045="Rural",VLOOKUP(B1045,'Wage Index Rural (CMS.GOV)-PDPM'!$B$1:$C$54,2,FALSE),0)</f>
        <v>0.7863</v>
      </c>
    </row>
    <row r="1046" spans="1:10" x14ac:dyDescent="0.25">
      <c r="A1046" s="134">
        <v>18270</v>
      </c>
      <c r="B1046" s="134" t="s">
        <v>2085</v>
      </c>
      <c r="C1046" s="131">
        <v>99918</v>
      </c>
      <c r="D1046" s="132" t="s">
        <v>645</v>
      </c>
      <c r="E1046" s="133" t="s">
        <v>2129</v>
      </c>
      <c r="F1046" s="133" t="s">
        <v>7082</v>
      </c>
      <c r="G1046" s="135">
        <f t="shared" si="16"/>
        <v>0.7863</v>
      </c>
      <c r="H1046" s="134" t="s">
        <v>388</v>
      </c>
      <c r="I1046" s="138">
        <f>IF(H1046="Urban",VLOOKUP(C1046,'Wage Index Urban (CMS.GOV)-PDPM'!$A$2:$D$1682,4,FALSE),0)</f>
        <v>0</v>
      </c>
      <c r="J1046" s="138">
        <f>IF(H1046="Rural",VLOOKUP(B1046,'Wage Index Rural (CMS.GOV)-PDPM'!$B$1:$C$54,2,FALSE),0)</f>
        <v>0.7863</v>
      </c>
    </row>
    <row r="1047" spans="1:10" x14ac:dyDescent="0.25">
      <c r="A1047" s="134">
        <v>18271</v>
      </c>
      <c r="B1047" s="134" t="s">
        <v>2085</v>
      </c>
      <c r="C1047" s="131">
        <v>99918</v>
      </c>
      <c r="D1047" s="132" t="s">
        <v>1506</v>
      </c>
      <c r="E1047" s="133" t="s">
        <v>2130</v>
      </c>
      <c r="F1047" s="133" t="s">
        <v>7082</v>
      </c>
      <c r="G1047" s="135">
        <f t="shared" si="16"/>
        <v>0.7863</v>
      </c>
      <c r="H1047" s="134" t="s">
        <v>388</v>
      </c>
      <c r="I1047" s="138">
        <f>IF(H1047="Urban",VLOOKUP(C1047,'Wage Index Urban (CMS.GOV)-PDPM'!$A$2:$D$1682,4,FALSE),0)</f>
        <v>0</v>
      </c>
      <c r="J1047" s="138">
        <f>IF(H1047="Rural",VLOOKUP(B1047,'Wage Index Rural (CMS.GOV)-PDPM'!$B$1:$C$54,2,FALSE),0)</f>
        <v>0.7863</v>
      </c>
    </row>
    <row r="1048" spans="1:10" x14ac:dyDescent="0.25">
      <c r="A1048" s="134">
        <v>18290</v>
      </c>
      <c r="B1048" s="134" t="s">
        <v>2085</v>
      </c>
      <c r="C1048" s="131">
        <v>36980</v>
      </c>
      <c r="D1048" s="132" t="s">
        <v>1654</v>
      </c>
      <c r="E1048" s="133" t="s">
        <v>2131</v>
      </c>
      <c r="F1048" s="133" t="s">
        <v>166</v>
      </c>
      <c r="G1048" s="135">
        <f t="shared" si="16"/>
        <v>0.85550000000000004</v>
      </c>
      <c r="H1048" s="134" t="s">
        <v>391</v>
      </c>
      <c r="I1048" s="138">
        <f>IF(H1048="Urban",VLOOKUP(C1048,'Wage Index Urban (CMS.GOV)-PDPM'!$A$2:$D$1682,4,FALSE),0)</f>
        <v>0.85550000000000004</v>
      </c>
      <c r="J1048" s="138">
        <f>IF(H1048="Rural",VLOOKUP(B1048,'Wage Index Rural (CMS.GOV)-PDPM'!$B$1:$C$54,2,FALSE),0)</f>
        <v>0</v>
      </c>
    </row>
    <row r="1049" spans="1:10" x14ac:dyDescent="0.25">
      <c r="A1049" s="134">
        <v>18291</v>
      </c>
      <c r="B1049" s="134" t="s">
        <v>2085</v>
      </c>
      <c r="C1049" s="131">
        <v>14540</v>
      </c>
      <c r="D1049" s="132" t="s">
        <v>2132</v>
      </c>
      <c r="E1049" s="133" t="s">
        <v>2133</v>
      </c>
      <c r="F1049" s="133" t="s">
        <v>162</v>
      </c>
      <c r="G1049" s="135">
        <f t="shared" si="16"/>
        <v>0.88450000000000006</v>
      </c>
      <c r="H1049" s="134" t="s">
        <v>391</v>
      </c>
      <c r="I1049" s="138">
        <f>IF(H1049="Urban",VLOOKUP(C1049,'Wage Index Urban (CMS.GOV)-PDPM'!$A$2:$D$1682,4,FALSE),0)</f>
        <v>0.88450000000000006</v>
      </c>
      <c r="J1049" s="138">
        <f>IF(H1049="Rural",VLOOKUP(B1049,'Wage Index Rural (CMS.GOV)-PDPM'!$B$1:$C$54,2,FALSE),0)</f>
        <v>0</v>
      </c>
    </row>
    <row r="1050" spans="1:10" x14ac:dyDescent="0.25">
      <c r="A1050" s="134">
        <v>18310</v>
      </c>
      <c r="B1050" s="134" t="s">
        <v>2085</v>
      </c>
      <c r="C1050" s="131">
        <v>99918</v>
      </c>
      <c r="D1050" s="132" t="s">
        <v>2134</v>
      </c>
      <c r="E1050" s="133" t="s">
        <v>2135</v>
      </c>
      <c r="F1050" s="133" t="s">
        <v>7082</v>
      </c>
      <c r="G1050" s="135">
        <f t="shared" si="16"/>
        <v>0.7863</v>
      </c>
      <c r="H1050" s="134" t="s">
        <v>388</v>
      </c>
      <c r="I1050" s="138">
        <f>IF(H1050="Urban",VLOOKUP(C1050,'Wage Index Urban (CMS.GOV)-PDPM'!$A$2:$D$1682,4,FALSE),0)</f>
        <v>0</v>
      </c>
      <c r="J1050" s="138">
        <f>IF(H1050="Rural",VLOOKUP(B1050,'Wage Index Rural (CMS.GOV)-PDPM'!$B$1:$C$54,2,FALSE),0)</f>
        <v>0.7863</v>
      </c>
    </row>
    <row r="1051" spans="1:10" x14ac:dyDescent="0.25">
      <c r="A1051" s="134">
        <v>18320</v>
      </c>
      <c r="B1051" s="134" t="s">
        <v>2085</v>
      </c>
      <c r="C1051" s="131">
        <v>99918</v>
      </c>
      <c r="D1051" s="132" t="s">
        <v>2136</v>
      </c>
      <c r="E1051" s="133" t="s">
        <v>2137</v>
      </c>
      <c r="F1051" s="133" t="s">
        <v>7082</v>
      </c>
      <c r="G1051" s="135">
        <f t="shared" si="16"/>
        <v>0.7863</v>
      </c>
      <c r="H1051" s="134" t="s">
        <v>388</v>
      </c>
      <c r="I1051" s="138">
        <f>IF(H1051="Urban",VLOOKUP(C1051,'Wage Index Urban (CMS.GOV)-PDPM'!$A$2:$D$1682,4,FALSE),0)</f>
        <v>0</v>
      </c>
      <c r="J1051" s="138">
        <f>IF(H1051="Rural",VLOOKUP(B1051,'Wage Index Rural (CMS.GOV)-PDPM'!$B$1:$C$54,2,FALSE),0)</f>
        <v>0.7863</v>
      </c>
    </row>
    <row r="1052" spans="1:10" x14ac:dyDescent="0.25">
      <c r="A1052" s="134">
        <v>18330</v>
      </c>
      <c r="B1052" s="134" t="s">
        <v>2085</v>
      </c>
      <c r="C1052" s="131">
        <v>30460</v>
      </c>
      <c r="D1052" s="132" t="s">
        <v>446</v>
      </c>
      <c r="E1052" s="133" t="s">
        <v>2138</v>
      </c>
      <c r="F1052" s="133" t="s">
        <v>163</v>
      </c>
      <c r="G1052" s="135">
        <f t="shared" si="16"/>
        <v>0.8841</v>
      </c>
      <c r="H1052" s="134" t="s">
        <v>391</v>
      </c>
      <c r="I1052" s="138">
        <f>IF(H1052="Urban",VLOOKUP(C1052,'Wage Index Urban (CMS.GOV)-PDPM'!$A$2:$D$1682,4,FALSE),0)</f>
        <v>0.8841</v>
      </c>
      <c r="J1052" s="138">
        <f>IF(H1052="Rural",VLOOKUP(B1052,'Wage Index Rural (CMS.GOV)-PDPM'!$B$1:$C$54,2,FALSE),0)</f>
        <v>0</v>
      </c>
    </row>
    <row r="1053" spans="1:10" x14ac:dyDescent="0.25">
      <c r="A1053" s="134">
        <v>18340</v>
      </c>
      <c r="B1053" s="134" t="s">
        <v>2085</v>
      </c>
      <c r="C1053" s="131">
        <v>99918</v>
      </c>
      <c r="D1053" s="132" t="s">
        <v>2139</v>
      </c>
      <c r="E1053" s="133" t="s">
        <v>2140</v>
      </c>
      <c r="F1053" s="133" t="s">
        <v>7082</v>
      </c>
      <c r="G1053" s="135">
        <f t="shared" si="16"/>
        <v>0.7863</v>
      </c>
      <c r="H1053" s="134" t="s">
        <v>388</v>
      </c>
      <c r="I1053" s="138">
        <f>IF(H1053="Urban",VLOOKUP(C1053,'Wage Index Urban (CMS.GOV)-PDPM'!$A$2:$D$1682,4,FALSE),0)</f>
        <v>0</v>
      </c>
      <c r="J1053" s="138">
        <f>IF(H1053="Rural",VLOOKUP(B1053,'Wage Index Rural (CMS.GOV)-PDPM'!$B$1:$C$54,2,FALSE),0)</f>
        <v>0.7863</v>
      </c>
    </row>
    <row r="1054" spans="1:10" x14ac:dyDescent="0.25">
      <c r="A1054" s="134">
        <v>18350</v>
      </c>
      <c r="B1054" s="134" t="s">
        <v>2085</v>
      </c>
      <c r="C1054" s="131">
        <v>99918</v>
      </c>
      <c r="D1054" s="132" t="s">
        <v>1221</v>
      </c>
      <c r="E1054" s="133" t="s">
        <v>2141</v>
      </c>
      <c r="F1054" s="133" t="s">
        <v>7082</v>
      </c>
      <c r="G1054" s="135">
        <f t="shared" si="16"/>
        <v>0.7863</v>
      </c>
      <c r="H1054" s="134" t="s">
        <v>388</v>
      </c>
      <c r="I1054" s="138">
        <f>IF(H1054="Urban",VLOOKUP(C1054,'Wage Index Urban (CMS.GOV)-PDPM'!$A$2:$D$1682,4,FALSE),0)</f>
        <v>0</v>
      </c>
      <c r="J1054" s="138">
        <f>IF(H1054="Rural",VLOOKUP(B1054,'Wage Index Rural (CMS.GOV)-PDPM'!$B$1:$C$54,2,FALSE),0)</f>
        <v>0.7863</v>
      </c>
    </row>
    <row r="1055" spans="1:10" x14ac:dyDescent="0.25">
      <c r="A1055" s="134">
        <v>18360</v>
      </c>
      <c r="B1055" s="134" t="s">
        <v>2085</v>
      </c>
      <c r="C1055" s="131">
        <v>99918</v>
      </c>
      <c r="D1055" s="132" t="s">
        <v>448</v>
      </c>
      <c r="E1055" s="133" t="s">
        <v>2142</v>
      </c>
      <c r="F1055" s="133" t="s">
        <v>7082</v>
      </c>
      <c r="G1055" s="135">
        <f t="shared" si="16"/>
        <v>0.7863</v>
      </c>
      <c r="H1055" s="134" t="s">
        <v>388</v>
      </c>
      <c r="I1055" s="138">
        <f>IF(H1055="Urban",VLOOKUP(C1055,'Wage Index Urban (CMS.GOV)-PDPM'!$A$2:$D$1682,4,FALSE),0)</f>
        <v>0</v>
      </c>
      <c r="J1055" s="138">
        <f>IF(H1055="Rural",VLOOKUP(B1055,'Wage Index Rural (CMS.GOV)-PDPM'!$B$1:$C$54,2,FALSE),0)</f>
        <v>0.7863</v>
      </c>
    </row>
    <row r="1056" spans="1:10" x14ac:dyDescent="0.25">
      <c r="A1056" s="134">
        <v>18361</v>
      </c>
      <c r="B1056" s="134" t="s">
        <v>2085</v>
      </c>
      <c r="C1056" s="131">
        <v>99918</v>
      </c>
      <c r="D1056" s="132" t="s">
        <v>657</v>
      </c>
      <c r="E1056" s="133" t="s">
        <v>2143</v>
      </c>
      <c r="F1056" s="133" t="s">
        <v>7082</v>
      </c>
      <c r="G1056" s="135">
        <f t="shared" si="16"/>
        <v>0.7863</v>
      </c>
      <c r="H1056" s="134" t="s">
        <v>388</v>
      </c>
      <c r="I1056" s="138">
        <f>IF(H1056="Urban",VLOOKUP(C1056,'Wage Index Urban (CMS.GOV)-PDPM'!$A$2:$D$1682,4,FALSE),0)</f>
        <v>0</v>
      </c>
      <c r="J1056" s="138">
        <f>IF(H1056="Rural",VLOOKUP(B1056,'Wage Index Rural (CMS.GOV)-PDPM'!$B$1:$C$54,2,FALSE),0)</f>
        <v>0.7863</v>
      </c>
    </row>
    <row r="1057" spans="1:10" x14ac:dyDescent="0.25">
      <c r="A1057" s="134">
        <v>18362</v>
      </c>
      <c r="B1057" s="134" t="s">
        <v>2085</v>
      </c>
      <c r="C1057" s="131">
        <v>17140</v>
      </c>
      <c r="D1057" s="132" t="s">
        <v>1525</v>
      </c>
      <c r="E1057" s="133" t="s">
        <v>2144</v>
      </c>
      <c r="F1057" s="133" t="s">
        <v>139</v>
      </c>
      <c r="G1057" s="135">
        <f t="shared" si="16"/>
        <v>0.9103</v>
      </c>
      <c r="H1057" s="134" t="s">
        <v>391</v>
      </c>
      <c r="I1057" s="138">
        <f>IF(H1057="Urban",VLOOKUP(C1057,'Wage Index Urban (CMS.GOV)-PDPM'!$A$2:$D$1682,4,FALSE),0)</f>
        <v>0.9103</v>
      </c>
      <c r="J1057" s="138">
        <f>IF(H1057="Rural",VLOOKUP(B1057,'Wage Index Rural (CMS.GOV)-PDPM'!$B$1:$C$54,2,FALSE),0)</f>
        <v>0</v>
      </c>
    </row>
    <row r="1058" spans="1:10" x14ac:dyDescent="0.25">
      <c r="A1058" s="134">
        <v>18390</v>
      </c>
      <c r="B1058" s="134" t="s">
        <v>2085</v>
      </c>
      <c r="C1058" s="131">
        <v>99918</v>
      </c>
      <c r="D1058" s="132" t="s">
        <v>2145</v>
      </c>
      <c r="E1058" s="133" t="s">
        <v>2146</v>
      </c>
      <c r="F1058" s="133" t="s">
        <v>7082</v>
      </c>
      <c r="G1058" s="135">
        <f t="shared" si="16"/>
        <v>0.7863</v>
      </c>
      <c r="H1058" s="134" t="s">
        <v>388</v>
      </c>
      <c r="I1058" s="138">
        <f>IF(H1058="Urban",VLOOKUP(C1058,'Wage Index Urban (CMS.GOV)-PDPM'!$A$2:$D$1682,4,FALSE),0)</f>
        <v>0</v>
      </c>
      <c r="J1058" s="138">
        <f>IF(H1058="Rural",VLOOKUP(B1058,'Wage Index Rural (CMS.GOV)-PDPM'!$B$1:$C$54,2,FALSE),0)</f>
        <v>0.7863</v>
      </c>
    </row>
    <row r="1059" spans="1:10" x14ac:dyDescent="0.25">
      <c r="A1059" s="134">
        <v>18400</v>
      </c>
      <c r="B1059" s="134" t="s">
        <v>2085</v>
      </c>
      <c r="C1059" s="131">
        <v>17140</v>
      </c>
      <c r="D1059" s="132" t="s">
        <v>661</v>
      </c>
      <c r="E1059" s="133" t="s">
        <v>2147</v>
      </c>
      <c r="F1059" s="133" t="s">
        <v>139</v>
      </c>
      <c r="G1059" s="135">
        <f t="shared" si="16"/>
        <v>0.9103</v>
      </c>
      <c r="H1059" s="134" t="s">
        <v>391</v>
      </c>
      <c r="I1059" s="138">
        <f>IF(H1059="Urban",VLOOKUP(C1059,'Wage Index Urban (CMS.GOV)-PDPM'!$A$2:$D$1682,4,FALSE),0)</f>
        <v>0.9103</v>
      </c>
      <c r="J1059" s="138">
        <f>IF(H1059="Rural",VLOOKUP(B1059,'Wage Index Rural (CMS.GOV)-PDPM'!$B$1:$C$54,2,FALSE),0)</f>
        <v>0</v>
      </c>
    </row>
    <row r="1060" spans="1:10" x14ac:dyDescent="0.25">
      <c r="A1060" s="134">
        <v>18410</v>
      </c>
      <c r="B1060" s="134" t="s">
        <v>2085</v>
      </c>
      <c r="C1060" s="131">
        <v>99918</v>
      </c>
      <c r="D1060" s="132" t="s">
        <v>2148</v>
      </c>
      <c r="E1060" s="133" t="s">
        <v>2149</v>
      </c>
      <c r="F1060" s="133" t="s">
        <v>7082</v>
      </c>
      <c r="G1060" s="135">
        <f t="shared" si="16"/>
        <v>0.7863</v>
      </c>
      <c r="H1060" s="134" t="s">
        <v>388</v>
      </c>
      <c r="I1060" s="138">
        <f>IF(H1060="Urban",VLOOKUP(C1060,'Wage Index Urban (CMS.GOV)-PDPM'!$A$2:$D$1682,4,FALSE),0)</f>
        <v>0</v>
      </c>
      <c r="J1060" s="138">
        <f>IF(H1060="Rural",VLOOKUP(B1060,'Wage Index Rural (CMS.GOV)-PDPM'!$B$1:$C$54,2,FALSE),0)</f>
        <v>0.7863</v>
      </c>
    </row>
    <row r="1061" spans="1:10" x14ac:dyDescent="0.25">
      <c r="A1061" s="134">
        <v>18420</v>
      </c>
      <c r="B1061" s="134" t="s">
        <v>2085</v>
      </c>
      <c r="C1061" s="131">
        <v>99918</v>
      </c>
      <c r="D1061" s="132" t="s">
        <v>2150</v>
      </c>
      <c r="E1061" s="133" t="s">
        <v>2151</v>
      </c>
      <c r="F1061" s="133" t="s">
        <v>7082</v>
      </c>
      <c r="G1061" s="135">
        <f t="shared" si="16"/>
        <v>0.7863</v>
      </c>
      <c r="H1061" s="134" t="s">
        <v>388</v>
      </c>
      <c r="I1061" s="138">
        <f>IF(H1061="Urban",VLOOKUP(C1061,'Wage Index Urban (CMS.GOV)-PDPM'!$A$2:$D$1682,4,FALSE),0)</f>
        <v>0</v>
      </c>
      <c r="J1061" s="138">
        <f>IF(H1061="Rural",VLOOKUP(B1061,'Wage Index Rural (CMS.GOV)-PDPM'!$B$1:$C$54,2,FALSE),0)</f>
        <v>0.7863</v>
      </c>
    </row>
    <row r="1062" spans="1:10" x14ac:dyDescent="0.25">
      <c r="A1062" s="134">
        <v>18421</v>
      </c>
      <c r="B1062" s="134" t="s">
        <v>2085</v>
      </c>
      <c r="C1062" s="131">
        <v>99918</v>
      </c>
      <c r="D1062" s="132" t="s">
        <v>2152</v>
      </c>
      <c r="E1062" s="133" t="s">
        <v>2153</v>
      </c>
      <c r="F1062" s="133" t="s">
        <v>7082</v>
      </c>
      <c r="G1062" s="135">
        <f t="shared" si="16"/>
        <v>0.7863</v>
      </c>
      <c r="H1062" s="134" t="s">
        <v>388</v>
      </c>
      <c r="I1062" s="138">
        <f>IF(H1062="Urban",VLOOKUP(C1062,'Wage Index Urban (CMS.GOV)-PDPM'!$A$2:$D$1682,4,FALSE),0)</f>
        <v>0</v>
      </c>
      <c r="J1062" s="138">
        <f>IF(H1062="Rural",VLOOKUP(B1062,'Wage Index Rural (CMS.GOV)-PDPM'!$B$1:$C$54,2,FALSE),0)</f>
        <v>0.7863</v>
      </c>
    </row>
    <row r="1063" spans="1:10" x14ac:dyDescent="0.25">
      <c r="A1063" s="134">
        <v>18440</v>
      </c>
      <c r="B1063" s="134" t="s">
        <v>2085</v>
      </c>
      <c r="C1063" s="131">
        <v>26580</v>
      </c>
      <c r="D1063" s="132" t="s">
        <v>2154</v>
      </c>
      <c r="E1063" s="133" t="s">
        <v>2155</v>
      </c>
      <c r="F1063" s="133" t="s">
        <v>164</v>
      </c>
      <c r="G1063" s="135">
        <f t="shared" si="16"/>
        <v>0.84200000000000008</v>
      </c>
      <c r="H1063" s="134" t="s">
        <v>391</v>
      </c>
      <c r="I1063" s="138">
        <f>IF(H1063="Urban",VLOOKUP(C1063,'Wage Index Urban (CMS.GOV)-PDPM'!$A$2:$D$1682,4,FALSE),0)</f>
        <v>0.84200000000000008</v>
      </c>
      <c r="J1063" s="138">
        <f>IF(H1063="Rural",VLOOKUP(B1063,'Wage Index Rural (CMS.GOV)-PDPM'!$B$1:$C$54,2,FALSE),0)</f>
        <v>0</v>
      </c>
    </row>
    <row r="1064" spans="1:10" x14ac:dyDescent="0.25">
      <c r="A1064" s="134">
        <v>18450</v>
      </c>
      <c r="B1064" s="134" t="s">
        <v>2085</v>
      </c>
      <c r="C1064" s="131">
        <v>36980</v>
      </c>
      <c r="D1064" s="132" t="s">
        <v>1244</v>
      </c>
      <c r="E1064" s="133" t="s">
        <v>2156</v>
      </c>
      <c r="F1064" s="133" t="s">
        <v>166</v>
      </c>
      <c r="G1064" s="135">
        <f t="shared" si="16"/>
        <v>0.85550000000000004</v>
      </c>
      <c r="H1064" s="134" t="s">
        <v>391</v>
      </c>
      <c r="I1064" s="138">
        <f>IF(H1064="Urban",VLOOKUP(C1064,'Wage Index Urban (CMS.GOV)-PDPM'!$A$2:$D$1682,4,FALSE),0)</f>
        <v>0.85550000000000004</v>
      </c>
      <c r="J1064" s="138">
        <f>IF(H1064="Rural",VLOOKUP(B1064,'Wage Index Rural (CMS.GOV)-PDPM'!$B$1:$C$54,2,FALSE),0)</f>
        <v>0</v>
      </c>
    </row>
    <row r="1065" spans="1:10" x14ac:dyDescent="0.25">
      <c r="A1065" s="134">
        <v>18460</v>
      </c>
      <c r="B1065" s="134" t="s">
        <v>2085</v>
      </c>
      <c r="C1065" s="131">
        <v>21060</v>
      </c>
      <c r="D1065" s="132" t="s">
        <v>1532</v>
      </c>
      <c r="E1065" s="133" t="s">
        <v>2157</v>
      </c>
      <c r="F1065" s="133" t="s">
        <v>167</v>
      </c>
      <c r="G1065" s="135">
        <f t="shared" si="16"/>
        <v>0.82480000000000009</v>
      </c>
      <c r="H1065" s="134" t="s">
        <v>391</v>
      </c>
      <c r="I1065" s="138">
        <f>IF(H1065="Urban",VLOOKUP(C1065,'Wage Index Urban (CMS.GOV)-PDPM'!$A$2:$D$1682,4,FALSE),0)</f>
        <v>0.82480000000000009</v>
      </c>
      <c r="J1065" s="138">
        <f>IF(H1065="Rural",VLOOKUP(B1065,'Wage Index Rural (CMS.GOV)-PDPM'!$B$1:$C$54,2,FALSE),0)</f>
        <v>0</v>
      </c>
    </row>
    <row r="1066" spans="1:10" x14ac:dyDescent="0.25">
      <c r="A1066" s="134">
        <v>18470</v>
      </c>
      <c r="B1066" s="134" t="s">
        <v>2085</v>
      </c>
      <c r="C1066" s="131">
        <v>99918</v>
      </c>
      <c r="D1066" s="132" t="s">
        <v>2158</v>
      </c>
      <c r="E1066" s="133" t="s">
        <v>2159</v>
      </c>
      <c r="F1066" s="133" t="s">
        <v>7082</v>
      </c>
      <c r="G1066" s="135">
        <f t="shared" si="16"/>
        <v>0.7863</v>
      </c>
      <c r="H1066" s="134" t="s">
        <v>388</v>
      </c>
      <c r="I1066" s="138">
        <f>IF(H1066="Urban",VLOOKUP(C1066,'Wage Index Urban (CMS.GOV)-PDPM'!$A$2:$D$1682,4,FALSE),0)</f>
        <v>0</v>
      </c>
      <c r="J1066" s="138">
        <f>IF(H1066="Rural",VLOOKUP(B1066,'Wage Index Rural (CMS.GOV)-PDPM'!$B$1:$C$54,2,FALSE),0)</f>
        <v>0.7863</v>
      </c>
    </row>
    <row r="1067" spans="1:10" x14ac:dyDescent="0.25">
      <c r="A1067" s="134">
        <v>18480</v>
      </c>
      <c r="B1067" s="134" t="s">
        <v>2085</v>
      </c>
      <c r="C1067" s="131">
        <v>99918</v>
      </c>
      <c r="D1067" s="132" t="s">
        <v>1677</v>
      </c>
      <c r="E1067" s="133" t="s">
        <v>2160</v>
      </c>
      <c r="F1067" s="133" t="s">
        <v>7082</v>
      </c>
      <c r="G1067" s="135">
        <f t="shared" si="16"/>
        <v>0.7863</v>
      </c>
      <c r="H1067" s="134" t="s">
        <v>388</v>
      </c>
      <c r="I1067" s="138">
        <f>IF(H1067="Urban",VLOOKUP(C1067,'Wage Index Urban (CMS.GOV)-PDPM'!$A$2:$D$1682,4,FALSE),0)</f>
        <v>0</v>
      </c>
      <c r="J1067" s="138">
        <f>IF(H1067="Rural",VLOOKUP(B1067,'Wage Index Rural (CMS.GOV)-PDPM'!$B$1:$C$54,2,FALSE),0)</f>
        <v>0.7863</v>
      </c>
    </row>
    <row r="1068" spans="1:10" x14ac:dyDescent="0.25">
      <c r="A1068" s="134">
        <v>18490</v>
      </c>
      <c r="B1068" s="134" t="s">
        <v>2085</v>
      </c>
      <c r="C1068" s="131">
        <v>99918</v>
      </c>
      <c r="D1068" s="132" t="s">
        <v>1250</v>
      </c>
      <c r="E1068" s="133" t="s">
        <v>2161</v>
      </c>
      <c r="F1068" s="133" t="s">
        <v>7082</v>
      </c>
      <c r="G1068" s="135">
        <f t="shared" si="16"/>
        <v>0.7863</v>
      </c>
      <c r="H1068" s="134" t="s">
        <v>388</v>
      </c>
      <c r="I1068" s="138">
        <f>IF(H1068="Urban",VLOOKUP(C1068,'Wage Index Urban (CMS.GOV)-PDPM'!$A$2:$D$1682,4,FALSE),0)</f>
        <v>0</v>
      </c>
      <c r="J1068" s="138">
        <f>IF(H1068="Rural",VLOOKUP(B1068,'Wage Index Rural (CMS.GOV)-PDPM'!$B$1:$C$54,2,FALSE),0)</f>
        <v>0.7863</v>
      </c>
    </row>
    <row r="1069" spans="1:10" x14ac:dyDescent="0.25">
      <c r="A1069" s="134">
        <v>18500</v>
      </c>
      <c r="B1069" s="134" t="s">
        <v>2085</v>
      </c>
      <c r="C1069" s="131">
        <v>21780</v>
      </c>
      <c r="D1069" s="132" t="s">
        <v>1534</v>
      </c>
      <c r="E1069" s="133" t="s">
        <v>2162</v>
      </c>
      <c r="F1069" s="133" t="s">
        <v>146</v>
      </c>
      <c r="G1069" s="135">
        <f t="shared" si="16"/>
        <v>0.9163</v>
      </c>
      <c r="H1069" s="134" t="s">
        <v>391</v>
      </c>
      <c r="I1069" s="138">
        <f>IF(H1069="Urban",VLOOKUP(C1069,'Wage Index Urban (CMS.GOV)-PDPM'!$A$2:$D$1682,4,FALSE),0)</f>
        <v>0.9163</v>
      </c>
      <c r="J1069" s="138">
        <f>IF(H1069="Rural",VLOOKUP(B1069,'Wage Index Rural (CMS.GOV)-PDPM'!$B$1:$C$54,2,FALSE),0)</f>
        <v>0</v>
      </c>
    </row>
    <row r="1070" spans="1:10" x14ac:dyDescent="0.25">
      <c r="A1070" s="134">
        <v>18510</v>
      </c>
      <c r="B1070" s="134" t="s">
        <v>2085</v>
      </c>
      <c r="C1070" s="131">
        <v>31140</v>
      </c>
      <c r="D1070" s="132" t="s">
        <v>456</v>
      </c>
      <c r="E1070" s="133" t="s">
        <v>2163</v>
      </c>
      <c r="F1070" s="133" t="s">
        <v>137</v>
      </c>
      <c r="G1070" s="135">
        <f t="shared" si="16"/>
        <v>0.87930000000000008</v>
      </c>
      <c r="H1070" s="134" t="s">
        <v>391</v>
      </c>
      <c r="I1070" s="138">
        <f>IF(H1070="Urban",VLOOKUP(C1070,'Wage Index Urban (CMS.GOV)-PDPM'!$A$2:$D$1682,4,FALSE),0)</f>
        <v>0.87930000000000008</v>
      </c>
      <c r="J1070" s="138">
        <f>IF(H1070="Rural",VLOOKUP(B1070,'Wage Index Rural (CMS.GOV)-PDPM'!$B$1:$C$54,2,FALSE),0)</f>
        <v>0</v>
      </c>
    </row>
    <row r="1071" spans="1:10" x14ac:dyDescent="0.25">
      <c r="A1071" s="134">
        <v>18511</v>
      </c>
      <c r="B1071" s="134" t="s">
        <v>2085</v>
      </c>
      <c r="C1071" s="131">
        <v>99918</v>
      </c>
      <c r="D1071" s="132" t="s">
        <v>2164</v>
      </c>
      <c r="E1071" s="133" t="s">
        <v>2165</v>
      </c>
      <c r="F1071" s="133" t="s">
        <v>7082</v>
      </c>
      <c r="G1071" s="135">
        <f t="shared" si="16"/>
        <v>0.7863</v>
      </c>
      <c r="H1071" s="134" t="s">
        <v>388</v>
      </c>
      <c r="I1071" s="138">
        <f>IF(H1071="Urban",VLOOKUP(C1071,'Wage Index Urban (CMS.GOV)-PDPM'!$A$2:$D$1682,4,FALSE),0)</f>
        <v>0</v>
      </c>
      <c r="J1071" s="138">
        <f>IF(H1071="Rural",VLOOKUP(B1071,'Wage Index Rural (CMS.GOV)-PDPM'!$B$1:$C$54,2,FALSE),0)</f>
        <v>0.7863</v>
      </c>
    </row>
    <row r="1072" spans="1:10" x14ac:dyDescent="0.25">
      <c r="A1072" s="134">
        <v>18530</v>
      </c>
      <c r="B1072" s="134" t="s">
        <v>2085</v>
      </c>
      <c r="C1072" s="131">
        <v>99918</v>
      </c>
      <c r="D1072" s="132" t="s">
        <v>2166</v>
      </c>
      <c r="E1072" s="133" t="s">
        <v>2167</v>
      </c>
      <c r="F1072" s="133" t="s">
        <v>7082</v>
      </c>
      <c r="G1072" s="135">
        <f t="shared" si="16"/>
        <v>0.7863</v>
      </c>
      <c r="H1072" s="134" t="s">
        <v>388</v>
      </c>
      <c r="I1072" s="138">
        <f>IF(H1072="Urban",VLOOKUP(C1072,'Wage Index Urban (CMS.GOV)-PDPM'!$A$2:$D$1682,4,FALSE),0)</f>
        <v>0</v>
      </c>
      <c r="J1072" s="138">
        <f>IF(H1072="Rural",VLOOKUP(B1072,'Wage Index Rural (CMS.GOV)-PDPM'!$B$1:$C$54,2,FALSE),0)</f>
        <v>0.7863</v>
      </c>
    </row>
    <row r="1073" spans="1:10" x14ac:dyDescent="0.25">
      <c r="A1073" s="134">
        <v>18540</v>
      </c>
      <c r="B1073" s="134" t="s">
        <v>2085</v>
      </c>
      <c r="C1073" s="131">
        <v>99918</v>
      </c>
      <c r="D1073" s="132" t="s">
        <v>460</v>
      </c>
      <c r="E1073" s="133" t="s">
        <v>2168</v>
      </c>
      <c r="F1073" s="133" t="s">
        <v>7082</v>
      </c>
      <c r="G1073" s="135">
        <f t="shared" si="16"/>
        <v>0.7863</v>
      </c>
      <c r="H1073" s="134" t="s">
        <v>388</v>
      </c>
      <c r="I1073" s="138">
        <f>IF(H1073="Urban",VLOOKUP(C1073,'Wage Index Urban (CMS.GOV)-PDPM'!$A$2:$D$1682,4,FALSE),0)</f>
        <v>0</v>
      </c>
      <c r="J1073" s="138">
        <f>IF(H1073="Rural",VLOOKUP(B1073,'Wage Index Rural (CMS.GOV)-PDPM'!$B$1:$C$54,2,FALSE),0)</f>
        <v>0.7863</v>
      </c>
    </row>
    <row r="1074" spans="1:10" x14ac:dyDescent="0.25">
      <c r="A1074" s="134">
        <v>18550</v>
      </c>
      <c r="B1074" s="134" t="s">
        <v>2085</v>
      </c>
      <c r="C1074" s="131">
        <v>31140</v>
      </c>
      <c r="D1074" s="132" t="s">
        <v>462</v>
      </c>
      <c r="E1074" s="133" t="s">
        <v>2169</v>
      </c>
      <c r="F1074" s="133" t="s">
        <v>137</v>
      </c>
      <c r="G1074" s="135">
        <f t="shared" si="16"/>
        <v>0.87930000000000008</v>
      </c>
      <c r="H1074" s="134" t="s">
        <v>391</v>
      </c>
      <c r="I1074" s="138">
        <f>IF(H1074="Urban",VLOOKUP(C1074,'Wage Index Urban (CMS.GOV)-PDPM'!$A$2:$D$1682,4,FALSE),0)</f>
        <v>0.87930000000000008</v>
      </c>
      <c r="J1074" s="138">
        <f>IF(H1074="Rural",VLOOKUP(B1074,'Wage Index Rural (CMS.GOV)-PDPM'!$B$1:$C$54,2,FALSE),0)</f>
        <v>0</v>
      </c>
    </row>
    <row r="1075" spans="1:10" x14ac:dyDescent="0.25">
      <c r="A1075" s="134">
        <v>18560</v>
      </c>
      <c r="B1075" s="134" t="s">
        <v>2085</v>
      </c>
      <c r="C1075" s="131">
        <v>30460</v>
      </c>
      <c r="D1075" s="132" t="s">
        <v>2170</v>
      </c>
      <c r="E1075" s="133" t="s">
        <v>2171</v>
      </c>
      <c r="F1075" s="133" t="s">
        <v>163</v>
      </c>
      <c r="G1075" s="135">
        <f t="shared" si="16"/>
        <v>0.8841</v>
      </c>
      <c r="H1075" s="134" t="s">
        <v>391</v>
      </c>
      <c r="I1075" s="138">
        <f>IF(H1075="Urban",VLOOKUP(C1075,'Wage Index Urban (CMS.GOV)-PDPM'!$A$2:$D$1682,4,FALSE),0)</f>
        <v>0.8841</v>
      </c>
      <c r="J1075" s="138">
        <f>IF(H1075="Rural",VLOOKUP(B1075,'Wage Index Rural (CMS.GOV)-PDPM'!$B$1:$C$54,2,FALSE),0)</f>
        <v>0</v>
      </c>
    </row>
    <row r="1076" spans="1:10" x14ac:dyDescent="0.25">
      <c r="A1076" s="134">
        <v>18570</v>
      </c>
      <c r="B1076" s="134" t="s">
        <v>2085</v>
      </c>
      <c r="C1076" s="131">
        <v>99918</v>
      </c>
      <c r="D1076" s="132" t="s">
        <v>676</v>
      </c>
      <c r="E1076" s="133" t="s">
        <v>2172</v>
      </c>
      <c r="F1076" s="133" t="s">
        <v>7082</v>
      </c>
      <c r="G1076" s="135">
        <f t="shared" si="16"/>
        <v>0.7863</v>
      </c>
      <c r="H1076" s="134" t="s">
        <v>388</v>
      </c>
      <c r="I1076" s="138">
        <f>IF(H1076="Urban",VLOOKUP(C1076,'Wage Index Urban (CMS.GOV)-PDPM'!$A$2:$D$1682,4,FALSE),0)</f>
        <v>0</v>
      </c>
      <c r="J1076" s="138">
        <f>IF(H1076="Rural",VLOOKUP(B1076,'Wage Index Rural (CMS.GOV)-PDPM'!$B$1:$C$54,2,FALSE),0)</f>
        <v>0.7863</v>
      </c>
    </row>
    <row r="1077" spans="1:10" x14ac:dyDescent="0.25">
      <c r="A1077" s="134">
        <v>18580</v>
      </c>
      <c r="B1077" s="134" t="s">
        <v>2085</v>
      </c>
      <c r="C1077" s="131">
        <v>17140</v>
      </c>
      <c r="D1077" s="132" t="s">
        <v>2173</v>
      </c>
      <c r="E1077" s="133" t="s">
        <v>2174</v>
      </c>
      <c r="F1077" s="133" t="s">
        <v>139</v>
      </c>
      <c r="G1077" s="135">
        <f t="shared" si="16"/>
        <v>0.9103</v>
      </c>
      <c r="H1077" s="134" t="s">
        <v>391</v>
      </c>
      <c r="I1077" s="138">
        <f>IF(H1077="Urban",VLOOKUP(C1077,'Wage Index Urban (CMS.GOV)-PDPM'!$A$2:$D$1682,4,FALSE),0)</f>
        <v>0.9103</v>
      </c>
      <c r="J1077" s="138">
        <f>IF(H1077="Rural",VLOOKUP(B1077,'Wage Index Rural (CMS.GOV)-PDPM'!$B$1:$C$54,2,FALSE),0)</f>
        <v>0</v>
      </c>
    </row>
    <row r="1078" spans="1:10" x14ac:dyDescent="0.25">
      <c r="A1078" s="134">
        <v>18590</v>
      </c>
      <c r="B1078" s="134" t="s">
        <v>2085</v>
      </c>
      <c r="C1078" s="131">
        <v>99918</v>
      </c>
      <c r="D1078" s="132" t="s">
        <v>2175</v>
      </c>
      <c r="E1078" s="133" t="s">
        <v>2176</v>
      </c>
      <c r="F1078" s="133" t="s">
        <v>7082</v>
      </c>
      <c r="G1078" s="135">
        <f t="shared" si="16"/>
        <v>0.7863</v>
      </c>
      <c r="H1078" s="134" t="s">
        <v>388</v>
      </c>
      <c r="I1078" s="138">
        <f>IF(H1078="Urban",VLOOKUP(C1078,'Wage Index Urban (CMS.GOV)-PDPM'!$A$2:$D$1682,4,FALSE),0)</f>
        <v>0</v>
      </c>
      <c r="J1078" s="138">
        <f>IF(H1078="Rural",VLOOKUP(B1078,'Wage Index Rural (CMS.GOV)-PDPM'!$B$1:$C$54,2,FALSE),0)</f>
        <v>0.7863</v>
      </c>
    </row>
    <row r="1079" spans="1:10" x14ac:dyDescent="0.25">
      <c r="A1079" s="134">
        <v>18600</v>
      </c>
      <c r="B1079" s="134" t="s">
        <v>2085</v>
      </c>
      <c r="C1079" s="131">
        <v>99918</v>
      </c>
      <c r="D1079" s="132" t="s">
        <v>1553</v>
      </c>
      <c r="E1079" s="133" t="s">
        <v>2177</v>
      </c>
      <c r="F1079" s="133" t="s">
        <v>7082</v>
      </c>
      <c r="G1079" s="135">
        <f t="shared" si="16"/>
        <v>0.7863</v>
      </c>
      <c r="H1079" s="134" t="s">
        <v>388</v>
      </c>
      <c r="I1079" s="138">
        <f>IF(H1079="Urban",VLOOKUP(C1079,'Wage Index Urban (CMS.GOV)-PDPM'!$A$2:$D$1682,4,FALSE),0)</f>
        <v>0</v>
      </c>
      <c r="J1079" s="138">
        <f>IF(H1079="Rural",VLOOKUP(B1079,'Wage Index Rural (CMS.GOV)-PDPM'!$B$1:$C$54,2,FALSE),0)</f>
        <v>0.7863</v>
      </c>
    </row>
    <row r="1080" spans="1:10" x14ac:dyDescent="0.25">
      <c r="A1080" s="134">
        <v>18610</v>
      </c>
      <c r="B1080" s="134" t="s">
        <v>2085</v>
      </c>
      <c r="C1080" s="131">
        <v>21060</v>
      </c>
      <c r="D1080" s="132" t="s">
        <v>2178</v>
      </c>
      <c r="E1080" s="133" t="s">
        <v>2179</v>
      </c>
      <c r="F1080" s="133" t="s">
        <v>167</v>
      </c>
      <c r="G1080" s="135">
        <f t="shared" si="16"/>
        <v>0.82480000000000009</v>
      </c>
      <c r="H1080" s="134" t="s">
        <v>391</v>
      </c>
      <c r="I1080" s="138">
        <f>IF(H1080="Urban",VLOOKUP(C1080,'Wage Index Urban (CMS.GOV)-PDPM'!$A$2:$D$1682,4,FALSE),0)</f>
        <v>0.82480000000000009</v>
      </c>
      <c r="J1080" s="138">
        <f>IF(H1080="Rural",VLOOKUP(B1080,'Wage Index Rural (CMS.GOV)-PDPM'!$B$1:$C$54,2,FALSE),0)</f>
        <v>0</v>
      </c>
    </row>
    <row r="1081" spans="1:10" x14ac:dyDescent="0.25">
      <c r="A1081" s="134">
        <v>18620</v>
      </c>
      <c r="B1081" s="134" t="s">
        <v>2085</v>
      </c>
      <c r="C1081" s="131">
        <v>99918</v>
      </c>
      <c r="D1081" s="132" t="s">
        <v>2180</v>
      </c>
      <c r="E1081" s="133" t="s">
        <v>2181</v>
      </c>
      <c r="F1081" s="133" t="s">
        <v>7082</v>
      </c>
      <c r="G1081" s="135">
        <f t="shared" si="16"/>
        <v>0.7863</v>
      </c>
      <c r="H1081" s="134" t="s">
        <v>388</v>
      </c>
      <c r="I1081" s="138">
        <f>IF(H1081="Urban",VLOOKUP(C1081,'Wage Index Urban (CMS.GOV)-PDPM'!$A$2:$D$1682,4,FALSE),0)</f>
        <v>0</v>
      </c>
      <c r="J1081" s="138">
        <f>IF(H1081="Rural",VLOOKUP(B1081,'Wage Index Rural (CMS.GOV)-PDPM'!$B$1:$C$54,2,FALSE),0)</f>
        <v>0.7863</v>
      </c>
    </row>
    <row r="1082" spans="1:10" x14ac:dyDescent="0.25">
      <c r="A1082" s="134">
        <v>18630</v>
      </c>
      <c r="B1082" s="134" t="s">
        <v>2085</v>
      </c>
      <c r="C1082" s="131">
        <v>99918</v>
      </c>
      <c r="D1082" s="132" t="s">
        <v>468</v>
      </c>
      <c r="E1082" s="133" t="s">
        <v>2182</v>
      </c>
      <c r="F1082" s="133" t="s">
        <v>7082</v>
      </c>
      <c r="G1082" s="135">
        <f t="shared" si="16"/>
        <v>0.7863</v>
      </c>
      <c r="H1082" s="134" t="s">
        <v>388</v>
      </c>
      <c r="I1082" s="138">
        <f>IF(H1082="Urban",VLOOKUP(C1082,'Wage Index Urban (CMS.GOV)-PDPM'!$A$2:$D$1682,4,FALSE),0)</f>
        <v>0</v>
      </c>
      <c r="J1082" s="138">
        <f>IF(H1082="Rural",VLOOKUP(B1082,'Wage Index Rural (CMS.GOV)-PDPM'!$B$1:$C$54,2,FALSE),0)</f>
        <v>0.7863</v>
      </c>
    </row>
    <row r="1083" spans="1:10" x14ac:dyDescent="0.25">
      <c r="A1083" s="134">
        <v>18640</v>
      </c>
      <c r="B1083" s="134" t="s">
        <v>2085</v>
      </c>
      <c r="C1083" s="131">
        <v>99918</v>
      </c>
      <c r="D1083" s="132" t="s">
        <v>470</v>
      </c>
      <c r="E1083" s="133" t="s">
        <v>2183</v>
      </c>
      <c r="F1083" s="133" t="s">
        <v>7082</v>
      </c>
      <c r="G1083" s="135">
        <f t="shared" si="16"/>
        <v>0.7863</v>
      </c>
      <c r="H1083" s="134" t="s">
        <v>388</v>
      </c>
      <c r="I1083" s="138">
        <f>IF(H1083="Urban",VLOOKUP(C1083,'Wage Index Urban (CMS.GOV)-PDPM'!$A$2:$D$1682,4,FALSE),0)</f>
        <v>0</v>
      </c>
      <c r="J1083" s="138">
        <f>IF(H1083="Rural",VLOOKUP(B1083,'Wage Index Rural (CMS.GOV)-PDPM'!$B$1:$C$54,2,FALSE),0)</f>
        <v>0.7863</v>
      </c>
    </row>
    <row r="1084" spans="1:10" x14ac:dyDescent="0.25">
      <c r="A1084" s="134">
        <v>18650</v>
      </c>
      <c r="B1084" s="134" t="s">
        <v>2085</v>
      </c>
      <c r="C1084" s="131">
        <v>99918</v>
      </c>
      <c r="D1084" s="132" t="s">
        <v>2184</v>
      </c>
      <c r="E1084" s="133" t="s">
        <v>2185</v>
      </c>
      <c r="F1084" s="133" t="s">
        <v>7082</v>
      </c>
      <c r="G1084" s="135">
        <f t="shared" si="16"/>
        <v>0.7863</v>
      </c>
      <c r="H1084" s="134" t="s">
        <v>388</v>
      </c>
      <c r="I1084" s="138">
        <f>IF(H1084="Urban",VLOOKUP(C1084,'Wage Index Urban (CMS.GOV)-PDPM'!$A$2:$D$1682,4,FALSE),0)</f>
        <v>0</v>
      </c>
      <c r="J1084" s="138">
        <f>IF(H1084="Rural",VLOOKUP(B1084,'Wage Index Rural (CMS.GOV)-PDPM'!$B$1:$C$54,2,FALSE),0)</f>
        <v>0.7863</v>
      </c>
    </row>
    <row r="1085" spans="1:10" x14ac:dyDescent="0.25">
      <c r="A1085" s="134">
        <v>18660</v>
      </c>
      <c r="B1085" s="134" t="s">
        <v>2085</v>
      </c>
      <c r="C1085" s="131">
        <v>99918</v>
      </c>
      <c r="D1085" s="132" t="s">
        <v>2186</v>
      </c>
      <c r="E1085" s="133" t="s">
        <v>2187</v>
      </c>
      <c r="F1085" s="133" t="s">
        <v>7082</v>
      </c>
      <c r="G1085" s="135">
        <f t="shared" si="16"/>
        <v>0.7863</v>
      </c>
      <c r="H1085" s="134" t="s">
        <v>388</v>
      </c>
      <c r="I1085" s="138">
        <f>IF(H1085="Urban",VLOOKUP(C1085,'Wage Index Urban (CMS.GOV)-PDPM'!$A$2:$D$1682,4,FALSE),0)</f>
        <v>0</v>
      </c>
      <c r="J1085" s="138">
        <f>IF(H1085="Rural",VLOOKUP(B1085,'Wage Index Rural (CMS.GOV)-PDPM'!$B$1:$C$54,2,FALSE),0)</f>
        <v>0.7863</v>
      </c>
    </row>
    <row r="1086" spans="1:10" x14ac:dyDescent="0.25">
      <c r="A1086" s="134">
        <v>18670</v>
      </c>
      <c r="B1086" s="134" t="s">
        <v>2085</v>
      </c>
      <c r="C1086" s="131">
        <v>99918</v>
      </c>
      <c r="D1086" s="132" t="s">
        <v>1454</v>
      </c>
      <c r="E1086" s="133" t="s">
        <v>2188</v>
      </c>
      <c r="F1086" s="133" t="s">
        <v>7082</v>
      </c>
      <c r="G1086" s="135">
        <f t="shared" si="16"/>
        <v>0.7863</v>
      </c>
      <c r="H1086" s="134" t="s">
        <v>388</v>
      </c>
      <c r="I1086" s="138">
        <f>IF(H1086="Urban",VLOOKUP(C1086,'Wage Index Urban (CMS.GOV)-PDPM'!$A$2:$D$1682,4,FALSE),0)</f>
        <v>0</v>
      </c>
      <c r="J1086" s="138">
        <f>IF(H1086="Rural",VLOOKUP(B1086,'Wage Index Rural (CMS.GOV)-PDPM'!$B$1:$C$54,2,FALSE),0)</f>
        <v>0.7863</v>
      </c>
    </row>
    <row r="1087" spans="1:10" x14ac:dyDescent="0.25">
      <c r="A1087" s="134">
        <v>18680</v>
      </c>
      <c r="B1087" s="134" t="s">
        <v>2085</v>
      </c>
      <c r="C1087" s="131">
        <v>99918</v>
      </c>
      <c r="D1087" s="132" t="s">
        <v>682</v>
      </c>
      <c r="E1087" s="133" t="s">
        <v>2189</v>
      </c>
      <c r="F1087" s="133" t="s">
        <v>7082</v>
      </c>
      <c r="G1087" s="135">
        <f t="shared" si="16"/>
        <v>0.7863</v>
      </c>
      <c r="H1087" s="134" t="s">
        <v>388</v>
      </c>
      <c r="I1087" s="138">
        <f>IF(H1087="Urban",VLOOKUP(C1087,'Wage Index Urban (CMS.GOV)-PDPM'!$A$2:$D$1682,4,FALSE),0)</f>
        <v>0</v>
      </c>
      <c r="J1087" s="138">
        <f>IF(H1087="Rural",VLOOKUP(B1087,'Wage Index Rural (CMS.GOV)-PDPM'!$B$1:$C$54,2,FALSE),0)</f>
        <v>0.7863</v>
      </c>
    </row>
    <row r="1088" spans="1:10" x14ac:dyDescent="0.25">
      <c r="A1088" s="134">
        <v>18690</v>
      </c>
      <c r="B1088" s="134" t="s">
        <v>2085</v>
      </c>
      <c r="C1088" s="131">
        <v>99918</v>
      </c>
      <c r="D1088" s="132" t="s">
        <v>1560</v>
      </c>
      <c r="E1088" s="133" t="s">
        <v>2190</v>
      </c>
      <c r="F1088" s="133" t="s">
        <v>7082</v>
      </c>
      <c r="G1088" s="135">
        <f t="shared" si="16"/>
        <v>0.7863</v>
      </c>
      <c r="H1088" s="134" t="s">
        <v>388</v>
      </c>
      <c r="I1088" s="138">
        <f>IF(H1088="Urban",VLOOKUP(C1088,'Wage Index Urban (CMS.GOV)-PDPM'!$A$2:$D$1682,4,FALSE),0)</f>
        <v>0</v>
      </c>
      <c r="J1088" s="138">
        <f>IF(H1088="Rural",VLOOKUP(B1088,'Wage Index Rural (CMS.GOV)-PDPM'!$B$1:$C$54,2,FALSE),0)</f>
        <v>0.7863</v>
      </c>
    </row>
    <row r="1089" spans="1:10" x14ac:dyDescent="0.25">
      <c r="A1089" s="134">
        <v>18700</v>
      </c>
      <c r="B1089" s="134" t="s">
        <v>2085</v>
      </c>
      <c r="C1089" s="131">
        <v>99918</v>
      </c>
      <c r="D1089" s="132" t="s">
        <v>686</v>
      </c>
      <c r="E1089" s="133" t="s">
        <v>2191</v>
      </c>
      <c r="F1089" s="133" t="s">
        <v>7082</v>
      </c>
      <c r="G1089" s="135">
        <f t="shared" si="16"/>
        <v>0.7863</v>
      </c>
      <c r="H1089" s="134" t="s">
        <v>388</v>
      </c>
      <c r="I1089" s="138">
        <f>IF(H1089="Urban",VLOOKUP(C1089,'Wage Index Urban (CMS.GOV)-PDPM'!$A$2:$D$1682,4,FALSE),0)</f>
        <v>0</v>
      </c>
      <c r="J1089" s="138">
        <f>IF(H1089="Rural",VLOOKUP(B1089,'Wage Index Rural (CMS.GOV)-PDPM'!$B$1:$C$54,2,FALSE),0)</f>
        <v>0.7863</v>
      </c>
    </row>
    <row r="1090" spans="1:10" x14ac:dyDescent="0.25">
      <c r="A1090" s="134">
        <v>18710</v>
      </c>
      <c r="B1090" s="134" t="s">
        <v>2085</v>
      </c>
      <c r="C1090" s="131">
        <v>99918</v>
      </c>
      <c r="D1090" s="132" t="s">
        <v>1851</v>
      </c>
      <c r="E1090" s="133" t="s">
        <v>2192</v>
      </c>
      <c r="F1090" s="133" t="s">
        <v>7082</v>
      </c>
      <c r="G1090" s="135">
        <f t="shared" si="16"/>
        <v>0.7863</v>
      </c>
      <c r="H1090" s="134" t="s">
        <v>388</v>
      </c>
      <c r="I1090" s="138">
        <f>IF(H1090="Urban",VLOOKUP(C1090,'Wage Index Urban (CMS.GOV)-PDPM'!$A$2:$D$1682,4,FALSE),0)</f>
        <v>0</v>
      </c>
      <c r="J1090" s="138">
        <f>IF(H1090="Rural",VLOOKUP(B1090,'Wage Index Rural (CMS.GOV)-PDPM'!$B$1:$C$54,2,FALSE),0)</f>
        <v>0.7863</v>
      </c>
    </row>
    <row r="1091" spans="1:10" x14ac:dyDescent="0.25">
      <c r="A1091" s="134">
        <v>18750</v>
      </c>
      <c r="B1091" s="134" t="s">
        <v>2085</v>
      </c>
      <c r="C1091" s="131">
        <v>99918</v>
      </c>
      <c r="D1091" s="132" t="s">
        <v>478</v>
      </c>
      <c r="E1091" s="133" t="s">
        <v>2193</v>
      </c>
      <c r="F1091" s="133" t="s">
        <v>7082</v>
      </c>
      <c r="G1091" s="135">
        <f t="shared" si="16"/>
        <v>0.7863</v>
      </c>
      <c r="H1091" s="134" t="s">
        <v>388</v>
      </c>
      <c r="I1091" s="138">
        <f>IF(H1091="Urban",VLOOKUP(C1091,'Wage Index Urban (CMS.GOV)-PDPM'!$A$2:$D$1682,4,FALSE),0)</f>
        <v>0</v>
      </c>
      <c r="J1091" s="138">
        <f>IF(H1091="Rural",VLOOKUP(B1091,'Wage Index Rural (CMS.GOV)-PDPM'!$B$1:$C$54,2,FALSE),0)</f>
        <v>0.7863</v>
      </c>
    </row>
    <row r="1092" spans="1:10" x14ac:dyDescent="0.25">
      <c r="A1092" s="134">
        <v>18760</v>
      </c>
      <c r="B1092" s="134" t="s">
        <v>2085</v>
      </c>
      <c r="C1092" s="131">
        <v>99918</v>
      </c>
      <c r="D1092" s="132" t="s">
        <v>2194</v>
      </c>
      <c r="E1092" s="133" t="s">
        <v>2195</v>
      </c>
      <c r="F1092" s="133" t="s">
        <v>7082</v>
      </c>
      <c r="G1092" s="135">
        <f t="shared" si="16"/>
        <v>0.7863</v>
      </c>
      <c r="H1092" s="134" t="s">
        <v>388</v>
      </c>
      <c r="I1092" s="138">
        <f>IF(H1092="Urban",VLOOKUP(C1092,'Wage Index Urban (CMS.GOV)-PDPM'!$A$2:$D$1682,4,FALSE),0)</f>
        <v>0</v>
      </c>
      <c r="J1092" s="138">
        <f>IF(H1092="Rural",VLOOKUP(B1092,'Wage Index Rural (CMS.GOV)-PDPM'!$B$1:$C$54,2,FALSE),0)</f>
        <v>0.7863</v>
      </c>
    </row>
    <row r="1093" spans="1:10" x14ac:dyDescent="0.25">
      <c r="A1093" s="134">
        <v>18770</v>
      </c>
      <c r="B1093" s="134" t="s">
        <v>2085</v>
      </c>
      <c r="C1093" s="131">
        <v>99918</v>
      </c>
      <c r="D1093" s="132" t="s">
        <v>482</v>
      </c>
      <c r="E1093" s="133" t="s">
        <v>2196</v>
      </c>
      <c r="F1093" s="133" t="s">
        <v>7082</v>
      </c>
      <c r="G1093" s="135">
        <f t="shared" si="16"/>
        <v>0.7863</v>
      </c>
      <c r="H1093" s="134" t="s">
        <v>388</v>
      </c>
      <c r="I1093" s="138">
        <f>IF(H1093="Urban",VLOOKUP(C1093,'Wage Index Urban (CMS.GOV)-PDPM'!$A$2:$D$1682,4,FALSE),0)</f>
        <v>0</v>
      </c>
      <c r="J1093" s="138">
        <f>IF(H1093="Rural",VLOOKUP(B1093,'Wage Index Rural (CMS.GOV)-PDPM'!$B$1:$C$54,2,FALSE),0)</f>
        <v>0.7863</v>
      </c>
    </row>
    <row r="1094" spans="1:10" x14ac:dyDescent="0.25">
      <c r="A1094" s="134">
        <v>18780</v>
      </c>
      <c r="B1094" s="134" t="s">
        <v>2085</v>
      </c>
      <c r="C1094" s="131">
        <v>99918</v>
      </c>
      <c r="D1094" s="132" t="s">
        <v>484</v>
      </c>
      <c r="E1094" s="133" t="s">
        <v>2197</v>
      </c>
      <c r="F1094" s="133" t="s">
        <v>7082</v>
      </c>
      <c r="G1094" s="135">
        <f t="shared" si="16"/>
        <v>0.7863</v>
      </c>
      <c r="H1094" s="134" t="s">
        <v>388</v>
      </c>
      <c r="I1094" s="138">
        <f>IF(H1094="Urban",VLOOKUP(C1094,'Wage Index Urban (CMS.GOV)-PDPM'!$A$2:$D$1682,4,FALSE),0)</f>
        <v>0</v>
      </c>
      <c r="J1094" s="138">
        <f>IF(H1094="Rural",VLOOKUP(B1094,'Wage Index Rural (CMS.GOV)-PDPM'!$B$1:$C$54,2,FALSE),0)</f>
        <v>0.7863</v>
      </c>
    </row>
    <row r="1095" spans="1:10" x14ac:dyDescent="0.25">
      <c r="A1095" s="134">
        <v>18790</v>
      </c>
      <c r="B1095" s="134" t="s">
        <v>2085</v>
      </c>
      <c r="C1095" s="131">
        <v>99918</v>
      </c>
      <c r="D1095" s="132" t="s">
        <v>1077</v>
      </c>
      <c r="E1095" s="133" t="s">
        <v>2198</v>
      </c>
      <c r="F1095" s="133" t="s">
        <v>7082</v>
      </c>
      <c r="G1095" s="135">
        <f t="shared" si="16"/>
        <v>0.7863</v>
      </c>
      <c r="H1095" s="134" t="s">
        <v>388</v>
      </c>
      <c r="I1095" s="138">
        <f>IF(H1095="Urban",VLOOKUP(C1095,'Wage Index Urban (CMS.GOV)-PDPM'!$A$2:$D$1682,4,FALSE),0)</f>
        <v>0</v>
      </c>
      <c r="J1095" s="138">
        <f>IF(H1095="Rural",VLOOKUP(B1095,'Wage Index Rural (CMS.GOV)-PDPM'!$B$1:$C$54,2,FALSE),0)</f>
        <v>0.7863</v>
      </c>
    </row>
    <row r="1096" spans="1:10" x14ac:dyDescent="0.25">
      <c r="A1096" s="134">
        <v>18800</v>
      </c>
      <c r="B1096" s="134" t="s">
        <v>2085</v>
      </c>
      <c r="C1096" s="131">
        <v>99918</v>
      </c>
      <c r="D1096" s="132" t="s">
        <v>1569</v>
      </c>
      <c r="E1096" s="133" t="s">
        <v>2199</v>
      </c>
      <c r="F1096" s="133" t="s">
        <v>7082</v>
      </c>
      <c r="G1096" s="135">
        <f t="shared" si="16"/>
        <v>0.7863</v>
      </c>
      <c r="H1096" s="134" t="s">
        <v>388</v>
      </c>
      <c r="I1096" s="138">
        <f>IF(H1096="Urban",VLOOKUP(C1096,'Wage Index Urban (CMS.GOV)-PDPM'!$A$2:$D$1682,4,FALSE),0)</f>
        <v>0</v>
      </c>
      <c r="J1096" s="138">
        <f>IF(H1096="Rural",VLOOKUP(B1096,'Wage Index Rural (CMS.GOV)-PDPM'!$B$1:$C$54,2,FALSE),0)</f>
        <v>0.7863</v>
      </c>
    </row>
    <row r="1097" spans="1:10" x14ac:dyDescent="0.25">
      <c r="A1097" s="134">
        <v>18720</v>
      </c>
      <c r="B1097" s="134" t="s">
        <v>2085</v>
      </c>
      <c r="C1097" s="131">
        <v>99918</v>
      </c>
      <c r="D1097" s="132" t="s">
        <v>2200</v>
      </c>
      <c r="E1097" s="133" t="s">
        <v>2201</v>
      </c>
      <c r="F1097" s="133" t="s">
        <v>7082</v>
      </c>
      <c r="G1097" s="135">
        <f t="shared" ref="G1097:G1160" si="17">IF(H1097="Rural",J1097,I1097)</f>
        <v>0.7863</v>
      </c>
      <c r="H1097" s="134" t="s">
        <v>388</v>
      </c>
      <c r="I1097" s="138">
        <f>IF(H1097="Urban",VLOOKUP(C1097,'Wage Index Urban (CMS.GOV)-PDPM'!$A$2:$D$1682,4,FALSE),0)</f>
        <v>0</v>
      </c>
      <c r="J1097" s="138">
        <f>IF(H1097="Rural",VLOOKUP(B1097,'Wage Index Rural (CMS.GOV)-PDPM'!$B$1:$C$54,2,FALSE),0)</f>
        <v>0.7863</v>
      </c>
    </row>
    <row r="1098" spans="1:10" x14ac:dyDescent="0.25">
      <c r="A1098" s="134">
        <v>18730</v>
      </c>
      <c r="B1098" s="134" t="s">
        <v>2085</v>
      </c>
      <c r="C1098" s="131">
        <v>99918</v>
      </c>
      <c r="D1098" s="132" t="s">
        <v>2202</v>
      </c>
      <c r="E1098" s="133" t="s">
        <v>2203</v>
      </c>
      <c r="F1098" s="133" t="s">
        <v>7082</v>
      </c>
      <c r="G1098" s="135">
        <f t="shared" si="17"/>
        <v>0.7863</v>
      </c>
      <c r="H1098" s="134" t="s">
        <v>388</v>
      </c>
      <c r="I1098" s="138">
        <f>IF(H1098="Urban",VLOOKUP(C1098,'Wage Index Urban (CMS.GOV)-PDPM'!$A$2:$D$1682,4,FALSE),0)</f>
        <v>0</v>
      </c>
      <c r="J1098" s="138">
        <f>IF(H1098="Rural",VLOOKUP(B1098,'Wage Index Rural (CMS.GOV)-PDPM'!$B$1:$C$54,2,FALSE),0)</f>
        <v>0.7863</v>
      </c>
    </row>
    <row r="1099" spans="1:10" x14ac:dyDescent="0.25">
      <c r="A1099" s="134">
        <v>18740</v>
      </c>
      <c r="B1099" s="134" t="s">
        <v>2085</v>
      </c>
      <c r="C1099" s="131">
        <v>36980</v>
      </c>
      <c r="D1099" s="132" t="s">
        <v>2204</v>
      </c>
      <c r="E1099" s="133" t="s">
        <v>2205</v>
      </c>
      <c r="F1099" s="133" t="s">
        <v>166</v>
      </c>
      <c r="G1099" s="135">
        <f t="shared" si="17"/>
        <v>0.85550000000000004</v>
      </c>
      <c r="H1099" s="134" t="s">
        <v>391</v>
      </c>
      <c r="I1099" s="138">
        <f>IF(H1099="Urban",VLOOKUP(C1099,'Wage Index Urban (CMS.GOV)-PDPM'!$A$2:$D$1682,4,FALSE),0)</f>
        <v>0.85550000000000004</v>
      </c>
      <c r="J1099" s="138">
        <f>IF(H1099="Rural",VLOOKUP(B1099,'Wage Index Rural (CMS.GOV)-PDPM'!$B$1:$C$54,2,FALSE),0)</f>
        <v>0</v>
      </c>
    </row>
    <row r="1100" spans="1:10" x14ac:dyDescent="0.25">
      <c r="A1100" s="134">
        <v>18801</v>
      </c>
      <c r="B1100" s="134" t="s">
        <v>2085</v>
      </c>
      <c r="C1100" s="131">
        <v>21060</v>
      </c>
      <c r="D1100" s="132" t="s">
        <v>2004</v>
      </c>
      <c r="E1100" s="133" t="s">
        <v>2206</v>
      </c>
      <c r="F1100" s="133" t="s">
        <v>167</v>
      </c>
      <c r="G1100" s="135">
        <f t="shared" si="17"/>
        <v>0.82480000000000009</v>
      </c>
      <c r="H1100" s="134" t="s">
        <v>391</v>
      </c>
      <c r="I1100" s="138">
        <f>IF(H1100="Urban",VLOOKUP(C1100,'Wage Index Urban (CMS.GOV)-PDPM'!$A$2:$D$1682,4,FALSE),0)</f>
        <v>0.82480000000000009</v>
      </c>
      <c r="J1100" s="138">
        <f>IF(H1100="Rural",VLOOKUP(B1100,'Wage Index Rural (CMS.GOV)-PDPM'!$B$1:$C$54,2,FALSE),0)</f>
        <v>0</v>
      </c>
    </row>
    <row r="1101" spans="1:10" x14ac:dyDescent="0.25">
      <c r="A1101" s="134">
        <v>18802</v>
      </c>
      <c r="B1101" s="134" t="s">
        <v>2085</v>
      </c>
      <c r="C1101" s="131">
        <v>99918</v>
      </c>
      <c r="D1101" s="132" t="s">
        <v>2207</v>
      </c>
      <c r="E1101" s="133" t="s">
        <v>2208</v>
      </c>
      <c r="F1101" s="133" t="s">
        <v>7082</v>
      </c>
      <c r="G1101" s="135">
        <f t="shared" si="17"/>
        <v>0.7863</v>
      </c>
      <c r="H1101" s="134" t="s">
        <v>388</v>
      </c>
      <c r="I1101" s="138">
        <f>IF(H1101="Urban",VLOOKUP(C1101,'Wage Index Urban (CMS.GOV)-PDPM'!$A$2:$D$1682,4,FALSE),0)</f>
        <v>0</v>
      </c>
      <c r="J1101" s="138">
        <f>IF(H1101="Rural",VLOOKUP(B1101,'Wage Index Rural (CMS.GOV)-PDPM'!$B$1:$C$54,2,FALSE),0)</f>
        <v>0.7863</v>
      </c>
    </row>
    <row r="1102" spans="1:10" x14ac:dyDescent="0.25">
      <c r="A1102" s="134">
        <v>18830</v>
      </c>
      <c r="B1102" s="134" t="s">
        <v>2085</v>
      </c>
      <c r="C1102" s="131">
        <v>99918</v>
      </c>
      <c r="D1102" s="132" t="s">
        <v>1581</v>
      </c>
      <c r="E1102" s="133" t="s">
        <v>2209</v>
      </c>
      <c r="F1102" s="133" t="s">
        <v>7082</v>
      </c>
      <c r="G1102" s="135">
        <f t="shared" si="17"/>
        <v>0.7863</v>
      </c>
      <c r="H1102" s="134" t="s">
        <v>388</v>
      </c>
      <c r="I1102" s="138">
        <f>IF(H1102="Urban",VLOOKUP(C1102,'Wage Index Urban (CMS.GOV)-PDPM'!$A$2:$D$1682,4,FALSE),0)</f>
        <v>0</v>
      </c>
      <c r="J1102" s="138">
        <f>IF(H1102="Rural",VLOOKUP(B1102,'Wage Index Rural (CMS.GOV)-PDPM'!$B$1:$C$54,2,FALSE),0)</f>
        <v>0.7863</v>
      </c>
    </row>
    <row r="1103" spans="1:10" x14ac:dyDescent="0.25">
      <c r="A1103" s="134">
        <v>18831</v>
      </c>
      <c r="B1103" s="134" t="s">
        <v>2085</v>
      </c>
      <c r="C1103" s="131">
        <v>99918</v>
      </c>
      <c r="D1103" s="132" t="s">
        <v>2210</v>
      </c>
      <c r="E1103" s="133" t="s">
        <v>2211</v>
      </c>
      <c r="F1103" s="133" t="s">
        <v>7082</v>
      </c>
      <c r="G1103" s="135">
        <f t="shared" si="17"/>
        <v>0.7863</v>
      </c>
      <c r="H1103" s="134" t="s">
        <v>388</v>
      </c>
      <c r="I1103" s="138">
        <f>IF(H1103="Urban",VLOOKUP(C1103,'Wage Index Urban (CMS.GOV)-PDPM'!$A$2:$D$1682,4,FALSE),0)</f>
        <v>0</v>
      </c>
      <c r="J1103" s="138">
        <f>IF(H1103="Rural",VLOOKUP(B1103,'Wage Index Rural (CMS.GOV)-PDPM'!$B$1:$C$54,2,FALSE),0)</f>
        <v>0.7863</v>
      </c>
    </row>
    <row r="1104" spans="1:10" x14ac:dyDescent="0.25">
      <c r="A1104" s="134">
        <v>18850</v>
      </c>
      <c r="B1104" s="134" t="s">
        <v>2085</v>
      </c>
      <c r="C1104" s="131">
        <v>99918</v>
      </c>
      <c r="D1104" s="132" t="s">
        <v>488</v>
      </c>
      <c r="E1104" s="133" t="s">
        <v>2212</v>
      </c>
      <c r="F1104" s="133" t="s">
        <v>7082</v>
      </c>
      <c r="G1104" s="135">
        <f t="shared" si="17"/>
        <v>0.7863</v>
      </c>
      <c r="H1104" s="134" t="s">
        <v>388</v>
      </c>
      <c r="I1104" s="138">
        <f>IF(H1104="Urban",VLOOKUP(C1104,'Wage Index Urban (CMS.GOV)-PDPM'!$A$2:$D$1682,4,FALSE),0)</f>
        <v>0</v>
      </c>
      <c r="J1104" s="138">
        <f>IF(H1104="Rural",VLOOKUP(B1104,'Wage Index Rural (CMS.GOV)-PDPM'!$B$1:$C$54,2,FALSE),0)</f>
        <v>0.7863</v>
      </c>
    </row>
    <row r="1105" spans="1:10" x14ac:dyDescent="0.25">
      <c r="A1105" s="134">
        <v>18860</v>
      </c>
      <c r="B1105" s="134" t="s">
        <v>2085</v>
      </c>
      <c r="C1105" s="131">
        <v>99918</v>
      </c>
      <c r="D1105" s="132" t="s">
        <v>490</v>
      </c>
      <c r="E1105" s="133" t="s">
        <v>2213</v>
      </c>
      <c r="F1105" s="133" t="s">
        <v>7082</v>
      </c>
      <c r="G1105" s="135">
        <f t="shared" si="17"/>
        <v>0.7863</v>
      </c>
      <c r="H1105" s="134" t="s">
        <v>388</v>
      </c>
      <c r="I1105" s="138">
        <f>IF(H1105="Urban",VLOOKUP(C1105,'Wage Index Urban (CMS.GOV)-PDPM'!$A$2:$D$1682,4,FALSE),0)</f>
        <v>0</v>
      </c>
      <c r="J1105" s="138">
        <f>IF(H1105="Rural",VLOOKUP(B1105,'Wage Index Rural (CMS.GOV)-PDPM'!$B$1:$C$54,2,FALSE),0)</f>
        <v>0.7863</v>
      </c>
    </row>
    <row r="1106" spans="1:10" x14ac:dyDescent="0.25">
      <c r="A1106" s="134">
        <v>18861</v>
      </c>
      <c r="B1106" s="134" t="s">
        <v>2085</v>
      </c>
      <c r="C1106" s="131">
        <v>99918</v>
      </c>
      <c r="D1106" s="132" t="s">
        <v>492</v>
      </c>
      <c r="E1106" s="133" t="s">
        <v>2214</v>
      </c>
      <c r="F1106" s="133" t="s">
        <v>7082</v>
      </c>
      <c r="G1106" s="135">
        <f t="shared" si="17"/>
        <v>0.7863</v>
      </c>
      <c r="H1106" s="134" t="s">
        <v>388</v>
      </c>
      <c r="I1106" s="138">
        <f>IF(H1106="Urban",VLOOKUP(C1106,'Wage Index Urban (CMS.GOV)-PDPM'!$A$2:$D$1682,4,FALSE),0)</f>
        <v>0</v>
      </c>
      <c r="J1106" s="138">
        <f>IF(H1106="Rural",VLOOKUP(B1106,'Wage Index Rural (CMS.GOV)-PDPM'!$B$1:$C$54,2,FALSE),0)</f>
        <v>0.7863</v>
      </c>
    </row>
    <row r="1107" spans="1:10" x14ac:dyDescent="0.25">
      <c r="A1107" s="134">
        <v>18880</v>
      </c>
      <c r="B1107" s="134" t="s">
        <v>2085</v>
      </c>
      <c r="C1107" s="131">
        <v>99918</v>
      </c>
      <c r="D1107" s="132" t="s">
        <v>2215</v>
      </c>
      <c r="E1107" s="133" t="s">
        <v>2216</v>
      </c>
      <c r="F1107" s="133" t="s">
        <v>7082</v>
      </c>
      <c r="G1107" s="135">
        <f t="shared" si="17"/>
        <v>0.7863</v>
      </c>
      <c r="H1107" s="134" t="s">
        <v>388</v>
      </c>
      <c r="I1107" s="138">
        <f>IF(H1107="Urban",VLOOKUP(C1107,'Wage Index Urban (CMS.GOV)-PDPM'!$A$2:$D$1682,4,FALSE),0)</f>
        <v>0</v>
      </c>
      <c r="J1107" s="138">
        <f>IF(H1107="Rural",VLOOKUP(B1107,'Wage Index Rural (CMS.GOV)-PDPM'!$B$1:$C$54,2,FALSE),0)</f>
        <v>0.7863</v>
      </c>
    </row>
    <row r="1108" spans="1:10" x14ac:dyDescent="0.25">
      <c r="A1108" s="134">
        <v>18890</v>
      </c>
      <c r="B1108" s="134" t="s">
        <v>2085</v>
      </c>
      <c r="C1108" s="131">
        <v>99918</v>
      </c>
      <c r="D1108" s="132" t="s">
        <v>2217</v>
      </c>
      <c r="E1108" s="133" t="s">
        <v>2218</v>
      </c>
      <c r="F1108" s="133" t="s">
        <v>7082</v>
      </c>
      <c r="G1108" s="135">
        <f t="shared" si="17"/>
        <v>0.7863</v>
      </c>
      <c r="H1108" s="134" t="s">
        <v>388</v>
      </c>
      <c r="I1108" s="138">
        <f>IF(H1108="Urban",VLOOKUP(C1108,'Wage Index Urban (CMS.GOV)-PDPM'!$A$2:$D$1682,4,FALSE),0)</f>
        <v>0</v>
      </c>
      <c r="J1108" s="138">
        <f>IF(H1108="Rural",VLOOKUP(B1108,'Wage Index Rural (CMS.GOV)-PDPM'!$B$1:$C$54,2,FALSE),0)</f>
        <v>0.7863</v>
      </c>
    </row>
    <row r="1109" spans="1:10" x14ac:dyDescent="0.25">
      <c r="A1109" s="134">
        <v>18900</v>
      </c>
      <c r="B1109" s="134" t="s">
        <v>2085</v>
      </c>
      <c r="C1109" s="131">
        <v>99918</v>
      </c>
      <c r="D1109" s="132" t="s">
        <v>2219</v>
      </c>
      <c r="E1109" s="133" t="s">
        <v>2220</v>
      </c>
      <c r="F1109" s="133" t="s">
        <v>7082</v>
      </c>
      <c r="G1109" s="135">
        <f t="shared" si="17"/>
        <v>0.7863</v>
      </c>
      <c r="H1109" s="134" t="s">
        <v>388</v>
      </c>
      <c r="I1109" s="138">
        <f>IF(H1109="Urban",VLOOKUP(C1109,'Wage Index Urban (CMS.GOV)-PDPM'!$A$2:$D$1682,4,FALSE),0)</f>
        <v>0</v>
      </c>
      <c r="J1109" s="138">
        <f>IF(H1109="Rural",VLOOKUP(B1109,'Wage Index Rural (CMS.GOV)-PDPM'!$B$1:$C$54,2,FALSE),0)</f>
        <v>0.7863</v>
      </c>
    </row>
    <row r="1110" spans="1:10" x14ac:dyDescent="0.25">
      <c r="A1110" s="134">
        <v>18910</v>
      </c>
      <c r="B1110" s="134" t="s">
        <v>2085</v>
      </c>
      <c r="C1110" s="131">
        <v>99918</v>
      </c>
      <c r="D1110" s="132" t="s">
        <v>1714</v>
      </c>
      <c r="E1110" s="133" t="s">
        <v>2221</v>
      </c>
      <c r="F1110" s="133" t="s">
        <v>7082</v>
      </c>
      <c r="G1110" s="135">
        <f t="shared" si="17"/>
        <v>0.7863</v>
      </c>
      <c r="H1110" s="134" t="s">
        <v>388</v>
      </c>
      <c r="I1110" s="138">
        <f>IF(H1110="Urban",VLOOKUP(C1110,'Wage Index Urban (CMS.GOV)-PDPM'!$A$2:$D$1682,4,FALSE),0)</f>
        <v>0</v>
      </c>
      <c r="J1110" s="138">
        <f>IF(H1110="Rural",VLOOKUP(B1110,'Wage Index Rural (CMS.GOV)-PDPM'!$B$1:$C$54,2,FALSE),0)</f>
        <v>0.7863</v>
      </c>
    </row>
    <row r="1111" spans="1:10" x14ac:dyDescent="0.25">
      <c r="A1111" s="134">
        <v>18920</v>
      </c>
      <c r="B1111" s="134" t="s">
        <v>2085</v>
      </c>
      <c r="C1111" s="131">
        <v>31140</v>
      </c>
      <c r="D1111" s="132" t="s">
        <v>2222</v>
      </c>
      <c r="E1111" s="133" t="s">
        <v>2223</v>
      </c>
      <c r="F1111" s="133" t="s">
        <v>137</v>
      </c>
      <c r="G1111" s="135">
        <f t="shared" si="17"/>
        <v>0.87930000000000008</v>
      </c>
      <c r="H1111" s="134" t="s">
        <v>391</v>
      </c>
      <c r="I1111" s="138">
        <f>IF(H1111="Urban",VLOOKUP(C1111,'Wage Index Urban (CMS.GOV)-PDPM'!$A$2:$D$1682,4,FALSE),0)</f>
        <v>0.87930000000000008</v>
      </c>
      <c r="J1111" s="138">
        <f>IF(H1111="Rural",VLOOKUP(B1111,'Wage Index Rural (CMS.GOV)-PDPM'!$B$1:$C$54,2,FALSE),0)</f>
        <v>0</v>
      </c>
    </row>
    <row r="1112" spans="1:10" x14ac:dyDescent="0.25">
      <c r="A1112" s="134">
        <v>18930</v>
      </c>
      <c r="B1112" s="134" t="s">
        <v>2085</v>
      </c>
      <c r="C1112" s="131">
        <v>99918</v>
      </c>
      <c r="D1112" s="132" t="s">
        <v>1717</v>
      </c>
      <c r="E1112" s="133" t="s">
        <v>2224</v>
      </c>
      <c r="F1112" s="133" t="s">
        <v>7082</v>
      </c>
      <c r="G1112" s="135">
        <f t="shared" si="17"/>
        <v>0.7863</v>
      </c>
      <c r="H1112" s="134" t="s">
        <v>388</v>
      </c>
      <c r="I1112" s="138">
        <f>IF(H1112="Urban",VLOOKUP(C1112,'Wage Index Urban (CMS.GOV)-PDPM'!$A$2:$D$1682,4,FALSE),0)</f>
        <v>0</v>
      </c>
      <c r="J1112" s="138">
        <f>IF(H1112="Rural",VLOOKUP(B1112,'Wage Index Rural (CMS.GOV)-PDPM'!$B$1:$C$54,2,FALSE),0)</f>
        <v>0.7863</v>
      </c>
    </row>
    <row r="1113" spans="1:10" x14ac:dyDescent="0.25">
      <c r="A1113" s="134">
        <v>18931</v>
      </c>
      <c r="B1113" s="134" t="s">
        <v>2085</v>
      </c>
      <c r="C1113" s="131">
        <v>99918</v>
      </c>
      <c r="D1113" s="132" t="s">
        <v>2225</v>
      </c>
      <c r="E1113" s="133" t="s">
        <v>2226</v>
      </c>
      <c r="F1113" s="133" t="s">
        <v>7082</v>
      </c>
      <c r="G1113" s="135">
        <f t="shared" si="17"/>
        <v>0.7863</v>
      </c>
      <c r="H1113" s="134" t="s">
        <v>388</v>
      </c>
      <c r="I1113" s="138">
        <f>IF(H1113="Urban",VLOOKUP(C1113,'Wage Index Urban (CMS.GOV)-PDPM'!$A$2:$D$1682,4,FALSE),0)</f>
        <v>0</v>
      </c>
      <c r="J1113" s="138">
        <f>IF(H1113="Rural",VLOOKUP(B1113,'Wage Index Rural (CMS.GOV)-PDPM'!$B$1:$C$54,2,FALSE),0)</f>
        <v>0.7863</v>
      </c>
    </row>
    <row r="1114" spans="1:10" x14ac:dyDescent="0.25">
      <c r="A1114" s="134">
        <v>18932</v>
      </c>
      <c r="B1114" s="134" t="s">
        <v>2085</v>
      </c>
      <c r="C1114" s="131">
        <v>17140</v>
      </c>
      <c r="D1114" s="132" t="s">
        <v>2227</v>
      </c>
      <c r="E1114" s="133" t="s">
        <v>2228</v>
      </c>
      <c r="F1114" s="133" t="s">
        <v>139</v>
      </c>
      <c r="G1114" s="135">
        <f t="shared" si="17"/>
        <v>0.9103</v>
      </c>
      <c r="H1114" s="134" t="s">
        <v>391</v>
      </c>
      <c r="I1114" s="138">
        <f>IF(H1114="Urban",VLOOKUP(C1114,'Wage Index Urban (CMS.GOV)-PDPM'!$A$2:$D$1682,4,FALSE),0)</f>
        <v>0.9103</v>
      </c>
      <c r="J1114" s="138">
        <f>IF(H1114="Rural",VLOOKUP(B1114,'Wage Index Rural (CMS.GOV)-PDPM'!$B$1:$C$54,2,FALSE),0)</f>
        <v>0</v>
      </c>
    </row>
    <row r="1115" spans="1:10" x14ac:dyDescent="0.25">
      <c r="A1115" s="134">
        <v>18960</v>
      </c>
      <c r="B1115" s="134" t="s">
        <v>2085</v>
      </c>
      <c r="C1115" s="131">
        <v>99918</v>
      </c>
      <c r="D1115" s="132" t="s">
        <v>494</v>
      </c>
      <c r="E1115" s="133" t="s">
        <v>2229</v>
      </c>
      <c r="F1115" s="133" t="s">
        <v>7082</v>
      </c>
      <c r="G1115" s="135">
        <f t="shared" si="17"/>
        <v>0.7863</v>
      </c>
      <c r="H1115" s="134" t="s">
        <v>388</v>
      </c>
      <c r="I1115" s="138">
        <f>IF(H1115="Urban",VLOOKUP(C1115,'Wage Index Urban (CMS.GOV)-PDPM'!$A$2:$D$1682,4,FALSE),0)</f>
        <v>0</v>
      </c>
      <c r="J1115" s="138">
        <f>IF(H1115="Rural",VLOOKUP(B1115,'Wage Index Rural (CMS.GOV)-PDPM'!$B$1:$C$54,2,FALSE),0)</f>
        <v>0.7863</v>
      </c>
    </row>
    <row r="1116" spans="1:10" x14ac:dyDescent="0.25">
      <c r="A1116" s="134">
        <v>18970</v>
      </c>
      <c r="B1116" s="134" t="s">
        <v>2085</v>
      </c>
      <c r="C1116" s="131">
        <v>99918</v>
      </c>
      <c r="D1116" s="132" t="s">
        <v>498</v>
      </c>
      <c r="E1116" s="133" t="s">
        <v>2230</v>
      </c>
      <c r="F1116" s="133" t="s">
        <v>7082</v>
      </c>
      <c r="G1116" s="135">
        <f t="shared" si="17"/>
        <v>0.7863</v>
      </c>
      <c r="H1116" s="134" t="s">
        <v>388</v>
      </c>
      <c r="I1116" s="138">
        <f>IF(H1116="Urban",VLOOKUP(C1116,'Wage Index Urban (CMS.GOV)-PDPM'!$A$2:$D$1682,4,FALSE),0)</f>
        <v>0</v>
      </c>
      <c r="J1116" s="138">
        <f>IF(H1116="Rural",VLOOKUP(B1116,'Wage Index Rural (CMS.GOV)-PDPM'!$B$1:$C$54,2,FALSE),0)</f>
        <v>0.7863</v>
      </c>
    </row>
    <row r="1117" spans="1:10" x14ac:dyDescent="0.25">
      <c r="A1117" s="134">
        <v>18971</v>
      </c>
      <c r="B1117" s="134" t="s">
        <v>2085</v>
      </c>
      <c r="C1117" s="131">
        <v>99918</v>
      </c>
      <c r="D1117" s="132" t="s">
        <v>2231</v>
      </c>
      <c r="E1117" s="133" t="s">
        <v>2232</v>
      </c>
      <c r="F1117" s="133" t="s">
        <v>7082</v>
      </c>
      <c r="G1117" s="135">
        <f t="shared" si="17"/>
        <v>0.7863</v>
      </c>
      <c r="H1117" s="134" t="s">
        <v>388</v>
      </c>
      <c r="I1117" s="138">
        <f>IF(H1117="Urban",VLOOKUP(C1117,'Wage Index Urban (CMS.GOV)-PDPM'!$A$2:$D$1682,4,FALSE),0)</f>
        <v>0</v>
      </c>
      <c r="J1117" s="138">
        <f>IF(H1117="Rural",VLOOKUP(B1117,'Wage Index Rural (CMS.GOV)-PDPM'!$B$1:$C$54,2,FALSE),0)</f>
        <v>0.7863</v>
      </c>
    </row>
    <row r="1118" spans="1:10" x14ac:dyDescent="0.25">
      <c r="A1118" s="134">
        <v>18972</v>
      </c>
      <c r="B1118" s="134" t="s">
        <v>2085</v>
      </c>
      <c r="C1118" s="131">
        <v>99918</v>
      </c>
      <c r="D1118" s="132" t="s">
        <v>716</v>
      </c>
      <c r="E1118" s="133" t="s">
        <v>2233</v>
      </c>
      <c r="F1118" s="133" t="s">
        <v>7082</v>
      </c>
      <c r="G1118" s="135">
        <f t="shared" si="17"/>
        <v>0.7863</v>
      </c>
      <c r="H1118" s="134" t="s">
        <v>388</v>
      </c>
      <c r="I1118" s="138">
        <f>IF(H1118="Urban",VLOOKUP(C1118,'Wage Index Urban (CMS.GOV)-PDPM'!$A$2:$D$1682,4,FALSE),0)</f>
        <v>0</v>
      </c>
      <c r="J1118" s="138">
        <f>IF(H1118="Rural",VLOOKUP(B1118,'Wage Index Rural (CMS.GOV)-PDPM'!$B$1:$C$54,2,FALSE),0)</f>
        <v>0.7863</v>
      </c>
    </row>
    <row r="1119" spans="1:10" x14ac:dyDescent="0.25">
      <c r="A1119" s="134">
        <v>18973</v>
      </c>
      <c r="B1119" s="134" t="s">
        <v>2085</v>
      </c>
      <c r="C1119" s="131">
        <v>99918</v>
      </c>
      <c r="D1119" s="132" t="s">
        <v>2234</v>
      </c>
      <c r="E1119" s="133" t="s">
        <v>2235</v>
      </c>
      <c r="F1119" s="133" t="s">
        <v>7082</v>
      </c>
      <c r="G1119" s="135">
        <f t="shared" si="17"/>
        <v>0.7863</v>
      </c>
      <c r="H1119" s="134" t="s">
        <v>388</v>
      </c>
      <c r="I1119" s="138">
        <f>IF(H1119="Urban",VLOOKUP(C1119,'Wage Index Urban (CMS.GOV)-PDPM'!$A$2:$D$1682,4,FALSE),0)</f>
        <v>0</v>
      </c>
      <c r="J1119" s="138">
        <f>IF(H1119="Rural",VLOOKUP(B1119,'Wage Index Rural (CMS.GOV)-PDPM'!$B$1:$C$54,2,FALSE),0)</f>
        <v>0.7863</v>
      </c>
    </row>
    <row r="1120" spans="1:10" x14ac:dyDescent="0.25">
      <c r="A1120" s="134">
        <v>18974</v>
      </c>
      <c r="B1120" s="134" t="s">
        <v>2085</v>
      </c>
      <c r="C1120" s="131">
        <v>99918</v>
      </c>
      <c r="D1120" s="132" t="s">
        <v>2236</v>
      </c>
      <c r="E1120" s="133" t="s">
        <v>2237</v>
      </c>
      <c r="F1120" s="133" t="s">
        <v>7082</v>
      </c>
      <c r="G1120" s="135">
        <f t="shared" si="17"/>
        <v>0.7863</v>
      </c>
      <c r="H1120" s="134" t="s">
        <v>388</v>
      </c>
      <c r="I1120" s="138">
        <f>IF(H1120="Urban",VLOOKUP(C1120,'Wage Index Urban (CMS.GOV)-PDPM'!$A$2:$D$1682,4,FALSE),0)</f>
        <v>0</v>
      </c>
      <c r="J1120" s="138">
        <f>IF(H1120="Rural",VLOOKUP(B1120,'Wage Index Rural (CMS.GOV)-PDPM'!$B$1:$C$54,2,FALSE),0)</f>
        <v>0.7863</v>
      </c>
    </row>
    <row r="1121" spans="1:10" x14ac:dyDescent="0.25">
      <c r="A1121" s="134">
        <v>18975</v>
      </c>
      <c r="B1121" s="134" t="s">
        <v>2085</v>
      </c>
      <c r="C1121" s="131">
        <v>99918</v>
      </c>
      <c r="D1121" s="132" t="s">
        <v>2238</v>
      </c>
      <c r="E1121" s="133" t="s">
        <v>2239</v>
      </c>
      <c r="F1121" s="133" t="s">
        <v>7082</v>
      </c>
      <c r="G1121" s="135">
        <f t="shared" si="17"/>
        <v>0.7863</v>
      </c>
      <c r="H1121" s="134" t="s">
        <v>388</v>
      </c>
      <c r="I1121" s="138">
        <f>IF(H1121="Urban",VLOOKUP(C1121,'Wage Index Urban (CMS.GOV)-PDPM'!$A$2:$D$1682,4,FALSE),0)</f>
        <v>0</v>
      </c>
      <c r="J1121" s="138">
        <f>IF(H1121="Rural",VLOOKUP(B1121,'Wage Index Rural (CMS.GOV)-PDPM'!$B$1:$C$54,2,FALSE),0)</f>
        <v>0.7863</v>
      </c>
    </row>
    <row r="1122" spans="1:10" x14ac:dyDescent="0.25">
      <c r="A1122" s="134">
        <v>18976</v>
      </c>
      <c r="B1122" s="134" t="s">
        <v>2085</v>
      </c>
      <c r="C1122" s="131">
        <v>99918</v>
      </c>
      <c r="D1122" s="132" t="s">
        <v>502</v>
      </c>
      <c r="E1122" s="133" t="s">
        <v>2240</v>
      </c>
      <c r="F1122" s="133" t="s">
        <v>7082</v>
      </c>
      <c r="G1122" s="135">
        <f t="shared" si="17"/>
        <v>0.7863</v>
      </c>
      <c r="H1122" s="134" t="s">
        <v>388</v>
      </c>
      <c r="I1122" s="138">
        <f>IF(H1122="Urban",VLOOKUP(C1122,'Wage Index Urban (CMS.GOV)-PDPM'!$A$2:$D$1682,4,FALSE),0)</f>
        <v>0</v>
      </c>
      <c r="J1122" s="138">
        <f>IF(H1122="Rural",VLOOKUP(B1122,'Wage Index Rural (CMS.GOV)-PDPM'!$B$1:$C$54,2,FALSE),0)</f>
        <v>0.7863</v>
      </c>
    </row>
    <row r="1123" spans="1:10" x14ac:dyDescent="0.25">
      <c r="A1123" s="134">
        <v>18977</v>
      </c>
      <c r="B1123" s="134" t="s">
        <v>2085</v>
      </c>
      <c r="C1123" s="131">
        <v>30460</v>
      </c>
      <c r="D1123" s="132" t="s">
        <v>721</v>
      </c>
      <c r="E1123" s="133" t="s">
        <v>2241</v>
      </c>
      <c r="F1123" s="133" t="s">
        <v>163</v>
      </c>
      <c r="G1123" s="135">
        <f t="shared" si="17"/>
        <v>0.8841</v>
      </c>
      <c r="H1123" s="134" t="s">
        <v>391</v>
      </c>
      <c r="I1123" s="138">
        <f>IF(H1123="Urban",VLOOKUP(C1123,'Wage Index Urban (CMS.GOV)-PDPM'!$A$2:$D$1682,4,FALSE),0)</f>
        <v>0.8841</v>
      </c>
      <c r="J1123" s="138">
        <f>IF(H1123="Rural",VLOOKUP(B1123,'Wage Index Rural (CMS.GOV)-PDPM'!$B$1:$C$54,2,FALSE),0)</f>
        <v>0</v>
      </c>
    </row>
    <row r="1124" spans="1:10" x14ac:dyDescent="0.25">
      <c r="A1124" s="134">
        <v>18978</v>
      </c>
      <c r="B1124" s="134" t="s">
        <v>2085</v>
      </c>
      <c r="C1124" s="131">
        <v>31140</v>
      </c>
      <c r="D1124" s="132" t="s">
        <v>504</v>
      </c>
      <c r="E1124" s="133" t="s">
        <v>2242</v>
      </c>
      <c r="F1124" s="133" t="s">
        <v>137</v>
      </c>
      <c r="G1124" s="135">
        <f t="shared" si="17"/>
        <v>0.87930000000000008</v>
      </c>
      <c r="H1124" s="134" t="s">
        <v>391</v>
      </c>
      <c r="I1124" s="138">
        <f>IF(H1124="Urban",VLOOKUP(C1124,'Wage Index Urban (CMS.GOV)-PDPM'!$A$2:$D$1682,4,FALSE),0)</f>
        <v>0.87930000000000008</v>
      </c>
      <c r="J1124" s="138">
        <f>IF(H1124="Rural",VLOOKUP(B1124,'Wage Index Rural (CMS.GOV)-PDPM'!$B$1:$C$54,2,FALSE),0)</f>
        <v>0</v>
      </c>
    </row>
    <row r="1125" spans="1:10" x14ac:dyDescent="0.25">
      <c r="A1125" s="134">
        <v>18979</v>
      </c>
      <c r="B1125" s="134" t="s">
        <v>2085</v>
      </c>
      <c r="C1125" s="131">
        <v>99918</v>
      </c>
      <c r="D1125" s="132" t="s">
        <v>2243</v>
      </c>
      <c r="E1125" s="133" t="s">
        <v>2244</v>
      </c>
      <c r="F1125" s="133" t="s">
        <v>7082</v>
      </c>
      <c r="G1125" s="135">
        <f t="shared" si="17"/>
        <v>0.7863</v>
      </c>
      <c r="H1125" s="134" t="s">
        <v>388</v>
      </c>
      <c r="I1125" s="138">
        <f>IF(H1125="Urban",VLOOKUP(C1125,'Wage Index Urban (CMS.GOV)-PDPM'!$A$2:$D$1682,4,FALSE),0)</f>
        <v>0</v>
      </c>
      <c r="J1125" s="138">
        <f>IF(H1125="Rural",VLOOKUP(B1125,'Wage Index Rural (CMS.GOV)-PDPM'!$B$1:$C$54,2,FALSE),0)</f>
        <v>0.7863</v>
      </c>
    </row>
    <row r="1126" spans="1:10" x14ac:dyDescent="0.25">
      <c r="A1126" s="134">
        <v>18980</v>
      </c>
      <c r="B1126" s="134" t="s">
        <v>2085</v>
      </c>
      <c r="C1126" s="131">
        <v>31140</v>
      </c>
      <c r="D1126" s="132" t="s">
        <v>1734</v>
      </c>
      <c r="E1126" s="133" t="s">
        <v>2245</v>
      </c>
      <c r="F1126" s="133" t="s">
        <v>137</v>
      </c>
      <c r="G1126" s="135">
        <f t="shared" si="17"/>
        <v>0.87930000000000008</v>
      </c>
      <c r="H1126" s="134" t="s">
        <v>391</v>
      </c>
      <c r="I1126" s="138">
        <f>IF(H1126="Urban",VLOOKUP(C1126,'Wage Index Urban (CMS.GOV)-PDPM'!$A$2:$D$1682,4,FALSE),0)</f>
        <v>0.87930000000000008</v>
      </c>
      <c r="J1126" s="138">
        <f>IF(H1126="Rural",VLOOKUP(B1126,'Wage Index Rural (CMS.GOV)-PDPM'!$B$1:$C$54,2,FALSE),0)</f>
        <v>0</v>
      </c>
    </row>
    <row r="1127" spans="1:10" x14ac:dyDescent="0.25">
      <c r="A1127" s="134">
        <v>18999</v>
      </c>
      <c r="B1127" s="134" t="s">
        <v>2085</v>
      </c>
      <c r="C1127" s="131">
        <v>99918</v>
      </c>
      <c r="D1127" s="132" t="s">
        <v>387</v>
      </c>
      <c r="E1127" s="133" t="s">
        <v>6767</v>
      </c>
      <c r="F1127" s="133" t="s">
        <v>7082</v>
      </c>
      <c r="G1127" s="135">
        <f t="shared" si="17"/>
        <v>0.7863</v>
      </c>
      <c r="H1127" s="134" t="s">
        <v>388</v>
      </c>
      <c r="I1127" s="138">
        <f>IF(H1127="Urban",VLOOKUP(C1127,'Wage Index Urban (CMS.GOV)-PDPM'!$A$2:$D$1682,4,FALSE),0)</f>
        <v>0</v>
      </c>
      <c r="J1127" s="138">
        <f>IF(H1127="Rural",VLOOKUP(B1127,'Wage Index Rural (CMS.GOV)-PDPM'!$B$1:$C$54,2,FALSE),0)</f>
        <v>0.7863</v>
      </c>
    </row>
    <row r="1128" spans="1:10" x14ac:dyDescent="0.25">
      <c r="A1128" s="134">
        <v>18981</v>
      </c>
      <c r="B1128" s="134" t="s">
        <v>2085</v>
      </c>
      <c r="C1128" s="131">
        <v>99918</v>
      </c>
      <c r="D1128" s="132" t="s">
        <v>1113</v>
      </c>
      <c r="E1128" s="133" t="s">
        <v>2246</v>
      </c>
      <c r="F1128" s="133" t="s">
        <v>7082</v>
      </c>
      <c r="G1128" s="135">
        <f t="shared" si="17"/>
        <v>0.7863</v>
      </c>
      <c r="H1128" s="134" t="s">
        <v>388</v>
      </c>
      <c r="I1128" s="138">
        <f>IF(H1128="Urban",VLOOKUP(C1128,'Wage Index Urban (CMS.GOV)-PDPM'!$A$2:$D$1682,4,FALSE),0)</f>
        <v>0</v>
      </c>
      <c r="J1128" s="138">
        <f>IF(H1128="Rural",VLOOKUP(B1128,'Wage Index Rural (CMS.GOV)-PDPM'!$B$1:$C$54,2,FALSE),0)</f>
        <v>0.7863</v>
      </c>
    </row>
    <row r="1129" spans="1:10" x14ac:dyDescent="0.25">
      <c r="A1129" s="134">
        <v>18982</v>
      </c>
      <c r="B1129" s="134" t="s">
        <v>2085</v>
      </c>
      <c r="C1129" s="131">
        <v>99918</v>
      </c>
      <c r="D1129" s="132" t="s">
        <v>2247</v>
      </c>
      <c r="E1129" s="133" t="s">
        <v>2248</v>
      </c>
      <c r="F1129" s="133" t="s">
        <v>7082</v>
      </c>
      <c r="G1129" s="135">
        <f t="shared" si="17"/>
        <v>0.7863</v>
      </c>
      <c r="H1129" s="134" t="s">
        <v>388</v>
      </c>
      <c r="I1129" s="138">
        <f>IF(H1129="Urban",VLOOKUP(C1129,'Wage Index Urban (CMS.GOV)-PDPM'!$A$2:$D$1682,4,FALSE),0)</f>
        <v>0</v>
      </c>
      <c r="J1129" s="138">
        <f>IF(H1129="Rural",VLOOKUP(B1129,'Wage Index Rural (CMS.GOV)-PDPM'!$B$1:$C$54,2,FALSE),0)</f>
        <v>0.7863</v>
      </c>
    </row>
    <row r="1130" spans="1:10" x14ac:dyDescent="0.25">
      <c r="A1130" s="134">
        <v>18983</v>
      </c>
      <c r="B1130" s="134" t="s">
        <v>2085</v>
      </c>
      <c r="C1130" s="131">
        <v>17300</v>
      </c>
      <c r="D1130" s="132" t="s">
        <v>2249</v>
      </c>
      <c r="E1130" s="133" t="s">
        <v>2250</v>
      </c>
      <c r="F1130" s="133" t="s">
        <v>165</v>
      </c>
      <c r="G1130" s="135">
        <f t="shared" si="17"/>
        <v>0.71660000000000001</v>
      </c>
      <c r="H1130" s="134" t="s">
        <v>391</v>
      </c>
      <c r="I1130" s="138">
        <f>IF(H1130="Urban",VLOOKUP(C1130,'Wage Index Urban (CMS.GOV)-PDPM'!$A$2:$D$1682,4,FALSE),0)</f>
        <v>0.71660000000000001</v>
      </c>
      <c r="J1130" s="138">
        <f>IF(H1130="Rural",VLOOKUP(B1130,'Wage Index Rural (CMS.GOV)-PDPM'!$B$1:$C$54,2,FALSE),0)</f>
        <v>0</v>
      </c>
    </row>
    <row r="1131" spans="1:10" x14ac:dyDescent="0.25">
      <c r="A1131" s="134">
        <v>18984</v>
      </c>
      <c r="B1131" s="134" t="s">
        <v>2085</v>
      </c>
      <c r="C1131" s="131">
        <v>99918</v>
      </c>
      <c r="D1131" s="132" t="s">
        <v>2251</v>
      </c>
      <c r="E1131" s="133" t="s">
        <v>2252</v>
      </c>
      <c r="F1131" s="133" t="s">
        <v>7082</v>
      </c>
      <c r="G1131" s="135">
        <f t="shared" si="17"/>
        <v>0.7863</v>
      </c>
      <c r="H1131" s="134" t="s">
        <v>388</v>
      </c>
      <c r="I1131" s="138">
        <f>IF(H1131="Urban",VLOOKUP(C1131,'Wage Index Urban (CMS.GOV)-PDPM'!$A$2:$D$1682,4,FALSE),0)</f>
        <v>0</v>
      </c>
      <c r="J1131" s="138">
        <f>IF(H1131="Rural",VLOOKUP(B1131,'Wage Index Rural (CMS.GOV)-PDPM'!$B$1:$C$54,2,FALSE),0)</f>
        <v>0.7863</v>
      </c>
    </row>
    <row r="1132" spans="1:10" x14ac:dyDescent="0.25">
      <c r="A1132" s="134">
        <v>18985</v>
      </c>
      <c r="B1132" s="134" t="s">
        <v>2085</v>
      </c>
      <c r="C1132" s="131">
        <v>99918</v>
      </c>
      <c r="D1132" s="132" t="s">
        <v>735</v>
      </c>
      <c r="E1132" s="133" t="s">
        <v>2253</v>
      </c>
      <c r="F1132" s="133" t="s">
        <v>7082</v>
      </c>
      <c r="G1132" s="135">
        <f t="shared" si="17"/>
        <v>0.7863</v>
      </c>
      <c r="H1132" s="134" t="s">
        <v>388</v>
      </c>
      <c r="I1132" s="138">
        <f>IF(H1132="Urban",VLOOKUP(C1132,'Wage Index Urban (CMS.GOV)-PDPM'!$A$2:$D$1682,4,FALSE),0)</f>
        <v>0</v>
      </c>
      <c r="J1132" s="138">
        <f>IF(H1132="Rural",VLOOKUP(B1132,'Wage Index Rural (CMS.GOV)-PDPM'!$B$1:$C$54,2,FALSE),0)</f>
        <v>0.7863</v>
      </c>
    </row>
    <row r="1133" spans="1:10" x14ac:dyDescent="0.25">
      <c r="A1133" s="134">
        <v>18986</v>
      </c>
      <c r="B1133" s="134" t="s">
        <v>2085</v>
      </c>
      <c r="C1133" s="131">
        <v>14540</v>
      </c>
      <c r="D1133" s="132" t="s">
        <v>1372</v>
      </c>
      <c r="E1133" s="133" t="s">
        <v>2254</v>
      </c>
      <c r="F1133" s="133" t="s">
        <v>162</v>
      </c>
      <c r="G1133" s="135">
        <f t="shared" si="17"/>
        <v>0.88450000000000006</v>
      </c>
      <c r="H1133" s="134" t="s">
        <v>391</v>
      </c>
      <c r="I1133" s="138">
        <f>IF(H1133="Urban",VLOOKUP(C1133,'Wage Index Urban (CMS.GOV)-PDPM'!$A$2:$D$1682,4,FALSE),0)</f>
        <v>0.88450000000000006</v>
      </c>
      <c r="J1133" s="138">
        <f>IF(H1133="Rural",VLOOKUP(B1133,'Wage Index Rural (CMS.GOV)-PDPM'!$B$1:$C$54,2,FALSE),0)</f>
        <v>0</v>
      </c>
    </row>
    <row r="1134" spans="1:10" x14ac:dyDescent="0.25">
      <c r="A1134" s="134">
        <v>18987</v>
      </c>
      <c r="B1134" s="134" t="s">
        <v>2085</v>
      </c>
      <c r="C1134" s="131">
        <v>99918</v>
      </c>
      <c r="D1134" s="132" t="s">
        <v>518</v>
      </c>
      <c r="E1134" s="133" t="s">
        <v>2255</v>
      </c>
      <c r="F1134" s="133" t="s">
        <v>7082</v>
      </c>
      <c r="G1134" s="135">
        <f t="shared" si="17"/>
        <v>0.7863</v>
      </c>
      <c r="H1134" s="134" t="s">
        <v>388</v>
      </c>
      <c r="I1134" s="138">
        <f>IF(H1134="Urban",VLOOKUP(C1134,'Wage Index Urban (CMS.GOV)-PDPM'!$A$2:$D$1682,4,FALSE),0)</f>
        <v>0</v>
      </c>
      <c r="J1134" s="138">
        <f>IF(H1134="Rural",VLOOKUP(B1134,'Wage Index Rural (CMS.GOV)-PDPM'!$B$1:$C$54,2,FALSE),0)</f>
        <v>0.7863</v>
      </c>
    </row>
    <row r="1135" spans="1:10" x14ac:dyDescent="0.25">
      <c r="A1135" s="134">
        <v>18988</v>
      </c>
      <c r="B1135" s="134" t="s">
        <v>2085</v>
      </c>
      <c r="C1135" s="131">
        <v>99918</v>
      </c>
      <c r="D1135" s="132" t="s">
        <v>1375</v>
      </c>
      <c r="E1135" s="133" t="s">
        <v>2256</v>
      </c>
      <c r="F1135" s="133" t="s">
        <v>7082</v>
      </c>
      <c r="G1135" s="135">
        <f t="shared" si="17"/>
        <v>0.7863</v>
      </c>
      <c r="H1135" s="134" t="s">
        <v>388</v>
      </c>
      <c r="I1135" s="138">
        <f>IF(H1135="Urban",VLOOKUP(C1135,'Wage Index Urban (CMS.GOV)-PDPM'!$A$2:$D$1682,4,FALSE),0)</f>
        <v>0</v>
      </c>
      <c r="J1135" s="138">
        <f>IF(H1135="Rural",VLOOKUP(B1135,'Wage Index Rural (CMS.GOV)-PDPM'!$B$1:$C$54,2,FALSE),0)</f>
        <v>0.7863</v>
      </c>
    </row>
    <row r="1136" spans="1:10" x14ac:dyDescent="0.25">
      <c r="A1136" s="134">
        <v>18989</v>
      </c>
      <c r="B1136" s="134" t="s">
        <v>2085</v>
      </c>
      <c r="C1136" s="131">
        <v>99918</v>
      </c>
      <c r="D1136" s="132" t="s">
        <v>1377</v>
      </c>
      <c r="E1136" s="133" t="s">
        <v>2257</v>
      </c>
      <c r="F1136" s="133" t="s">
        <v>7082</v>
      </c>
      <c r="G1136" s="135">
        <f t="shared" si="17"/>
        <v>0.7863</v>
      </c>
      <c r="H1136" s="134" t="s">
        <v>388</v>
      </c>
      <c r="I1136" s="138">
        <f>IF(H1136="Urban",VLOOKUP(C1136,'Wage Index Urban (CMS.GOV)-PDPM'!$A$2:$D$1682,4,FALSE),0)</f>
        <v>0</v>
      </c>
      <c r="J1136" s="138">
        <f>IF(H1136="Rural",VLOOKUP(B1136,'Wage Index Rural (CMS.GOV)-PDPM'!$B$1:$C$54,2,FALSE),0)</f>
        <v>0.7863</v>
      </c>
    </row>
    <row r="1137" spans="1:10" x14ac:dyDescent="0.25">
      <c r="A1137" s="134">
        <v>18990</v>
      </c>
      <c r="B1137" s="134" t="s">
        <v>2085</v>
      </c>
      <c r="C1137" s="131">
        <v>99918</v>
      </c>
      <c r="D1137" s="132" t="s">
        <v>1766</v>
      </c>
      <c r="E1137" s="133" t="s">
        <v>2258</v>
      </c>
      <c r="F1137" s="133" t="s">
        <v>7082</v>
      </c>
      <c r="G1137" s="135">
        <f t="shared" si="17"/>
        <v>0.7863</v>
      </c>
      <c r="H1137" s="134" t="s">
        <v>388</v>
      </c>
      <c r="I1137" s="138">
        <f>IF(H1137="Urban",VLOOKUP(C1137,'Wage Index Urban (CMS.GOV)-PDPM'!$A$2:$D$1682,4,FALSE),0)</f>
        <v>0</v>
      </c>
      <c r="J1137" s="138">
        <f>IF(H1137="Rural",VLOOKUP(B1137,'Wage Index Rural (CMS.GOV)-PDPM'!$B$1:$C$54,2,FALSE),0)</f>
        <v>0.7863</v>
      </c>
    </row>
    <row r="1138" spans="1:10" x14ac:dyDescent="0.25">
      <c r="A1138" s="134">
        <v>18991</v>
      </c>
      <c r="B1138" s="134" t="s">
        <v>2085</v>
      </c>
      <c r="C1138" s="131">
        <v>99918</v>
      </c>
      <c r="D1138" s="132" t="s">
        <v>2259</v>
      </c>
      <c r="E1138" s="133" t="s">
        <v>2260</v>
      </c>
      <c r="F1138" s="133" t="s">
        <v>7082</v>
      </c>
      <c r="G1138" s="135">
        <f t="shared" si="17"/>
        <v>0.7863</v>
      </c>
      <c r="H1138" s="134" t="s">
        <v>388</v>
      </c>
      <c r="I1138" s="138">
        <f>IF(H1138="Urban",VLOOKUP(C1138,'Wage Index Urban (CMS.GOV)-PDPM'!$A$2:$D$1682,4,FALSE),0)</f>
        <v>0</v>
      </c>
      <c r="J1138" s="138">
        <f>IF(H1138="Rural",VLOOKUP(B1138,'Wage Index Rural (CMS.GOV)-PDPM'!$B$1:$C$54,2,FALSE),0)</f>
        <v>0.7863</v>
      </c>
    </row>
    <row r="1139" spans="1:10" x14ac:dyDescent="0.25">
      <c r="A1139" s="134">
        <v>18992</v>
      </c>
      <c r="B1139" s="134" t="s">
        <v>2085</v>
      </c>
      <c r="C1139" s="131">
        <v>30460</v>
      </c>
      <c r="D1139" s="132" t="s">
        <v>1635</v>
      </c>
      <c r="E1139" s="133" t="s">
        <v>2261</v>
      </c>
      <c r="F1139" s="133" t="s">
        <v>163</v>
      </c>
      <c r="G1139" s="135">
        <f t="shared" si="17"/>
        <v>0.8841</v>
      </c>
      <c r="H1139" s="134" t="s">
        <v>391</v>
      </c>
      <c r="I1139" s="138">
        <f>IF(H1139="Urban",VLOOKUP(C1139,'Wage Index Urban (CMS.GOV)-PDPM'!$A$2:$D$1682,4,FALSE),0)</f>
        <v>0.8841</v>
      </c>
      <c r="J1139" s="138">
        <f>IF(H1139="Rural",VLOOKUP(B1139,'Wage Index Rural (CMS.GOV)-PDPM'!$B$1:$C$54,2,FALSE),0)</f>
        <v>0</v>
      </c>
    </row>
    <row r="1140" spans="1:10" x14ac:dyDescent="0.25">
      <c r="A1140" s="134">
        <v>19000</v>
      </c>
      <c r="B1140" s="134" t="s">
        <v>2262</v>
      </c>
      <c r="C1140" s="131">
        <v>29180</v>
      </c>
      <c r="D1140" s="132" t="s">
        <v>2264</v>
      </c>
      <c r="E1140" s="133" t="s">
        <v>2265</v>
      </c>
      <c r="F1140" s="133" t="s">
        <v>168</v>
      </c>
      <c r="G1140" s="135">
        <f t="shared" si="17"/>
        <v>0.76660000000000006</v>
      </c>
      <c r="H1140" s="134" t="s">
        <v>391</v>
      </c>
      <c r="I1140" s="138">
        <f>IF(H1140="Urban",VLOOKUP(C1140,'Wage Index Urban (CMS.GOV)-PDPM'!$A$2:$D$1682,4,FALSE),0)</f>
        <v>0.76660000000000006</v>
      </c>
      <c r="J1140" s="138">
        <f>IF(H1140="Rural",VLOOKUP(B1140,'Wage Index Rural (CMS.GOV)-PDPM'!$B$1:$C$54,2,FALSE),0)</f>
        <v>0</v>
      </c>
    </row>
    <row r="1141" spans="1:10" x14ac:dyDescent="0.25">
      <c r="A1141" s="134">
        <v>19010</v>
      </c>
      <c r="B1141" s="134" t="s">
        <v>2262</v>
      </c>
      <c r="C1141" s="131">
        <v>99919</v>
      </c>
      <c r="D1141" s="132" t="s">
        <v>1639</v>
      </c>
      <c r="E1141" s="133" t="s">
        <v>2266</v>
      </c>
      <c r="F1141" s="133" t="s">
        <v>7083</v>
      </c>
      <c r="G1141" s="135">
        <f t="shared" si="17"/>
        <v>0.67649999999999999</v>
      </c>
      <c r="H1141" s="134" t="s">
        <v>388</v>
      </c>
      <c r="I1141" s="138">
        <f>IF(H1141="Urban",VLOOKUP(C1141,'Wage Index Urban (CMS.GOV)-PDPM'!$A$2:$D$1682,4,FALSE),0)</f>
        <v>0</v>
      </c>
      <c r="J1141" s="138">
        <f>IF(H1141="Rural",VLOOKUP(B1141,'Wage Index Rural (CMS.GOV)-PDPM'!$B$1:$C$54,2,FALSE),0)</f>
        <v>0.67649999999999999</v>
      </c>
    </row>
    <row r="1142" spans="1:10" x14ac:dyDescent="0.25">
      <c r="A1142" s="134">
        <v>19020</v>
      </c>
      <c r="B1142" s="134" t="s">
        <v>2262</v>
      </c>
      <c r="C1142" s="131">
        <v>12940</v>
      </c>
      <c r="D1142" s="132" t="s">
        <v>2267</v>
      </c>
      <c r="E1142" s="133" t="s">
        <v>2268</v>
      </c>
      <c r="F1142" s="133" t="s">
        <v>169</v>
      </c>
      <c r="G1142" s="135">
        <f t="shared" si="17"/>
        <v>0.81620000000000004</v>
      </c>
      <c r="H1142" s="134" t="s">
        <v>391</v>
      </c>
      <c r="I1142" s="138">
        <f>IF(H1142="Urban",VLOOKUP(C1142,'Wage Index Urban (CMS.GOV)-PDPM'!$A$2:$D$1682,4,FALSE),0)</f>
        <v>0.81620000000000004</v>
      </c>
      <c r="J1142" s="138">
        <f>IF(H1142="Rural",VLOOKUP(B1142,'Wage Index Rural (CMS.GOV)-PDPM'!$B$1:$C$54,2,FALSE),0)</f>
        <v>0</v>
      </c>
    </row>
    <row r="1143" spans="1:10" x14ac:dyDescent="0.25">
      <c r="A1143" s="134">
        <v>19030</v>
      </c>
      <c r="B1143" s="134" t="s">
        <v>2262</v>
      </c>
      <c r="C1143" s="131">
        <v>12940</v>
      </c>
      <c r="D1143" s="132" t="s">
        <v>2269</v>
      </c>
      <c r="E1143" s="133" t="s">
        <v>2270</v>
      </c>
      <c r="F1143" s="133" t="s">
        <v>169</v>
      </c>
      <c r="G1143" s="135">
        <f t="shared" si="17"/>
        <v>0.81620000000000004</v>
      </c>
      <c r="H1143" s="134" t="s">
        <v>391</v>
      </c>
      <c r="I1143" s="138">
        <f>IF(H1143="Urban",VLOOKUP(C1143,'Wage Index Urban (CMS.GOV)-PDPM'!$A$2:$D$1682,4,FALSE),0)</f>
        <v>0.81620000000000004</v>
      </c>
      <c r="J1143" s="138">
        <f>IF(H1143="Rural",VLOOKUP(B1143,'Wage Index Rural (CMS.GOV)-PDPM'!$B$1:$C$54,2,FALSE),0)</f>
        <v>0</v>
      </c>
    </row>
    <row r="1144" spans="1:10" x14ac:dyDescent="0.25">
      <c r="A1144" s="134">
        <v>19040</v>
      </c>
      <c r="B1144" s="134" t="s">
        <v>2262</v>
      </c>
      <c r="C1144" s="131">
        <v>99919</v>
      </c>
      <c r="D1144" s="132" t="s">
        <v>2271</v>
      </c>
      <c r="E1144" s="133" t="s">
        <v>2272</v>
      </c>
      <c r="F1144" s="133" t="s">
        <v>7083</v>
      </c>
      <c r="G1144" s="135">
        <f t="shared" si="17"/>
        <v>0.67649999999999999</v>
      </c>
      <c r="H1144" s="134" t="s">
        <v>388</v>
      </c>
      <c r="I1144" s="138">
        <f>IF(H1144="Urban",VLOOKUP(C1144,'Wage Index Urban (CMS.GOV)-PDPM'!$A$2:$D$1682,4,FALSE),0)</f>
        <v>0</v>
      </c>
      <c r="J1144" s="138">
        <f>IF(H1144="Rural",VLOOKUP(B1144,'Wage Index Rural (CMS.GOV)-PDPM'!$B$1:$C$54,2,FALSE),0)</f>
        <v>0.67649999999999999</v>
      </c>
    </row>
    <row r="1145" spans="1:10" x14ac:dyDescent="0.25">
      <c r="A1145" s="134">
        <v>19050</v>
      </c>
      <c r="B1145" s="134" t="s">
        <v>2262</v>
      </c>
      <c r="C1145" s="131">
        <v>99919</v>
      </c>
      <c r="D1145" s="132" t="s">
        <v>2273</v>
      </c>
      <c r="E1145" s="133" t="s">
        <v>2274</v>
      </c>
      <c r="F1145" s="133" t="s">
        <v>7083</v>
      </c>
      <c r="G1145" s="135">
        <f t="shared" si="17"/>
        <v>0.67649999999999999</v>
      </c>
      <c r="H1145" s="134" t="s">
        <v>388</v>
      </c>
      <c r="I1145" s="138">
        <f>IF(H1145="Urban",VLOOKUP(C1145,'Wage Index Urban (CMS.GOV)-PDPM'!$A$2:$D$1682,4,FALSE),0)</f>
        <v>0</v>
      </c>
      <c r="J1145" s="138">
        <f>IF(H1145="Rural",VLOOKUP(B1145,'Wage Index Rural (CMS.GOV)-PDPM'!$B$1:$C$54,2,FALSE),0)</f>
        <v>0.67649999999999999</v>
      </c>
    </row>
    <row r="1146" spans="1:10" x14ac:dyDescent="0.25">
      <c r="A1146" s="134">
        <v>19060</v>
      </c>
      <c r="B1146" s="134" t="s">
        <v>2262</v>
      </c>
      <c r="C1146" s="131">
        <v>99919</v>
      </c>
      <c r="D1146" s="132" t="s">
        <v>2275</v>
      </c>
      <c r="E1146" s="133" t="s">
        <v>2276</v>
      </c>
      <c r="F1146" s="133" t="s">
        <v>7083</v>
      </c>
      <c r="G1146" s="135">
        <f t="shared" si="17"/>
        <v>0.67649999999999999</v>
      </c>
      <c r="H1146" s="134" t="s">
        <v>388</v>
      </c>
      <c r="I1146" s="138">
        <f>IF(H1146="Urban",VLOOKUP(C1146,'Wage Index Urban (CMS.GOV)-PDPM'!$A$2:$D$1682,4,FALSE),0)</f>
        <v>0</v>
      </c>
      <c r="J1146" s="138">
        <f>IF(H1146="Rural",VLOOKUP(B1146,'Wage Index Rural (CMS.GOV)-PDPM'!$B$1:$C$54,2,FALSE),0)</f>
        <v>0.67649999999999999</v>
      </c>
    </row>
    <row r="1147" spans="1:10" x14ac:dyDescent="0.25">
      <c r="A1147" s="134">
        <v>19070</v>
      </c>
      <c r="B1147" s="134" t="s">
        <v>2262</v>
      </c>
      <c r="C1147" s="131">
        <v>43340</v>
      </c>
      <c r="D1147" s="132" t="s">
        <v>2277</v>
      </c>
      <c r="E1147" s="133" t="s">
        <v>2278</v>
      </c>
      <c r="F1147" s="133" t="s">
        <v>170</v>
      </c>
      <c r="G1147" s="135">
        <f t="shared" si="17"/>
        <v>0.80290000000000006</v>
      </c>
      <c r="H1147" s="134" t="s">
        <v>391</v>
      </c>
      <c r="I1147" s="138">
        <f>IF(H1147="Urban",VLOOKUP(C1147,'Wage Index Urban (CMS.GOV)-PDPM'!$A$2:$D$1682,4,FALSE),0)</f>
        <v>0.80290000000000006</v>
      </c>
      <c r="J1147" s="138">
        <f>IF(H1147="Rural",VLOOKUP(B1147,'Wage Index Rural (CMS.GOV)-PDPM'!$B$1:$C$54,2,FALSE),0)</f>
        <v>0</v>
      </c>
    </row>
    <row r="1148" spans="1:10" x14ac:dyDescent="0.25">
      <c r="A1148" s="134">
        <v>19080</v>
      </c>
      <c r="B1148" s="134" t="s">
        <v>2262</v>
      </c>
      <c r="C1148" s="131">
        <v>43340</v>
      </c>
      <c r="D1148" s="132" t="s">
        <v>2279</v>
      </c>
      <c r="E1148" s="133" t="s">
        <v>2280</v>
      </c>
      <c r="F1148" s="133" t="s">
        <v>170</v>
      </c>
      <c r="G1148" s="135">
        <f t="shared" si="17"/>
        <v>0.80290000000000006</v>
      </c>
      <c r="H1148" s="134" t="s">
        <v>391</v>
      </c>
      <c r="I1148" s="138">
        <f>IF(H1148="Urban",VLOOKUP(C1148,'Wage Index Urban (CMS.GOV)-PDPM'!$A$2:$D$1682,4,FALSE),0)</f>
        <v>0.80290000000000006</v>
      </c>
      <c r="J1148" s="138">
        <f>IF(H1148="Rural",VLOOKUP(B1148,'Wage Index Rural (CMS.GOV)-PDPM'!$B$1:$C$54,2,FALSE),0)</f>
        <v>0</v>
      </c>
    </row>
    <row r="1149" spans="1:10" x14ac:dyDescent="0.25">
      <c r="A1149" s="134">
        <v>19090</v>
      </c>
      <c r="B1149" s="134" t="s">
        <v>2262</v>
      </c>
      <c r="C1149" s="131">
        <v>29340</v>
      </c>
      <c r="D1149" s="132" t="s">
        <v>2281</v>
      </c>
      <c r="E1149" s="133" t="s">
        <v>2282</v>
      </c>
      <c r="F1149" s="133" t="s">
        <v>171</v>
      </c>
      <c r="G1149" s="135">
        <f t="shared" si="17"/>
        <v>0.80410000000000004</v>
      </c>
      <c r="H1149" s="134" t="s">
        <v>391</v>
      </c>
      <c r="I1149" s="138">
        <f>IF(H1149="Urban",VLOOKUP(C1149,'Wage Index Urban (CMS.GOV)-PDPM'!$A$2:$D$1682,4,FALSE),0)</f>
        <v>0.80410000000000004</v>
      </c>
      <c r="J1149" s="138">
        <f>IF(H1149="Rural",VLOOKUP(B1149,'Wage Index Rural (CMS.GOV)-PDPM'!$B$1:$C$54,2,FALSE),0)</f>
        <v>0</v>
      </c>
    </row>
    <row r="1150" spans="1:10" x14ac:dyDescent="0.25">
      <c r="A1150" s="134">
        <v>19100</v>
      </c>
      <c r="B1150" s="134" t="s">
        <v>2262</v>
      </c>
      <c r="C1150" s="131">
        <v>99919</v>
      </c>
      <c r="D1150" s="132" t="s">
        <v>2283</v>
      </c>
      <c r="E1150" s="133" t="s">
        <v>2284</v>
      </c>
      <c r="F1150" s="133" t="s">
        <v>7083</v>
      </c>
      <c r="G1150" s="135">
        <f t="shared" si="17"/>
        <v>0.67649999999999999</v>
      </c>
      <c r="H1150" s="134" t="s">
        <v>388</v>
      </c>
      <c r="I1150" s="138">
        <f>IF(H1150="Urban",VLOOKUP(C1150,'Wage Index Urban (CMS.GOV)-PDPM'!$A$2:$D$1682,4,FALSE),0)</f>
        <v>0</v>
      </c>
      <c r="J1150" s="138">
        <f>IF(H1150="Rural",VLOOKUP(B1150,'Wage Index Rural (CMS.GOV)-PDPM'!$B$1:$C$54,2,FALSE),0)</f>
        <v>0.67649999999999999</v>
      </c>
    </row>
    <row r="1151" spans="1:10" x14ac:dyDescent="0.25">
      <c r="A1151" s="134">
        <v>19110</v>
      </c>
      <c r="B1151" s="134" t="s">
        <v>2262</v>
      </c>
      <c r="C1151" s="131">
        <v>29340</v>
      </c>
      <c r="D1151" s="132" t="s">
        <v>2285</v>
      </c>
      <c r="E1151" s="133" t="s">
        <v>2286</v>
      </c>
      <c r="F1151" s="133" t="s">
        <v>171</v>
      </c>
      <c r="G1151" s="135">
        <f t="shared" si="17"/>
        <v>0.80410000000000004</v>
      </c>
      <c r="H1151" s="134" t="s">
        <v>391</v>
      </c>
      <c r="I1151" s="138">
        <f>IF(H1151="Urban",VLOOKUP(C1151,'Wage Index Urban (CMS.GOV)-PDPM'!$A$2:$D$1682,4,FALSE),0)</f>
        <v>0.80410000000000004</v>
      </c>
      <c r="J1151" s="138">
        <f>IF(H1151="Rural",VLOOKUP(B1151,'Wage Index Rural (CMS.GOV)-PDPM'!$B$1:$C$54,2,FALSE),0)</f>
        <v>0</v>
      </c>
    </row>
    <row r="1152" spans="1:10" x14ac:dyDescent="0.25">
      <c r="A1152" s="134">
        <v>19120</v>
      </c>
      <c r="B1152" s="134" t="s">
        <v>2262</v>
      </c>
      <c r="C1152" s="131">
        <v>99919</v>
      </c>
      <c r="D1152" s="132" t="s">
        <v>2287</v>
      </c>
      <c r="E1152" s="133" t="s">
        <v>2288</v>
      </c>
      <c r="F1152" s="133" t="s">
        <v>7083</v>
      </c>
      <c r="G1152" s="135">
        <f t="shared" si="17"/>
        <v>0.67649999999999999</v>
      </c>
      <c r="H1152" s="134" t="s">
        <v>388</v>
      </c>
      <c r="I1152" s="138">
        <f>IF(H1152="Urban",VLOOKUP(C1152,'Wage Index Urban (CMS.GOV)-PDPM'!$A$2:$D$1682,4,FALSE),0)</f>
        <v>0</v>
      </c>
      <c r="J1152" s="138">
        <f>IF(H1152="Rural",VLOOKUP(B1152,'Wage Index Rural (CMS.GOV)-PDPM'!$B$1:$C$54,2,FALSE),0)</f>
        <v>0.67649999999999999</v>
      </c>
    </row>
    <row r="1153" spans="1:10" x14ac:dyDescent="0.25">
      <c r="A1153" s="134">
        <v>19130</v>
      </c>
      <c r="B1153" s="134" t="s">
        <v>2262</v>
      </c>
      <c r="C1153" s="131">
        <v>99919</v>
      </c>
      <c r="D1153" s="132" t="s">
        <v>2289</v>
      </c>
      <c r="E1153" s="133" t="s">
        <v>2290</v>
      </c>
      <c r="F1153" s="133" t="s">
        <v>7083</v>
      </c>
      <c r="G1153" s="135">
        <f t="shared" si="17"/>
        <v>0.67649999999999999</v>
      </c>
      <c r="H1153" s="134" t="s">
        <v>388</v>
      </c>
      <c r="I1153" s="138">
        <f>IF(H1153="Urban",VLOOKUP(C1153,'Wage Index Urban (CMS.GOV)-PDPM'!$A$2:$D$1682,4,FALSE),0)</f>
        <v>0</v>
      </c>
      <c r="J1153" s="138">
        <f>IF(H1153="Rural",VLOOKUP(B1153,'Wage Index Rural (CMS.GOV)-PDPM'!$B$1:$C$54,2,FALSE),0)</f>
        <v>0.67649999999999999</v>
      </c>
    </row>
    <row r="1154" spans="1:10" x14ac:dyDescent="0.25">
      <c r="A1154" s="134">
        <v>19140</v>
      </c>
      <c r="B1154" s="134" t="s">
        <v>2262</v>
      </c>
      <c r="C1154" s="131">
        <v>99919</v>
      </c>
      <c r="D1154" s="132" t="s">
        <v>2291</v>
      </c>
      <c r="E1154" s="133" t="s">
        <v>2292</v>
      </c>
      <c r="F1154" s="133" t="s">
        <v>7083</v>
      </c>
      <c r="G1154" s="135">
        <f t="shared" si="17"/>
        <v>0.67649999999999999</v>
      </c>
      <c r="H1154" s="134" t="s">
        <v>388</v>
      </c>
      <c r="I1154" s="138">
        <f>IF(H1154="Urban",VLOOKUP(C1154,'Wage Index Urban (CMS.GOV)-PDPM'!$A$2:$D$1682,4,FALSE),0)</f>
        <v>0</v>
      </c>
      <c r="J1154" s="138">
        <f>IF(H1154="Rural",VLOOKUP(B1154,'Wage Index Rural (CMS.GOV)-PDPM'!$B$1:$C$54,2,FALSE),0)</f>
        <v>0.67649999999999999</v>
      </c>
    </row>
    <row r="1155" spans="1:10" x14ac:dyDescent="0.25">
      <c r="A1155" s="134">
        <v>19150</v>
      </c>
      <c r="B1155" s="134" t="s">
        <v>2262</v>
      </c>
      <c r="C1155" s="131">
        <v>43340</v>
      </c>
      <c r="D1155" s="132" t="s">
        <v>2293</v>
      </c>
      <c r="E1155" s="133" t="s">
        <v>2294</v>
      </c>
      <c r="F1155" s="133" t="s">
        <v>170</v>
      </c>
      <c r="G1155" s="135">
        <f t="shared" si="17"/>
        <v>0.80290000000000006</v>
      </c>
      <c r="H1155" s="134" t="s">
        <v>391</v>
      </c>
      <c r="I1155" s="138">
        <f>IF(H1155="Urban",VLOOKUP(C1155,'Wage Index Urban (CMS.GOV)-PDPM'!$A$2:$D$1682,4,FALSE),0)</f>
        <v>0.80290000000000006</v>
      </c>
      <c r="J1155" s="138">
        <f>IF(H1155="Rural",VLOOKUP(B1155,'Wage Index Rural (CMS.GOV)-PDPM'!$B$1:$C$54,2,FALSE),0)</f>
        <v>0</v>
      </c>
    </row>
    <row r="1156" spans="1:10" x14ac:dyDescent="0.25">
      <c r="A1156" s="134">
        <v>19160</v>
      </c>
      <c r="B1156" s="134" t="s">
        <v>2262</v>
      </c>
      <c r="C1156" s="131">
        <v>12940</v>
      </c>
      <c r="D1156" s="132" t="s">
        <v>2295</v>
      </c>
      <c r="E1156" s="133" t="s">
        <v>2296</v>
      </c>
      <c r="F1156" s="133" t="s">
        <v>169</v>
      </c>
      <c r="G1156" s="135">
        <f t="shared" si="17"/>
        <v>0.81620000000000004</v>
      </c>
      <c r="H1156" s="134" t="s">
        <v>391</v>
      </c>
      <c r="I1156" s="138">
        <f>IF(H1156="Urban",VLOOKUP(C1156,'Wage Index Urban (CMS.GOV)-PDPM'!$A$2:$D$1682,4,FALSE),0)</f>
        <v>0.81620000000000004</v>
      </c>
      <c r="J1156" s="138">
        <f>IF(H1156="Rural",VLOOKUP(B1156,'Wage Index Rural (CMS.GOV)-PDPM'!$B$1:$C$54,2,FALSE),0)</f>
        <v>0</v>
      </c>
    </row>
    <row r="1157" spans="1:10" x14ac:dyDescent="0.25">
      <c r="A1157" s="134">
        <v>19170</v>
      </c>
      <c r="B1157" s="134" t="s">
        <v>2262</v>
      </c>
      <c r="C1157" s="131">
        <v>99919</v>
      </c>
      <c r="D1157" s="132" t="s">
        <v>2297</v>
      </c>
      <c r="E1157" s="133" t="s">
        <v>2298</v>
      </c>
      <c r="F1157" s="133" t="s">
        <v>7083</v>
      </c>
      <c r="G1157" s="135">
        <f t="shared" si="17"/>
        <v>0.67649999999999999</v>
      </c>
      <c r="H1157" s="134" t="s">
        <v>388</v>
      </c>
      <c r="I1157" s="138">
        <f>IF(H1157="Urban",VLOOKUP(C1157,'Wage Index Urban (CMS.GOV)-PDPM'!$A$2:$D$1682,4,FALSE),0)</f>
        <v>0</v>
      </c>
      <c r="J1157" s="138">
        <f>IF(H1157="Rural",VLOOKUP(B1157,'Wage Index Rural (CMS.GOV)-PDPM'!$B$1:$C$54,2,FALSE),0)</f>
        <v>0.67649999999999999</v>
      </c>
    </row>
    <row r="1158" spans="1:10" x14ac:dyDescent="0.25">
      <c r="A1158" s="134">
        <v>19180</v>
      </c>
      <c r="B1158" s="134" t="s">
        <v>2262</v>
      </c>
      <c r="C1158" s="131">
        <v>12940</v>
      </c>
      <c r="D1158" s="132" t="s">
        <v>2299</v>
      </c>
      <c r="E1158" s="133" t="s">
        <v>2300</v>
      </c>
      <c r="F1158" s="133" t="s">
        <v>169</v>
      </c>
      <c r="G1158" s="135">
        <f t="shared" si="17"/>
        <v>0.81620000000000004</v>
      </c>
      <c r="H1158" s="134" t="s">
        <v>391</v>
      </c>
      <c r="I1158" s="138">
        <f>IF(H1158="Urban",VLOOKUP(C1158,'Wage Index Urban (CMS.GOV)-PDPM'!$A$2:$D$1682,4,FALSE),0)</f>
        <v>0.81620000000000004</v>
      </c>
      <c r="J1158" s="138">
        <f>IF(H1158="Rural",VLOOKUP(B1158,'Wage Index Rural (CMS.GOV)-PDPM'!$B$1:$C$54,2,FALSE),0)</f>
        <v>0</v>
      </c>
    </row>
    <row r="1159" spans="1:10" x14ac:dyDescent="0.25">
      <c r="A1159" s="134">
        <v>19190</v>
      </c>
      <c r="B1159" s="134" t="s">
        <v>2262</v>
      </c>
      <c r="C1159" s="131">
        <v>99919</v>
      </c>
      <c r="D1159" s="132" t="s">
        <v>2301</v>
      </c>
      <c r="E1159" s="133" t="s">
        <v>2302</v>
      </c>
      <c r="F1159" s="133" t="s">
        <v>7083</v>
      </c>
      <c r="G1159" s="135">
        <f t="shared" si="17"/>
        <v>0.67649999999999999</v>
      </c>
      <c r="H1159" s="134" t="s">
        <v>388</v>
      </c>
      <c r="I1159" s="138">
        <f>IF(H1159="Urban",VLOOKUP(C1159,'Wage Index Urban (CMS.GOV)-PDPM'!$A$2:$D$1682,4,FALSE),0)</f>
        <v>0</v>
      </c>
      <c r="J1159" s="138">
        <f>IF(H1159="Rural",VLOOKUP(B1159,'Wage Index Rural (CMS.GOV)-PDPM'!$B$1:$C$54,2,FALSE),0)</f>
        <v>0.67649999999999999</v>
      </c>
    </row>
    <row r="1160" spans="1:10" x14ac:dyDescent="0.25">
      <c r="A1160" s="134">
        <v>19200</v>
      </c>
      <c r="B1160" s="134" t="s">
        <v>2262</v>
      </c>
      <c r="C1160" s="131">
        <v>99919</v>
      </c>
      <c r="D1160" s="132" t="s">
        <v>2303</v>
      </c>
      <c r="E1160" s="133" t="s">
        <v>2304</v>
      </c>
      <c r="F1160" s="133" t="s">
        <v>7083</v>
      </c>
      <c r="G1160" s="135">
        <f t="shared" si="17"/>
        <v>0.67649999999999999</v>
      </c>
      <c r="H1160" s="134" t="s">
        <v>388</v>
      </c>
      <c r="I1160" s="138">
        <f>IF(H1160="Urban",VLOOKUP(C1160,'Wage Index Urban (CMS.GOV)-PDPM'!$A$2:$D$1682,4,FALSE),0)</f>
        <v>0</v>
      </c>
      <c r="J1160" s="138">
        <f>IF(H1160="Rural",VLOOKUP(B1160,'Wage Index Rural (CMS.GOV)-PDPM'!$B$1:$C$54,2,FALSE),0)</f>
        <v>0.67649999999999999</v>
      </c>
    </row>
    <row r="1161" spans="1:10" x14ac:dyDescent="0.25">
      <c r="A1161" s="134">
        <v>19210</v>
      </c>
      <c r="B1161" s="134" t="s">
        <v>2262</v>
      </c>
      <c r="C1161" s="131">
        <v>10780</v>
      </c>
      <c r="D1161" s="132" t="s">
        <v>2305</v>
      </c>
      <c r="E1161" s="133" t="s">
        <v>2306</v>
      </c>
      <c r="F1161" s="133" t="s">
        <v>172</v>
      </c>
      <c r="G1161" s="135">
        <f t="shared" ref="G1161:G1224" si="18">IF(H1161="Rural",J1161,I1161)</f>
        <v>0.90060000000000007</v>
      </c>
      <c r="H1161" s="134" t="s">
        <v>391</v>
      </c>
      <c r="I1161" s="138">
        <f>IF(H1161="Urban",VLOOKUP(C1161,'Wage Index Urban (CMS.GOV)-PDPM'!$A$2:$D$1682,4,FALSE),0)</f>
        <v>0.90060000000000007</v>
      </c>
      <c r="J1161" s="138">
        <f>IF(H1161="Rural",VLOOKUP(B1161,'Wage Index Rural (CMS.GOV)-PDPM'!$B$1:$C$54,2,FALSE),0)</f>
        <v>0</v>
      </c>
    </row>
    <row r="1162" spans="1:10" x14ac:dyDescent="0.25">
      <c r="A1162" s="134">
        <v>19220</v>
      </c>
      <c r="B1162" s="134" t="s">
        <v>2262</v>
      </c>
      <c r="C1162" s="131">
        <v>29180</v>
      </c>
      <c r="D1162" s="132" t="s">
        <v>2307</v>
      </c>
      <c r="E1162" s="133" t="s">
        <v>2308</v>
      </c>
      <c r="F1162" s="133" t="s">
        <v>168</v>
      </c>
      <c r="G1162" s="135">
        <f t="shared" si="18"/>
        <v>0.76660000000000006</v>
      </c>
      <c r="H1162" s="134" t="s">
        <v>391</v>
      </c>
      <c r="I1162" s="138">
        <f>IF(H1162="Urban",VLOOKUP(C1162,'Wage Index Urban (CMS.GOV)-PDPM'!$A$2:$D$1682,4,FALSE),0)</f>
        <v>0.76660000000000006</v>
      </c>
      <c r="J1162" s="138">
        <f>IF(H1162="Rural",VLOOKUP(B1162,'Wage Index Rural (CMS.GOV)-PDPM'!$B$1:$C$54,2,FALSE),0)</f>
        <v>0</v>
      </c>
    </row>
    <row r="1163" spans="1:10" x14ac:dyDescent="0.25">
      <c r="A1163" s="134">
        <v>19230</v>
      </c>
      <c r="B1163" s="134" t="s">
        <v>2262</v>
      </c>
      <c r="C1163" s="131">
        <v>12940</v>
      </c>
      <c r="D1163" s="132" t="s">
        <v>2309</v>
      </c>
      <c r="E1163" s="133" t="s">
        <v>2310</v>
      </c>
      <c r="F1163" s="133" t="s">
        <v>169</v>
      </c>
      <c r="G1163" s="135">
        <f t="shared" si="18"/>
        <v>0.81620000000000004</v>
      </c>
      <c r="H1163" s="134" t="s">
        <v>391</v>
      </c>
      <c r="I1163" s="138">
        <f>IF(H1163="Urban",VLOOKUP(C1163,'Wage Index Urban (CMS.GOV)-PDPM'!$A$2:$D$1682,4,FALSE),0)</f>
        <v>0.81620000000000004</v>
      </c>
      <c r="J1163" s="138">
        <f>IF(H1163="Rural",VLOOKUP(B1163,'Wage Index Rural (CMS.GOV)-PDPM'!$B$1:$C$54,2,FALSE),0)</f>
        <v>0</v>
      </c>
    </row>
    <row r="1164" spans="1:10" x14ac:dyDescent="0.25">
      <c r="A1164" s="134">
        <v>19240</v>
      </c>
      <c r="B1164" s="134" t="s">
        <v>2262</v>
      </c>
      <c r="C1164" s="131">
        <v>99919</v>
      </c>
      <c r="D1164" s="132" t="s">
        <v>2311</v>
      </c>
      <c r="E1164" s="133" t="s">
        <v>2312</v>
      </c>
      <c r="F1164" s="133" t="s">
        <v>7083</v>
      </c>
      <c r="G1164" s="135">
        <f t="shared" si="18"/>
        <v>0.67649999999999999</v>
      </c>
      <c r="H1164" s="134" t="s">
        <v>388</v>
      </c>
      <c r="I1164" s="138">
        <f>IF(H1164="Urban",VLOOKUP(C1164,'Wage Index Urban (CMS.GOV)-PDPM'!$A$2:$D$1682,4,FALSE),0)</f>
        <v>0</v>
      </c>
      <c r="J1164" s="138">
        <f>IF(H1164="Rural",VLOOKUP(B1164,'Wage Index Rural (CMS.GOV)-PDPM'!$B$1:$C$54,2,FALSE),0)</f>
        <v>0.67649999999999999</v>
      </c>
    </row>
    <row r="1165" spans="1:10" x14ac:dyDescent="0.25">
      <c r="A1165" s="134">
        <v>19250</v>
      </c>
      <c r="B1165" s="134" t="s">
        <v>2262</v>
      </c>
      <c r="C1165" s="131">
        <v>35380</v>
      </c>
      <c r="D1165" s="132" t="s">
        <v>2313</v>
      </c>
      <c r="E1165" s="133" t="s">
        <v>2314</v>
      </c>
      <c r="F1165" s="133" t="s">
        <v>173</v>
      </c>
      <c r="G1165" s="135">
        <f t="shared" si="18"/>
        <v>0.81859999999999999</v>
      </c>
      <c r="H1165" s="134" t="s">
        <v>391</v>
      </c>
      <c r="I1165" s="138">
        <f>IF(H1165="Urban",VLOOKUP(C1165,'Wage Index Urban (CMS.GOV)-PDPM'!$A$2:$D$1682,4,FALSE),0)</f>
        <v>0.81859999999999999</v>
      </c>
      <c r="J1165" s="138">
        <f>IF(H1165="Rural",VLOOKUP(B1165,'Wage Index Rural (CMS.GOV)-PDPM'!$B$1:$C$54,2,FALSE),0)</f>
        <v>0</v>
      </c>
    </row>
    <row r="1166" spans="1:10" x14ac:dyDescent="0.25">
      <c r="A1166" s="134">
        <v>19260</v>
      </c>
      <c r="B1166" s="134" t="s">
        <v>2262</v>
      </c>
      <c r="C1166" s="131">
        <v>99919</v>
      </c>
      <c r="D1166" s="132" t="s">
        <v>2315</v>
      </c>
      <c r="E1166" s="133" t="s">
        <v>2316</v>
      </c>
      <c r="F1166" s="133" t="s">
        <v>7083</v>
      </c>
      <c r="G1166" s="135">
        <f t="shared" si="18"/>
        <v>0.67649999999999999</v>
      </c>
      <c r="H1166" s="134" t="s">
        <v>388</v>
      </c>
      <c r="I1166" s="138">
        <f>IF(H1166="Urban",VLOOKUP(C1166,'Wage Index Urban (CMS.GOV)-PDPM'!$A$2:$D$1682,4,FALSE),0)</f>
        <v>0</v>
      </c>
      <c r="J1166" s="138">
        <f>IF(H1166="Rural",VLOOKUP(B1166,'Wage Index Rural (CMS.GOV)-PDPM'!$B$1:$C$54,2,FALSE),0)</f>
        <v>0.67649999999999999</v>
      </c>
    </row>
    <row r="1167" spans="1:10" x14ac:dyDescent="0.25">
      <c r="A1167" s="134">
        <v>19290</v>
      </c>
      <c r="B1167" s="134" t="s">
        <v>2262</v>
      </c>
      <c r="C1167" s="131">
        <v>99919</v>
      </c>
      <c r="D1167" s="132" t="s">
        <v>2317</v>
      </c>
      <c r="E1167" s="133" t="s">
        <v>2318</v>
      </c>
      <c r="F1167" s="133" t="s">
        <v>7083</v>
      </c>
      <c r="G1167" s="135">
        <f t="shared" si="18"/>
        <v>0.67649999999999999</v>
      </c>
      <c r="H1167" s="134" t="s">
        <v>388</v>
      </c>
      <c r="I1167" s="138">
        <f>IF(H1167="Urban",VLOOKUP(C1167,'Wage Index Urban (CMS.GOV)-PDPM'!$A$2:$D$1682,4,FALSE),0)</f>
        <v>0</v>
      </c>
      <c r="J1167" s="138">
        <f>IF(H1167="Rural",VLOOKUP(B1167,'Wage Index Rural (CMS.GOV)-PDPM'!$B$1:$C$54,2,FALSE),0)</f>
        <v>0.67649999999999999</v>
      </c>
    </row>
    <row r="1168" spans="1:10" x14ac:dyDescent="0.25">
      <c r="A1168" s="134">
        <v>19270</v>
      </c>
      <c r="B1168" s="134" t="s">
        <v>2262</v>
      </c>
      <c r="C1168" s="131">
        <v>29180</v>
      </c>
      <c r="D1168" s="132" t="s">
        <v>2319</v>
      </c>
      <c r="E1168" s="133" t="s">
        <v>2320</v>
      </c>
      <c r="F1168" s="133" t="s">
        <v>168</v>
      </c>
      <c r="G1168" s="135">
        <f t="shared" si="18"/>
        <v>0.76660000000000006</v>
      </c>
      <c r="H1168" s="134" t="s">
        <v>391</v>
      </c>
      <c r="I1168" s="138">
        <f>IF(H1168="Urban",VLOOKUP(C1168,'Wage Index Urban (CMS.GOV)-PDPM'!$A$2:$D$1682,4,FALSE),0)</f>
        <v>0.76660000000000006</v>
      </c>
      <c r="J1168" s="138">
        <f>IF(H1168="Rural",VLOOKUP(B1168,'Wage Index Rural (CMS.GOV)-PDPM'!$B$1:$C$54,2,FALSE),0)</f>
        <v>0</v>
      </c>
    </row>
    <row r="1169" spans="1:10" x14ac:dyDescent="0.25">
      <c r="A1169" s="134">
        <v>19280</v>
      </c>
      <c r="B1169" s="134" t="s">
        <v>2262</v>
      </c>
      <c r="C1169" s="131">
        <v>26380</v>
      </c>
      <c r="D1169" s="132" t="s">
        <v>2321</v>
      </c>
      <c r="E1169" s="133" t="s">
        <v>2322</v>
      </c>
      <c r="F1169" s="133" t="s">
        <v>174</v>
      </c>
      <c r="G1169" s="135">
        <f t="shared" si="18"/>
        <v>0.68230000000000002</v>
      </c>
      <c r="H1169" s="134" t="s">
        <v>391</v>
      </c>
      <c r="I1169" s="138">
        <f>IF(H1169="Urban",VLOOKUP(C1169,'Wage Index Urban (CMS.GOV)-PDPM'!$A$2:$D$1682,4,FALSE),0)</f>
        <v>0.68230000000000002</v>
      </c>
      <c r="J1169" s="138">
        <f>IF(H1169="Rural",VLOOKUP(B1169,'Wage Index Rural (CMS.GOV)-PDPM'!$B$1:$C$54,2,FALSE),0)</f>
        <v>0</v>
      </c>
    </row>
    <row r="1170" spans="1:10" x14ac:dyDescent="0.25">
      <c r="A1170" s="134">
        <v>19300</v>
      </c>
      <c r="B1170" s="134" t="s">
        <v>2262</v>
      </c>
      <c r="C1170" s="131">
        <v>99919</v>
      </c>
      <c r="D1170" s="132" t="s">
        <v>2323</v>
      </c>
      <c r="E1170" s="133" t="s">
        <v>2324</v>
      </c>
      <c r="F1170" s="133" t="s">
        <v>7083</v>
      </c>
      <c r="G1170" s="135">
        <f t="shared" si="18"/>
        <v>0.67649999999999999</v>
      </c>
      <c r="H1170" s="134" t="s">
        <v>388</v>
      </c>
      <c r="I1170" s="138">
        <f>IF(H1170="Urban",VLOOKUP(C1170,'Wage Index Urban (CMS.GOV)-PDPM'!$A$2:$D$1682,4,FALSE),0)</f>
        <v>0</v>
      </c>
      <c r="J1170" s="138">
        <f>IF(H1170="Rural",VLOOKUP(B1170,'Wage Index Rural (CMS.GOV)-PDPM'!$B$1:$C$54,2,FALSE),0)</f>
        <v>0.67649999999999999</v>
      </c>
    </row>
    <row r="1171" spans="1:10" x14ac:dyDescent="0.25">
      <c r="A1171" s="134">
        <v>19310</v>
      </c>
      <c r="B1171" s="134" t="s">
        <v>2262</v>
      </c>
      <c r="C1171" s="131">
        <v>12940</v>
      </c>
      <c r="D1171" s="132" t="s">
        <v>2325</v>
      </c>
      <c r="E1171" s="133" t="s">
        <v>2326</v>
      </c>
      <c r="F1171" s="133" t="s">
        <v>169</v>
      </c>
      <c r="G1171" s="135">
        <f t="shared" si="18"/>
        <v>0.81620000000000004</v>
      </c>
      <c r="H1171" s="134" t="s">
        <v>391</v>
      </c>
      <c r="I1171" s="138">
        <f>IF(H1171="Urban",VLOOKUP(C1171,'Wage Index Urban (CMS.GOV)-PDPM'!$A$2:$D$1682,4,FALSE),0)</f>
        <v>0.81620000000000004</v>
      </c>
      <c r="J1171" s="138">
        <f>IF(H1171="Rural",VLOOKUP(B1171,'Wage Index Rural (CMS.GOV)-PDPM'!$B$1:$C$54,2,FALSE),0)</f>
        <v>0</v>
      </c>
    </row>
    <row r="1172" spans="1:10" x14ac:dyDescent="0.25">
      <c r="A1172" s="134">
        <v>19320</v>
      </c>
      <c r="B1172" s="134" t="s">
        <v>2262</v>
      </c>
      <c r="C1172" s="131">
        <v>99919</v>
      </c>
      <c r="D1172" s="132" t="s">
        <v>2327</v>
      </c>
      <c r="E1172" s="133" t="s">
        <v>2328</v>
      </c>
      <c r="F1172" s="133" t="s">
        <v>7083</v>
      </c>
      <c r="G1172" s="135">
        <f t="shared" si="18"/>
        <v>0.67649999999999999</v>
      </c>
      <c r="H1172" s="134" t="s">
        <v>388</v>
      </c>
      <c r="I1172" s="138">
        <f>IF(H1172="Urban",VLOOKUP(C1172,'Wage Index Urban (CMS.GOV)-PDPM'!$A$2:$D$1682,4,FALSE),0)</f>
        <v>0</v>
      </c>
      <c r="J1172" s="138">
        <f>IF(H1172="Rural",VLOOKUP(B1172,'Wage Index Rural (CMS.GOV)-PDPM'!$B$1:$C$54,2,FALSE),0)</f>
        <v>0.67649999999999999</v>
      </c>
    </row>
    <row r="1173" spans="1:10" x14ac:dyDescent="0.25">
      <c r="A1173" s="134">
        <v>19330</v>
      </c>
      <c r="B1173" s="134" t="s">
        <v>2262</v>
      </c>
      <c r="C1173" s="131">
        <v>33740</v>
      </c>
      <c r="D1173" s="132" t="s">
        <v>2329</v>
      </c>
      <c r="E1173" s="133" t="s">
        <v>2330</v>
      </c>
      <c r="F1173" s="133" t="s">
        <v>175</v>
      </c>
      <c r="G1173" s="135">
        <f t="shared" si="18"/>
        <v>0.77480000000000004</v>
      </c>
      <c r="H1173" s="134" t="s">
        <v>391</v>
      </c>
      <c r="I1173" s="138">
        <f>IF(H1173="Urban",VLOOKUP(C1173,'Wage Index Urban (CMS.GOV)-PDPM'!$A$2:$D$1682,4,FALSE),0)</f>
        <v>0.77480000000000004</v>
      </c>
      <c r="J1173" s="138">
        <f>IF(H1173="Rural",VLOOKUP(B1173,'Wage Index Rural (CMS.GOV)-PDPM'!$B$1:$C$54,2,FALSE),0)</f>
        <v>0</v>
      </c>
    </row>
    <row r="1174" spans="1:10" x14ac:dyDescent="0.25">
      <c r="A1174" s="134">
        <v>19340</v>
      </c>
      <c r="B1174" s="134" t="s">
        <v>2262</v>
      </c>
      <c r="C1174" s="131">
        <v>99919</v>
      </c>
      <c r="D1174" s="132" t="s">
        <v>2331</v>
      </c>
      <c r="E1174" s="133" t="s">
        <v>2332</v>
      </c>
      <c r="F1174" s="133" t="s">
        <v>7083</v>
      </c>
      <c r="G1174" s="135">
        <f t="shared" si="18"/>
        <v>0.67649999999999999</v>
      </c>
      <c r="H1174" s="134" t="s">
        <v>388</v>
      </c>
      <c r="I1174" s="138">
        <f>IF(H1174="Urban",VLOOKUP(C1174,'Wage Index Urban (CMS.GOV)-PDPM'!$A$2:$D$1682,4,FALSE),0)</f>
        <v>0</v>
      </c>
      <c r="J1174" s="138">
        <f>IF(H1174="Rural",VLOOKUP(B1174,'Wage Index Rural (CMS.GOV)-PDPM'!$B$1:$C$54,2,FALSE),0)</f>
        <v>0.67649999999999999</v>
      </c>
    </row>
    <row r="1175" spans="1:10" x14ac:dyDescent="0.25">
      <c r="A1175" s="134">
        <v>19350</v>
      </c>
      <c r="B1175" s="134" t="s">
        <v>2262</v>
      </c>
      <c r="C1175" s="131">
        <v>35380</v>
      </c>
      <c r="D1175" s="132" t="s">
        <v>2333</v>
      </c>
      <c r="E1175" s="133" t="s">
        <v>2334</v>
      </c>
      <c r="F1175" s="133" t="s">
        <v>173</v>
      </c>
      <c r="G1175" s="135">
        <f t="shared" si="18"/>
        <v>0.81859999999999999</v>
      </c>
      <c r="H1175" s="134" t="s">
        <v>391</v>
      </c>
      <c r="I1175" s="138">
        <f>IF(H1175="Urban",VLOOKUP(C1175,'Wage Index Urban (CMS.GOV)-PDPM'!$A$2:$D$1682,4,FALSE),0)</f>
        <v>0.81859999999999999</v>
      </c>
      <c r="J1175" s="138">
        <f>IF(H1175="Rural",VLOOKUP(B1175,'Wage Index Rural (CMS.GOV)-PDPM'!$B$1:$C$54,2,FALSE),0)</f>
        <v>0</v>
      </c>
    </row>
    <row r="1176" spans="1:10" x14ac:dyDescent="0.25">
      <c r="A1176" s="134">
        <v>19360</v>
      </c>
      <c r="B1176" s="134" t="s">
        <v>2262</v>
      </c>
      <c r="C1176" s="131">
        <v>33740</v>
      </c>
      <c r="D1176" s="132" t="s">
        <v>2335</v>
      </c>
      <c r="E1176" s="133" t="s">
        <v>2336</v>
      </c>
      <c r="F1176" s="133" t="s">
        <v>175</v>
      </c>
      <c r="G1176" s="135">
        <f t="shared" si="18"/>
        <v>0.77480000000000004</v>
      </c>
      <c r="H1176" s="134" t="s">
        <v>391</v>
      </c>
      <c r="I1176" s="138">
        <f>IF(H1176="Urban",VLOOKUP(C1176,'Wage Index Urban (CMS.GOV)-PDPM'!$A$2:$D$1682,4,FALSE),0)</f>
        <v>0.77480000000000004</v>
      </c>
      <c r="J1176" s="138">
        <f>IF(H1176="Rural",VLOOKUP(B1176,'Wage Index Rural (CMS.GOV)-PDPM'!$B$1:$C$54,2,FALSE),0)</f>
        <v>0</v>
      </c>
    </row>
    <row r="1177" spans="1:10" x14ac:dyDescent="0.25">
      <c r="A1177" s="134">
        <v>19370</v>
      </c>
      <c r="B1177" s="134" t="s">
        <v>2262</v>
      </c>
      <c r="C1177" s="131">
        <v>35380</v>
      </c>
      <c r="D1177" s="132" t="s">
        <v>2337</v>
      </c>
      <c r="E1177" s="133" t="s">
        <v>2338</v>
      </c>
      <c r="F1177" s="133" t="s">
        <v>173</v>
      </c>
      <c r="G1177" s="135">
        <f t="shared" si="18"/>
        <v>0.81859999999999999</v>
      </c>
      <c r="H1177" s="134" t="s">
        <v>391</v>
      </c>
      <c r="I1177" s="138">
        <f>IF(H1177="Urban",VLOOKUP(C1177,'Wage Index Urban (CMS.GOV)-PDPM'!$A$2:$D$1682,4,FALSE),0)</f>
        <v>0.81859999999999999</v>
      </c>
      <c r="J1177" s="138">
        <f>IF(H1177="Rural",VLOOKUP(B1177,'Wage Index Rural (CMS.GOV)-PDPM'!$B$1:$C$54,2,FALSE),0)</f>
        <v>0</v>
      </c>
    </row>
    <row r="1178" spans="1:10" x14ac:dyDescent="0.25">
      <c r="A1178" s="134">
        <v>19380</v>
      </c>
      <c r="B1178" s="134" t="s">
        <v>2262</v>
      </c>
      <c r="C1178" s="131">
        <v>12940</v>
      </c>
      <c r="D1178" s="132" t="s">
        <v>2339</v>
      </c>
      <c r="E1178" s="133" t="s">
        <v>2340</v>
      </c>
      <c r="F1178" s="133" t="s">
        <v>169</v>
      </c>
      <c r="G1178" s="135">
        <f t="shared" si="18"/>
        <v>0.81620000000000004</v>
      </c>
      <c r="H1178" s="134" t="s">
        <v>391</v>
      </c>
      <c r="I1178" s="138">
        <f>IF(H1178="Urban",VLOOKUP(C1178,'Wage Index Urban (CMS.GOV)-PDPM'!$A$2:$D$1682,4,FALSE),0)</f>
        <v>0.81620000000000004</v>
      </c>
      <c r="J1178" s="138">
        <f>IF(H1178="Rural",VLOOKUP(B1178,'Wage Index Rural (CMS.GOV)-PDPM'!$B$1:$C$54,2,FALSE),0)</f>
        <v>0</v>
      </c>
    </row>
    <row r="1179" spans="1:10" x14ac:dyDescent="0.25">
      <c r="A1179" s="134">
        <v>19390</v>
      </c>
      <c r="B1179" s="134" t="s">
        <v>2262</v>
      </c>
      <c r="C1179" s="131">
        <v>10780</v>
      </c>
      <c r="D1179" s="132" t="s">
        <v>2341</v>
      </c>
      <c r="E1179" s="133" t="s">
        <v>2342</v>
      </c>
      <c r="F1179" s="133" t="s">
        <v>172</v>
      </c>
      <c r="G1179" s="135">
        <f t="shared" si="18"/>
        <v>0.90060000000000007</v>
      </c>
      <c r="H1179" s="134" t="s">
        <v>391</v>
      </c>
      <c r="I1179" s="138">
        <f>IF(H1179="Urban",VLOOKUP(C1179,'Wage Index Urban (CMS.GOV)-PDPM'!$A$2:$D$1682,4,FALSE),0)</f>
        <v>0.90060000000000007</v>
      </c>
      <c r="J1179" s="138">
        <f>IF(H1179="Rural",VLOOKUP(B1179,'Wage Index Rural (CMS.GOV)-PDPM'!$B$1:$C$54,2,FALSE),0)</f>
        <v>0</v>
      </c>
    </row>
    <row r="1180" spans="1:10" x14ac:dyDescent="0.25">
      <c r="A1180" s="134">
        <v>19400</v>
      </c>
      <c r="B1180" s="134" t="s">
        <v>2262</v>
      </c>
      <c r="C1180" s="131">
        <v>99919</v>
      </c>
      <c r="D1180" s="132" t="s">
        <v>2343</v>
      </c>
      <c r="E1180" s="133" t="s">
        <v>2344</v>
      </c>
      <c r="F1180" s="133" t="s">
        <v>7083</v>
      </c>
      <c r="G1180" s="135">
        <f t="shared" si="18"/>
        <v>0.67649999999999999</v>
      </c>
      <c r="H1180" s="134" t="s">
        <v>388</v>
      </c>
      <c r="I1180" s="138">
        <f>IF(H1180="Urban",VLOOKUP(C1180,'Wage Index Urban (CMS.GOV)-PDPM'!$A$2:$D$1682,4,FALSE),0)</f>
        <v>0</v>
      </c>
      <c r="J1180" s="138">
        <f>IF(H1180="Rural",VLOOKUP(B1180,'Wage Index Rural (CMS.GOV)-PDPM'!$B$1:$C$54,2,FALSE),0)</f>
        <v>0.67649999999999999</v>
      </c>
    </row>
    <row r="1181" spans="1:10" x14ac:dyDescent="0.25">
      <c r="A1181" s="134">
        <v>19410</v>
      </c>
      <c r="B1181" s="134" t="s">
        <v>2262</v>
      </c>
      <c r="C1181" s="131">
        <v>99919</v>
      </c>
      <c r="D1181" s="132" t="s">
        <v>2345</v>
      </c>
      <c r="E1181" s="133" t="s">
        <v>2346</v>
      </c>
      <c r="F1181" s="133" t="s">
        <v>7083</v>
      </c>
      <c r="G1181" s="135">
        <f t="shared" si="18"/>
        <v>0.67649999999999999</v>
      </c>
      <c r="H1181" s="134" t="s">
        <v>388</v>
      </c>
      <c r="I1181" s="138">
        <f>IF(H1181="Urban",VLOOKUP(C1181,'Wage Index Urban (CMS.GOV)-PDPM'!$A$2:$D$1682,4,FALSE),0)</f>
        <v>0</v>
      </c>
      <c r="J1181" s="138">
        <f>IF(H1181="Rural",VLOOKUP(B1181,'Wage Index Rural (CMS.GOV)-PDPM'!$B$1:$C$54,2,FALSE),0)</f>
        <v>0.67649999999999999</v>
      </c>
    </row>
    <row r="1182" spans="1:10" x14ac:dyDescent="0.25">
      <c r="A1182" s="134">
        <v>19420</v>
      </c>
      <c r="B1182" s="134" t="s">
        <v>2262</v>
      </c>
      <c r="C1182" s="131">
        <v>99919</v>
      </c>
      <c r="D1182" s="132" t="s">
        <v>2347</v>
      </c>
      <c r="E1182" s="133" t="s">
        <v>2348</v>
      </c>
      <c r="F1182" s="133" t="s">
        <v>7083</v>
      </c>
      <c r="G1182" s="135">
        <f t="shared" si="18"/>
        <v>0.67649999999999999</v>
      </c>
      <c r="H1182" s="134" t="s">
        <v>388</v>
      </c>
      <c r="I1182" s="138">
        <f>IF(H1182="Urban",VLOOKUP(C1182,'Wage Index Urban (CMS.GOV)-PDPM'!$A$2:$D$1682,4,FALSE),0)</f>
        <v>0</v>
      </c>
      <c r="J1182" s="138">
        <f>IF(H1182="Rural",VLOOKUP(B1182,'Wage Index Rural (CMS.GOV)-PDPM'!$B$1:$C$54,2,FALSE),0)</f>
        <v>0.67649999999999999</v>
      </c>
    </row>
    <row r="1183" spans="1:10" x14ac:dyDescent="0.25">
      <c r="A1183" s="134">
        <v>19430</v>
      </c>
      <c r="B1183" s="134" t="s">
        <v>2262</v>
      </c>
      <c r="C1183" s="131">
        <v>35380</v>
      </c>
      <c r="D1183" s="132" t="s">
        <v>2349</v>
      </c>
      <c r="E1183" s="133" t="s">
        <v>2350</v>
      </c>
      <c r="F1183" s="133" t="s">
        <v>173</v>
      </c>
      <c r="G1183" s="135">
        <f t="shared" si="18"/>
        <v>0.81859999999999999</v>
      </c>
      <c r="H1183" s="134" t="s">
        <v>391</v>
      </c>
      <c r="I1183" s="138">
        <f>IF(H1183="Urban",VLOOKUP(C1183,'Wage Index Urban (CMS.GOV)-PDPM'!$A$2:$D$1682,4,FALSE),0)</f>
        <v>0.81859999999999999</v>
      </c>
      <c r="J1183" s="138">
        <f>IF(H1183="Rural",VLOOKUP(B1183,'Wage Index Rural (CMS.GOV)-PDPM'!$B$1:$C$54,2,FALSE),0)</f>
        <v>0</v>
      </c>
    </row>
    <row r="1184" spans="1:10" x14ac:dyDescent="0.25">
      <c r="A1184" s="134">
        <v>19440</v>
      </c>
      <c r="B1184" s="134" t="s">
        <v>2262</v>
      </c>
      <c r="C1184" s="131">
        <v>35380</v>
      </c>
      <c r="D1184" s="132" t="s">
        <v>2351</v>
      </c>
      <c r="E1184" s="133" t="s">
        <v>2352</v>
      </c>
      <c r="F1184" s="133" t="s">
        <v>173</v>
      </c>
      <c r="G1184" s="135">
        <f t="shared" si="18"/>
        <v>0.81859999999999999</v>
      </c>
      <c r="H1184" s="134" t="s">
        <v>391</v>
      </c>
      <c r="I1184" s="138">
        <f>IF(H1184="Urban",VLOOKUP(C1184,'Wage Index Urban (CMS.GOV)-PDPM'!$A$2:$D$1682,4,FALSE),0)</f>
        <v>0.81859999999999999</v>
      </c>
      <c r="J1184" s="138">
        <f>IF(H1184="Rural",VLOOKUP(B1184,'Wage Index Rural (CMS.GOV)-PDPM'!$B$1:$C$54,2,FALSE),0)</f>
        <v>0</v>
      </c>
    </row>
    <row r="1185" spans="1:10" x14ac:dyDescent="0.25">
      <c r="A1185" s="134">
        <v>19450</v>
      </c>
      <c r="B1185" s="134" t="s">
        <v>2262</v>
      </c>
      <c r="C1185" s="131">
        <v>12940</v>
      </c>
      <c r="D1185" s="132" t="s">
        <v>2353</v>
      </c>
      <c r="E1185" s="133" t="s">
        <v>2354</v>
      </c>
      <c r="F1185" s="133" t="s">
        <v>169</v>
      </c>
      <c r="G1185" s="135">
        <f t="shared" si="18"/>
        <v>0.81620000000000004</v>
      </c>
      <c r="H1185" s="134" t="s">
        <v>391</v>
      </c>
      <c r="I1185" s="138">
        <f>IF(H1185="Urban",VLOOKUP(C1185,'Wage Index Urban (CMS.GOV)-PDPM'!$A$2:$D$1682,4,FALSE),0)</f>
        <v>0.81620000000000004</v>
      </c>
      <c r="J1185" s="138">
        <f>IF(H1185="Rural",VLOOKUP(B1185,'Wage Index Rural (CMS.GOV)-PDPM'!$B$1:$C$54,2,FALSE),0)</f>
        <v>0</v>
      </c>
    </row>
    <row r="1186" spans="1:10" x14ac:dyDescent="0.25">
      <c r="A1186" s="134">
        <v>19460</v>
      </c>
      <c r="B1186" s="134" t="s">
        <v>2262</v>
      </c>
      <c r="C1186" s="131">
        <v>35380</v>
      </c>
      <c r="D1186" s="132" t="s">
        <v>2355</v>
      </c>
      <c r="E1186" s="133" t="s">
        <v>2356</v>
      </c>
      <c r="F1186" s="133" t="s">
        <v>173</v>
      </c>
      <c r="G1186" s="135">
        <f t="shared" si="18"/>
        <v>0.81859999999999999</v>
      </c>
      <c r="H1186" s="134" t="s">
        <v>391</v>
      </c>
      <c r="I1186" s="138">
        <f>IF(H1186="Urban",VLOOKUP(C1186,'Wage Index Urban (CMS.GOV)-PDPM'!$A$2:$D$1682,4,FALSE),0)</f>
        <v>0.81859999999999999</v>
      </c>
      <c r="J1186" s="138">
        <f>IF(H1186="Rural",VLOOKUP(B1186,'Wage Index Rural (CMS.GOV)-PDPM'!$B$1:$C$54,2,FALSE),0)</f>
        <v>0</v>
      </c>
    </row>
    <row r="1187" spans="1:10" x14ac:dyDescent="0.25">
      <c r="A1187" s="134">
        <v>19470</v>
      </c>
      <c r="B1187" s="134" t="s">
        <v>2262</v>
      </c>
      <c r="C1187" s="131">
        <v>35380</v>
      </c>
      <c r="D1187" s="132" t="s">
        <v>2357</v>
      </c>
      <c r="E1187" s="133" t="s">
        <v>2358</v>
      </c>
      <c r="F1187" s="133" t="s">
        <v>173</v>
      </c>
      <c r="G1187" s="135">
        <f t="shared" si="18"/>
        <v>0.81859999999999999</v>
      </c>
      <c r="H1187" s="134" t="s">
        <v>391</v>
      </c>
      <c r="I1187" s="138">
        <f>IF(H1187="Urban",VLOOKUP(C1187,'Wage Index Urban (CMS.GOV)-PDPM'!$A$2:$D$1682,4,FALSE),0)</f>
        <v>0.81859999999999999</v>
      </c>
      <c r="J1187" s="138">
        <f>IF(H1187="Rural",VLOOKUP(B1187,'Wage Index Rural (CMS.GOV)-PDPM'!$B$1:$C$54,2,FALSE),0)</f>
        <v>0</v>
      </c>
    </row>
    <row r="1188" spans="1:10" x14ac:dyDescent="0.25">
      <c r="A1188" s="134">
        <v>19480</v>
      </c>
      <c r="B1188" s="134" t="s">
        <v>2262</v>
      </c>
      <c r="C1188" s="131">
        <v>99919</v>
      </c>
      <c r="D1188" s="132" t="s">
        <v>2359</v>
      </c>
      <c r="E1188" s="133" t="s">
        <v>2360</v>
      </c>
      <c r="F1188" s="133" t="s">
        <v>7083</v>
      </c>
      <c r="G1188" s="135">
        <f t="shared" si="18"/>
        <v>0.67649999999999999</v>
      </c>
      <c r="H1188" s="134" t="s">
        <v>388</v>
      </c>
      <c r="I1188" s="138">
        <f>IF(H1188="Urban",VLOOKUP(C1188,'Wage Index Urban (CMS.GOV)-PDPM'!$A$2:$D$1682,4,FALSE),0)</f>
        <v>0</v>
      </c>
      <c r="J1188" s="138">
        <f>IF(H1188="Rural",VLOOKUP(B1188,'Wage Index Rural (CMS.GOV)-PDPM'!$B$1:$C$54,2,FALSE),0)</f>
        <v>0.67649999999999999</v>
      </c>
    </row>
    <row r="1189" spans="1:10" x14ac:dyDescent="0.25">
      <c r="A1189" s="134">
        <v>19490</v>
      </c>
      <c r="B1189" s="134" t="s">
        <v>2262</v>
      </c>
      <c r="C1189" s="131">
        <v>29180</v>
      </c>
      <c r="D1189" s="132" t="s">
        <v>2361</v>
      </c>
      <c r="E1189" s="133" t="s">
        <v>2362</v>
      </c>
      <c r="F1189" s="133" t="s">
        <v>168</v>
      </c>
      <c r="G1189" s="135">
        <f t="shared" si="18"/>
        <v>0.76660000000000006</v>
      </c>
      <c r="H1189" s="134" t="s">
        <v>391</v>
      </c>
      <c r="I1189" s="138">
        <f>IF(H1189="Urban",VLOOKUP(C1189,'Wage Index Urban (CMS.GOV)-PDPM'!$A$2:$D$1682,4,FALSE),0)</f>
        <v>0.76660000000000006</v>
      </c>
      <c r="J1189" s="138">
        <f>IF(H1189="Rural",VLOOKUP(B1189,'Wage Index Rural (CMS.GOV)-PDPM'!$B$1:$C$54,2,FALSE),0)</f>
        <v>0</v>
      </c>
    </row>
    <row r="1190" spans="1:10" x14ac:dyDescent="0.25">
      <c r="A1190" s="134">
        <v>19500</v>
      </c>
      <c r="B1190" s="134" t="s">
        <v>2262</v>
      </c>
      <c r="C1190" s="131">
        <v>99919</v>
      </c>
      <c r="D1190" s="132" t="s">
        <v>2363</v>
      </c>
      <c r="E1190" s="133" t="s">
        <v>2364</v>
      </c>
      <c r="F1190" s="133" t="s">
        <v>7083</v>
      </c>
      <c r="G1190" s="135">
        <f t="shared" si="18"/>
        <v>0.67649999999999999</v>
      </c>
      <c r="H1190" s="134" t="s">
        <v>388</v>
      </c>
      <c r="I1190" s="138">
        <f>IF(H1190="Urban",VLOOKUP(C1190,'Wage Index Urban (CMS.GOV)-PDPM'!$A$2:$D$1682,4,FALSE),0)</f>
        <v>0</v>
      </c>
      <c r="J1190" s="138">
        <f>IF(H1190="Rural",VLOOKUP(B1190,'Wage Index Rural (CMS.GOV)-PDPM'!$B$1:$C$54,2,FALSE),0)</f>
        <v>0.67649999999999999</v>
      </c>
    </row>
    <row r="1191" spans="1:10" x14ac:dyDescent="0.25">
      <c r="A1191" s="134">
        <v>19510</v>
      </c>
      <c r="B1191" s="134" t="s">
        <v>2262</v>
      </c>
      <c r="C1191" s="131">
        <v>35380</v>
      </c>
      <c r="D1191" s="132" t="s">
        <v>2365</v>
      </c>
      <c r="E1191" s="133" t="s">
        <v>2366</v>
      </c>
      <c r="F1191" s="133" t="s">
        <v>173</v>
      </c>
      <c r="G1191" s="135">
        <f t="shared" si="18"/>
        <v>0.81859999999999999</v>
      </c>
      <c r="H1191" s="134" t="s">
        <v>391</v>
      </c>
      <c r="I1191" s="138">
        <f>IF(H1191="Urban",VLOOKUP(C1191,'Wage Index Urban (CMS.GOV)-PDPM'!$A$2:$D$1682,4,FALSE),0)</f>
        <v>0.81859999999999999</v>
      </c>
      <c r="J1191" s="138">
        <f>IF(H1191="Rural",VLOOKUP(B1191,'Wage Index Rural (CMS.GOV)-PDPM'!$B$1:$C$54,2,FALSE),0)</f>
        <v>0</v>
      </c>
    </row>
    <row r="1192" spans="1:10" x14ac:dyDescent="0.25">
      <c r="A1192" s="134">
        <v>19999</v>
      </c>
      <c r="B1192" s="134" t="s">
        <v>2262</v>
      </c>
      <c r="C1192" s="131">
        <v>99919</v>
      </c>
      <c r="D1192" s="132" t="s">
        <v>2263</v>
      </c>
      <c r="E1192" s="133" t="s">
        <v>6768</v>
      </c>
      <c r="F1192" s="133" t="s">
        <v>7083</v>
      </c>
      <c r="G1192" s="135">
        <f t="shared" si="18"/>
        <v>0.67649999999999999</v>
      </c>
      <c r="H1192" s="134" t="s">
        <v>388</v>
      </c>
      <c r="I1192" s="138">
        <f>IF(H1192="Urban",VLOOKUP(C1192,'Wage Index Urban (CMS.GOV)-PDPM'!$A$2:$D$1682,4,FALSE),0)</f>
        <v>0</v>
      </c>
      <c r="J1192" s="138">
        <f>IF(H1192="Rural",VLOOKUP(B1192,'Wage Index Rural (CMS.GOV)-PDPM'!$B$1:$C$54,2,FALSE),0)</f>
        <v>0.67649999999999999</v>
      </c>
    </row>
    <row r="1193" spans="1:10" x14ac:dyDescent="0.25">
      <c r="A1193" s="134">
        <v>19520</v>
      </c>
      <c r="B1193" s="134" t="s">
        <v>2262</v>
      </c>
      <c r="C1193" s="131">
        <v>25220</v>
      </c>
      <c r="D1193" s="132" t="s">
        <v>2367</v>
      </c>
      <c r="E1193" s="133" t="s">
        <v>2368</v>
      </c>
      <c r="F1193" s="133" t="s">
        <v>176</v>
      </c>
      <c r="G1193" s="135">
        <f t="shared" si="18"/>
        <v>0.75630000000000008</v>
      </c>
      <c r="H1193" s="134" t="s">
        <v>391</v>
      </c>
      <c r="I1193" s="138">
        <f>IF(H1193="Urban",VLOOKUP(C1193,'Wage Index Urban (CMS.GOV)-PDPM'!$A$2:$D$1682,4,FALSE),0)</f>
        <v>0.75630000000000008</v>
      </c>
      <c r="J1193" s="138">
        <f>IF(H1193="Rural",VLOOKUP(B1193,'Wage Index Rural (CMS.GOV)-PDPM'!$B$1:$C$54,2,FALSE),0)</f>
        <v>0</v>
      </c>
    </row>
    <row r="1194" spans="1:10" x14ac:dyDescent="0.25">
      <c r="A1194" s="134">
        <v>19530</v>
      </c>
      <c r="B1194" s="134" t="s">
        <v>2262</v>
      </c>
      <c r="C1194" s="131">
        <v>99919</v>
      </c>
      <c r="D1194" s="132" t="s">
        <v>2369</v>
      </c>
      <c r="E1194" s="133" t="s">
        <v>2370</v>
      </c>
      <c r="F1194" s="133" t="s">
        <v>7083</v>
      </c>
      <c r="G1194" s="135">
        <f t="shared" si="18"/>
        <v>0.67649999999999999</v>
      </c>
      <c r="H1194" s="134" t="s">
        <v>388</v>
      </c>
      <c r="I1194" s="138">
        <f>IF(H1194="Urban",VLOOKUP(C1194,'Wage Index Urban (CMS.GOV)-PDPM'!$A$2:$D$1682,4,FALSE),0)</f>
        <v>0</v>
      </c>
      <c r="J1194" s="138">
        <f>IF(H1194="Rural",VLOOKUP(B1194,'Wage Index Rural (CMS.GOV)-PDPM'!$B$1:$C$54,2,FALSE),0)</f>
        <v>0.67649999999999999</v>
      </c>
    </row>
    <row r="1195" spans="1:10" x14ac:dyDescent="0.25">
      <c r="A1195" s="134">
        <v>19540</v>
      </c>
      <c r="B1195" s="134" t="s">
        <v>2262</v>
      </c>
      <c r="C1195" s="131">
        <v>26380</v>
      </c>
      <c r="D1195" s="132" t="s">
        <v>2371</v>
      </c>
      <c r="E1195" s="133" t="s">
        <v>2372</v>
      </c>
      <c r="F1195" s="133" t="s">
        <v>174</v>
      </c>
      <c r="G1195" s="135">
        <f t="shared" si="18"/>
        <v>0.68230000000000002</v>
      </c>
      <c r="H1195" s="134" t="s">
        <v>391</v>
      </c>
      <c r="I1195" s="138">
        <f>IF(H1195="Urban",VLOOKUP(C1195,'Wage Index Urban (CMS.GOV)-PDPM'!$A$2:$D$1682,4,FALSE),0)</f>
        <v>0.68230000000000002</v>
      </c>
      <c r="J1195" s="138">
        <f>IF(H1195="Rural",VLOOKUP(B1195,'Wage Index Rural (CMS.GOV)-PDPM'!$B$1:$C$54,2,FALSE),0)</f>
        <v>0</v>
      </c>
    </row>
    <row r="1196" spans="1:10" x14ac:dyDescent="0.25">
      <c r="A1196" s="134">
        <v>19550</v>
      </c>
      <c r="B1196" s="134" t="s">
        <v>2262</v>
      </c>
      <c r="C1196" s="131">
        <v>33740</v>
      </c>
      <c r="D1196" s="132" t="s">
        <v>2373</v>
      </c>
      <c r="E1196" s="133" t="s">
        <v>2374</v>
      </c>
      <c r="F1196" s="133" t="s">
        <v>175</v>
      </c>
      <c r="G1196" s="135">
        <f t="shared" si="18"/>
        <v>0.77480000000000004</v>
      </c>
      <c r="H1196" s="134" t="s">
        <v>391</v>
      </c>
      <c r="I1196" s="138">
        <f>IF(H1196="Urban",VLOOKUP(C1196,'Wage Index Urban (CMS.GOV)-PDPM'!$A$2:$D$1682,4,FALSE),0)</f>
        <v>0.77480000000000004</v>
      </c>
      <c r="J1196" s="138">
        <f>IF(H1196="Rural",VLOOKUP(B1196,'Wage Index Rural (CMS.GOV)-PDPM'!$B$1:$C$54,2,FALSE),0)</f>
        <v>0</v>
      </c>
    </row>
    <row r="1197" spans="1:10" x14ac:dyDescent="0.25">
      <c r="A1197" s="134">
        <v>19560</v>
      </c>
      <c r="B1197" s="134" t="s">
        <v>2262</v>
      </c>
      <c r="C1197" s="131">
        <v>29180</v>
      </c>
      <c r="D1197" s="132" t="s">
        <v>2375</v>
      </c>
      <c r="E1197" s="133" t="s">
        <v>2376</v>
      </c>
      <c r="F1197" s="133" t="s">
        <v>168</v>
      </c>
      <c r="G1197" s="135">
        <f t="shared" si="18"/>
        <v>0.76660000000000006</v>
      </c>
      <c r="H1197" s="134" t="s">
        <v>391</v>
      </c>
      <c r="I1197" s="138">
        <f>IF(H1197="Urban",VLOOKUP(C1197,'Wage Index Urban (CMS.GOV)-PDPM'!$A$2:$D$1682,4,FALSE),0)</f>
        <v>0.76660000000000006</v>
      </c>
      <c r="J1197" s="138">
        <f>IF(H1197="Rural",VLOOKUP(B1197,'Wage Index Rural (CMS.GOV)-PDPM'!$B$1:$C$54,2,FALSE),0)</f>
        <v>0</v>
      </c>
    </row>
    <row r="1198" spans="1:10" x14ac:dyDescent="0.25">
      <c r="A1198" s="134">
        <v>19570</v>
      </c>
      <c r="B1198" s="134" t="s">
        <v>2262</v>
      </c>
      <c r="C1198" s="131">
        <v>99919</v>
      </c>
      <c r="D1198" s="132" t="s">
        <v>2377</v>
      </c>
      <c r="E1198" s="133" t="s">
        <v>2378</v>
      </c>
      <c r="F1198" s="133" t="s">
        <v>7083</v>
      </c>
      <c r="G1198" s="135">
        <f t="shared" si="18"/>
        <v>0.67649999999999999</v>
      </c>
      <c r="H1198" s="134" t="s">
        <v>388</v>
      </c>
      <c r="I1198" s="138">
        <f>IF(H1198="Urban",VLOOKUP(C1198,'Wage Index Urban (CMS.GOV)-PDPM'!$A$2:$D$1682,4,FALSE),0)</f>
        <v>0</v>
      </c>
      <c r="J1198" s="138">
        <f>IF(H1198="Rural",VLOOKUP(B1198,'Wage Index Rural (CMS.GOV)-PDPM'!$B$1:$C$54,2,FALSE),0)</f>
        <v>0.67649999999999999</v>
      </c>
    </row>
    <row r="1199" spans="1:10" x14ac:dyDescent="0.25">
      <c r="A1199" s="134">
        <v>19600</v>
      </c>
      <c r="B1199" s="134" t="s">
        <v>2262</v>
      </c>
      <c r="C1199" s="131">
        <v>12940</v>
      </c>
      <c r="D1199" s="132" t="s">
        <v>2379</v>
      </c>
      <c r="E1199" s="133" t="s">
        <v>2380</v>
      </c>
      <c r="F1199" s="133" t="s">
        <v>169</v>
      </c>
      <c r="G1199" s="135">
        <f t="shared" si="18"/>
        <v>0.81620000000000004</v>
      </c>
      <c r="H1199" s="134" t="s">
        <v>391</v>
      </c>
      <c r="I1199" s="138">
        <f>IF(H1199="Urban",VLOOKUP(C1199,'Wage Index Urban (CMS.GOV)-PDPM'!$A$2:$D$1682,4,FALSE),0)</f>
        <v>0.81620000000000004</v>
      </c>
      <c r="J1199" s="138">
        <f>IF(H1199="Rural",VLOOKUP(B1199,'Wage Index Rural (CMS.GOV)-PDPM'!$B$1:$C$54,2,FALSE),0)</f>
        <v>0</v>
      </c>
    </row>
    <row r="1200" spans="1:10" x14ac:dyDescent="0.25">
      <c r="A1200" s="134">
        <v>19580</v>
      </c>
      <c r="B1200" s="134" t="s">
        <v>2262</v>
      </c>
      <c r="C1200" s="131">
        <v>99919</v>
      </c>
      <c r="D1200" s="132" t="s">
        <v>2381</v>
      </c>
      <c r="E1200" s="133" t="s">
        <v>2382</v>
      </c>
      <c r="F1200" s="133" t="s">
        <v>7083</v>
      </c>
      <c r="G1200" s="135">
        <f t="shared" si="18"/>
        <v>0.67649999999999999</v>
      </c>
      <c r="H1200" s="134" t="s">
        <v>388</v>
      </c>
      <c r="I1200" s="138">
        <f>IF(H1200="Urban",VLOOKUP(C1200,'Wage Index Urban (CMS.GOV)-PDPM'!$A$2:$D$1682,4,FALSE),0)</f>
        <v>0</v>
      </c>
      <c r="J1200" s="138">
        <f>IF(H1200="Rural",VLOOKUP(B1200,'Wage Index Rural (CMS.GOV)-PDPM'!$B$1:$C$54,2,FALSE),0)</f>
        <v>0.67649999999999999</v>
      </c>
    </row>
    <row r="1201" spans="1:10" x14ac:dyDescent="0.25">
      <c r="A1201" s="134">
        <v>19590</v>
      </c>
      <c r="B1201" s="134" t="s">
        <v>2262</v>
      </c>
      <c r="C1201" s="131">
        <v>99919</v>
      </c>
      <c r="D1201" s="132" t="s">
        <v>2383</v>
      </c>
      <c r="E1201" s="133" t="s">
        <v>2384</v>
      </c>
      <c r="F1201" s="133" t="s">
        <v>7083</v>
      </c>
      <c r="G1201" s="135">
        <f t="shared" si="18"/>
        <v>0.67649999999999999</v>
      </c>
      <c r="H1201" s="134" t="s">
        <v>388</v>
      </c>
      <c r="I1201" s="138">
        <f>IF(H1201="Urban",VLOOKUP(C1201,'Wage Index Urban (CMS.GOV)-PDPM'!$A$2:$D$1682,4,FALSE),0)</f>
        <v>0</v>
      </c>
      <c r="J1201" s="138">
        <f>IF(H1201="Rural",VLOOKUP(B1201,'Wage Index Rural (CMS.GOV)-PDPM'!$B$1:$C$54,2,FALSE),0)</f>
        <v>0.67649999999999999</v>
      </c>
    </row>
    <row r="1202" spans="1:10" x14ac:dyDescent="0.25">
      <c r="A1202" s="134">
        <v>19610</v>
      </c>
      <c r="B1202" s="134" t="s">
        <v>2262</v>
      </c>
      <c r="C1202" s="131">
        <v>99919</v>
      </c>
      <c r="D1202" s="132" t="s">
        <v>2385</v>
      </c>
      <c r="E1202" s="133" t="s">
        <v>2386</v>
      </c>
      <c r="F1202" s="133" t="s">
        <v>7083</v>
      </c>
      <c r="G1202" s="135">
        <f t="shared" si="18"/>
        <v>0.67649999999999999</v>
      </c>
      <c r="H1202" s="134" t="s">
        <v>388</v>
      </c>
      <c r="I1202" s="138">
        <f>IF(H1202="Urban",VLOOKUP(C1202,'Wage Index Urban (CMS.GOV)-PDPM'!$A$2:$D$1682,4,FALSE),0)</f>
        <v>0</v>
      </c>
      <c r="J1202" s="138">
        <f>IF(H1202="Rural",VLOOKUP(B1202,'Wage Index Rural (CMS.GOV)-PDPM'!$B$1:$C$54,2,FALSE),0)</f>
        <v>0.67649999999999999</v>
      </c>
    </row>
    <row r="1203" spans="1:10" x14ac:dyDescent="0.25">
      <c r="A1203" s="134">
        <v>19620</v>
      </c>
      <c r="B1203" s="134" t="s">
        <v>2262</v>
      </c>
      <c r="C1203" s="131">
        <v>12940</v>
      </c>
      <c r="D1203" s="132" t="s">
        <v>2387</v>
      </c>
      <c r="E1203" s="133" t="s">
        <v>2388</v>
      </c>
      <c r="F1203" s="133" t="s">
        <v>169</v>
      </c>
      <c r="G1203" s="135">
        <f t="shared" si="18"/>
        <v>0.81620000000000004</v>
      </c>
      <c r="H1203" s="134" t="s">
        <v>391</v>
      </c>
      <c r="I1203" s="138">
        <f>IF(H1203="Urban",VLOOKUP(C1203,'Wage Index Urban (CMS.GOV)-PDPM'!$A$2:$D$1682,4,FALSE),0)</f>
        <v>0.81620000000000004</v>
      </c>
      <c r="J1203" s="138">
        <f>IF(H1203="Rural",VLOOKUP(B1203,'Wage Index Rural (CMS.GOV)-PDPM'!$B$1:$C$54,2,FALSE),0)</f>
        <v>0</v>
      </c>
    </row>
    <row r="1204" spans="1:10" x14ac:dyDescent="0.25">
      <c r="A1204" s="134">
        <v>19630</v>
      </c>
      <c r="B1204" s="134" t="s">
        <v>2262</v>
      </c>
      <c r="C1204" s="131">
        <v>99919</v>
      </c>
      <c r="D1204" s="132" t="s">
        <v>2389</v>
      </c>
      <c r="E1204" s="133" t="s">
        <v>2390</v>
      </c>
      <c r="F1204" s="133" t="s">
        <v>7083</v>
      </c>
      <c r="G1204" s="135">
        <f t="shared" si="18"/>
        <v>0.67649999999999999</v>
      </c>
      <c r="H1204" s="134" t="s">
        <v>388</v>
      </c>
      <c r="I1204" s="138">
        <f>IF(H1204="Urban",VLOOKUP(C1204,'Wage Index Urban (CMS.GOV)-PDPM'!$A$2:$D$1682,4,FALSE),0)</f>
        <v>0</v>
      </c>
      <c r="J1204" s="138">
        <f>IF(H1204="Rural",VLOOKUP(B1204,'Wage Index Rural (CMS.GOV)-PDPM'!$B$1:$C$54,2,FALSE),0)</f>
        <v>0.67649999999999999</v>
      </c>
    </row>
    <row r="1205" spans="1:10" x14ac:dyDescent="0.25">
      <c r="A1205" s="134">
        <v>20000</v>
      </c>
      <c r="B1205" s="134" t="s">
        <v>2391</v>
      </c>
      <c r="C1205" s="131">
        <v>30340</v>
      </c>
      <c r="D1205" s="132" t="s">
        <v>2392</v>
      </c>
      <c r="E1205" s="133" t="s">
        <v>2393</v>
      </c>
      <c r="F1205" s="133" t="s">
        <v>177</v>
      </c>
      <c r="G1205" s="135">
        <f t="shared" si="18"/>
        <v>0.85200000000000009</v>
      </c>
      <c r="H1205" s="134" t="s">
        <v>391</v>
      </c>
      <c r="I1205" s="138">
        <f>IF(H1205="Urban",VLOOKUP(C1205,'Wage Index Urban (CMS.GOV)-PDPM'!$A$2:$D$1682,4,FALSE),0)</f>
        <v>0.85200000000000009</v>
      </c>
      <c r="J1205" s="138">
        <f>IF(H1205="Rural",VLOOKUP(B1205,'Wage Index Rural (CMS.GOV)-PDPM'!$B$1:$C$54,2,FALSE),0)</f>
        <v>0</v>
      </c>
    </row>
    <row r="1206" spans="1:10" x14ac:dyDescent="0.25">
      <c r="A1206" s="134">
        <v>20010</v>
      </c>
      <c r="B1206" s="134" t="s">
        <v>2391</v>
      </c>
      <c r="C1206" s="131">
        <v>99920</v>
      </c>
      <c r="D1206" s="132" t="s">
        <v>2394</v>
      </c>
      <c r="E1206" s="133" t="s">
        <v>2395</v>
      </c>
      <c r="F1206" s="133" t="s">
        <v>7084</v>
      </c>
      <c r="G1206" s="135">
        <f t="shared" si="18"/>
        <v>0.82810000000000006</v>
      </c>
      <c r="H1206" s="134" t="s">
        <v>388</v>
      </c>
      <c r="I1206" s="138">
        <f>IF(H1206="Urban",VLOOKUP(C1206,'Wage Index Urban (CMS.GOV)-PDPM'!$A$2:$D$1682,4,FALSE),0)</f>
        <v>0</v>
      </c>
      <c r="J1206" s="138">
        <f>IF(H1206="Rural",VLOOKUP(B1206,'Wage Index Rural (CMS.GOV)-PDPM'!$B$1:$C$54,2,FALSE),0)</f>
        <v>0.82810000000000006</v>
      </c>
    </row>
    <row r="1207" spans="1:10" x14ac:dyDescent="0.25">
      <c r="A1207" s="134">
        <v>20020</v>
      </c>
      <c r="B1207" s="134" t="s">
        <v>2391</v>
      </c>
      <c r="C1207" s="131">
        <v>38860</v>
      </c>
      <c r="D1207" s="132" t="s">
        <v>1506</v>
      </c>
      <c r="E1207" s="133" t="s">
        <v>2396</v>
      </c>
      <c r="F1207" s="133" t="s">
        <v>178</v>
      </c>
      <c r="G1207" s="135">
        <f t="shared" si="18"/>
        <v>0.98370000000000002</v>
      </c>
      <c r="H1207" s="134" t="s">
        <v>391</v>
      </c>
      <c r="I1207" s="138">
        <f>IF(H1207="Urban",VLOOKUP(C1207,'Wage Index Urban (CMS.GOV)-PDPM'!$A$2:$D$1682,4,FALSE),0)</f>
        <v>0.98370000000000002</v>
      </c>
      <c r="J1207" s="138">
        <f>IF(H1207="Rural",VLOOKUP(B1207,'Wage Index Rural (CMS.GOV)-PDPM'!$B$1:$C$54,2,FALSE),0)</f>
        <v>0</v>
      </c>
    </row>
    <row r="1208" spans="1:10" x14ac:dyDescent="0.25">
      <c r="A1208" s="134">
        <v>20030</v>
      </c>
      <c r="B1208" s="134" t="s">
        <v>2391</v>
      </c>
      <c r="C1208" s="131">
        <v>99920</v>
      </c>
      <c r="D1208" s="132" t="s">
        <v>448</v>
      </c>
      <c r="E1208" s="133" t="s">
        <v>2397</v>
      </c>
      <c r="F1208" s="133" t="s">
        <v>7084</v>
      </c>
      <c r="G1208" s="135">
        <f t="shared" si="18"/>
        <v>0.82810000000000006</v>
      </c>
      <c r="H1208" s="134" t="s">
        <v>388</v>
      </c>
      <c r="I1208" s="138">
        <f>IF(H1208="Urban",VLOOKUP(C1208,'Wage Index Urban (CMS.GOV)-PDPM'!$A$2:$D$1682,4,FALSE),0)</f>
        <v>0</v>
      </c>
      <c r="J1208" s="138">
        <f>IF(H1208="Rural",VLOOKUP(B1208,'Wage Index Rural (CMS.GOV)-PDPM'!$B$1:$C$54,2,FALSE),0)</f>
        <v>0.82810000000000006</v>
      </c>
    </row>
    <row r="1209" spans="1:10" x14ac:dyDescent="0.25">
      <c r="A1209" s="134">
        <v>20040</v>
      </c>
      <c r="B1209" s="134" t="s">
        <v>2391</v>
      </c>
      <c r="C1209" s="131">
        <v>99920</v>
      </c>
      <c r="D1209" s="132" t="s">
        <v>1244</v>
      </c>
      <c r="E1209" s="133" t="s">
        <v>2398</v>
      </c>
      <c r="F1209" s="133" t="s">
        <v>7084</v>
      </c>
      <c r="G1209" s="135">
        <f t="shared" si="18"/>
        <v>0.82810000000000006</v>
      </c>
      <c r="H1209" s="134" t="s">
        <v>388</v>
      </c>
      <c r="I1209" s="138">
        <f>IF(H1209="Urban",VLOOKUP(C1209,'Wage Index Urban (CMS.GOV)-PDPM'!$A$2:$D$1682,4,FALSE),0)</f>
        <v>0</v>
      </c>
      <c r="J1209" s="138">
        <f>IF(H1209="Rural",VLOOKUP(B1209,'Wage Index Rural (CMS.GOV)-PDPM'!$B$1:$C$54,2,FALSE),0)</f>
        <v>0.82810000000000006</v>
      </c>
    </row>
    <row r="1210" spans="1:10" x14ac:dyDescent="0.25">
      <c r="A1210" s="134">
        <v>20050</v>
      </c>
      <c r="B1210" s="134" t="s">
        <v>2391</v>
      </c>
      <c r="C1210" s="131">
        <v>99920</v>
      </c>
      <c r="D1210" s="132" t="s">
        <v>2399</v>
      </c>
      <c r="E1210" s="133" t="s">
        <v>2400</v>
      </c>
      <c r="F1210" s="133" t="s">
        <v>7084</v>
      </c>
      <c r="G1210" s="135">
        <f t="shared" si="18"/>
        <v>0.82810000000000006</v>
      </c>
      <c r="H1210" s="134" t="s">
        <v>388</v>
      </c>
      <c r="I1210" s="138">
        <f>IF(H1210="Urban",VLOOKUP(C1210,'Wage Index Urban (CMS.GOV)-PDPM'!$A$2:$D$1682,4,FALSE),0)</f>
        <v>0</v>
      </c>
      <c r="J1210" s="138">
        <f>IF(H1210="Rural",VLOOKUP(B1210,'Wage Index Rural (CMS.GOV)-PDPM'!$B$1:$C$54,2,FALSE),0)</f>
        <v>0.82810000000000006</v>
      </c>
    </row>
    <row r="1211" spans="1:10" x14ac:dyDescent="0.25">
      <c r="A1211" s="134">
        <v>20060</v>
      </c>
      <c r="B1211" s="134" t="s">
        <v>2391</v>
      </c>
      <c r="C1211" s="131">
        <v>99920</v>
      </c>
      <c r="D1211" s="132" t="s">
        <v>1553</v>
      </c>
      <c r="E1211" s="133" t="s">
        <v>2401</v>
      </c>
      <c r="F1211" s="133" t="s">
        <v>7084</v>
      </c>
      <c r="G1211" s="135">
        <f t="shared" si="18"/>
        <v>0.82810000000000006</v>
      </c>
      <c r="H1211" s="134" t="s">
        <v>388</v>
      </c>
      <c r="I1211" s="138">
        <f>IF(H1211="Urban",VLOOKUP(C1211,'Wage Index Urban (CMS.GOV)-PDPM'!$A$2:$D$1682,4,FALSE),0)</f>
        <v>0</v>
      </c>
      <c r="J1211" s="138">
        <f>IF(H1211="Rural",VLOOKUP(B1211,'Wage Index Rural (CMS.GOV)-PDPM'!$B$1:$C$54,2,FALSE),0)</f>
        <v>0.82810000000000006</v>
      </c>
    </row>
    <row r="1212" spans="1:10" x14ac:dyDescent="0.25">
      <c r="A1212" s="134">
        <v>20070</v>
      </c>
      <c r="B1212" s="134" t="s">
        <v>2391</v>
      </c>
      <c r="C1212" s="131">
        <v>99920</v>
      </c>
      <c r="D1212" s="132" t="s">
        <v>682</v>
      </c>
      <c r="E1212" s="133" t="s">
        <v>2402</v>
      </c>
      <c r="F1212" s="133" t="s">
        <v>7084</v>
      </c>
      <c r="G1212" s="135">
        <f t="shared" si="18"/>
        <v>0.82810000000000006</v>
      </c>
      <c r="H1212" s="134" t="s">
        <v>388</v>
      </c>
      <c r="I1212" s="138">
        <f>IF(H1212="Urban",VLOOKUP(C1212,'Wage Index Urban (CMS.GOV)-PDPM'!$A$2:$D$1682,4,FALSE),0)</f>
        <v>0</v>
      </c>
      <c r="J1212" s="138">
        <f>IF(H1212="Rural",VLOOKUP(B1212,'Wage Index Rural (CMS.GOV)-PDPM'!$B$1:$C$54,2,FALSE),0)</f>
        <v>0.82810000000000006</v>
      </c>
    </row>
    <row r="1213" spans="1:10" x14ac:dyDescent="0.25">
      <c r="A1213" s="134">
        <v>20080</v>
      </c>
      <c r="B1213" s="134" t="s">
        <v>2391</v>
      </c>
      <c r="C1213" s="131">
        <v>99920</v>
      </c>
      <c r="D1213" s="132" t="s">
        <v>2403</v>
      </c>
      <c r="E1213" s="133" t="s">
        <v>2404</v>
      </c>
      <c r="F1213" s="133" t="s">
        <v>7084</v>
      </c>
      <c r="G1213" s="135">
        <f t="shared" si="18"/>
        <v>0.82810000000000006</v>
      </c>
      <c r="H1213" s="134" t="s">
        <v>388</v>
      </c>
      <c r="I1213" s="138">
        <f>IF(H1213="Urban",VLOOKUP(C1213,'Wage Index Urban (CMS.GOV)-PDPM'!$A$2:$D$1682,4,FALSE),0)</f>
        <v>0</v>
      </c>
      <c r="J1213" s="138">
        <f>IF(H1213="Rural",VLOOKUP(B1213,'Wage Index Rural (CMS.GOV)-PDPM'!$B$1:$C$54,2,FALSE),0)</f>
        <v>0.82810000000000006</v>
      </c>
    </row>
    <row r="1214" spans="1:10" x14ac:dyDescent="0.25">
      <c r="A1214" s="134">
        <v>20090</v>
      </c>
      <c r="B1214" s="134" t="s">
        <v>2391</v>
      </c>
      <c r="C1214" s="131">
        <v>12620</v>
      </c>
      <c r="D1214" s="132" t="s">
        <v>2405</v>
      </c>
      <c r="E1214" s="133" t="s">
        <v>2406</v>
      </c>
      <c r="F1214" s="133" t="s">
        <v>179</v>
      </c>
      <c r="G1214" s="135">
        <f t="shared" si="18"/>
        <v>0.91610000000000003</v>
      </c>
      <c r="H1214" s="134" t="s">
        <v>391</v>
      </c>
      <c r="I1214" s="138">
        <f>IF(H1214="Urban",VLOOKUP(C1214,'Wage Index Urban (CMS.GOV)-PDPM'!$A$2:$D$1682,4,FALSE),0)</f>
        <v>0.91610000000000003</v>
      </c>
      <c r="J1214" s="138">
        <f>IF(H1214="Rural",VLOOKUP(B1214,'Wage Index Rural (CMS.GOV)-PDPM'!$B$1:$C$54,2,FALSE),0)</f>
        <v>0</v>
      </c>
    </row>
    <row r="1215" spans="1:10" x14ac:dyDescent="0.25">
      <c r="A1215" s="134">
        <v>20100</v>
      </c>
      <c r="B1215" s="134" t="s">
        <v>2391</v>
      </c>
      <c r="C1215" s="131">
        <v>99920</v>
      </c>
      <c r="D1215" s="132" t="s">
        <v>2407</v>
      </c>
      <c r="E1215" s="133" t="s">
        <v>2408</v>
      </c>
      <c r="F1215" s="133" t="s">
        <v>7084</v>
      </c>
      <c r="G1215" s="135">
        <f t="shared" si="18"/>
        <v>0.82810000000000006</v>
      </c>
      <c r="H1215" s="134" t="s">
        <v>388</v>
      </c>
      <c r="I1215" s="138">
        <f>IF(H1215="Urban",VLOOKUP(C1215,'Wage Index Urban (CMS.GOV)-PDPM'!$A$2:$D$1682,4,FALSE),0)</f>
        <v>0</v>
      </c>
      <c r="J1215" s="138">
        <f>IF(H1215="Rural",VLOOKUP(B1215,'Wage Index Rural (CMS.GOV)-PDPM'!$B$1:$C$54,2,FALSE),0)</f>
        <v>0.82810000000000006</v>
      </c>
    </row>
    <row r="1216" spans="1:10" x14ac:dyDescent="0.25">
      <c r="A1216" s="134">
        <v>20110</v>
      </c>
      <c r="B1216" s="134" t="s">
        <v>2391</v>
      </c>
      <c r="C1216" s="131">
        <v>38860</v>
      </c>
      <c r="D1216" s="132" t="s">
        <v>2409</v>
      </c>
      <c r="E1216" s="133" t="s">
        <v>2410</v>
      </c>
      <c r="F1216" s="133" t="s">
        <v>178</v>
      </c>
      <c r="G1216" s="135">
        <f t="shared" si="18"/>
        <v>0.98370000000000002</v>
      </c>
      <c r="H1216" s="134" t="s">
        <v>391</v>
      </c>
      <c r="I1216" s="138">
        <f>IF(H1216="Urban",VLOOKUP(C1216,'Wage Index Urban (CMS.GOV)-PDPM'!$A$2:$D$1682,4,FALSE),0)</f>
        <v>0.98370000000000002</v>
      </c>
      <c r="J1216" s="138">
        <f>IF(H1216="Rural",VLOOKUP(B1216,'Wage Index Rural (CMS.GOV)-PDPM'!$B$1:$C$54,2,FALSE),0)</f>
        <v>0</v>
      </c>
    </row>
    <row r="1217" spans="1:10" x14ac:dyDescent="0.25">
      <c r="A1217" s="134">
        <v>20120</v>
      </c>
      <c r="B1217" s="134" t="s">
        <v>2391</v>
      </c>
      <c r="C1217" s="131">
        <v>99920</v>
      </c>
      <c r="D1217" s="132" t="s">
        <v>2411</v>
      </c>
      <c r="E1217" s="133" t="s">
        <v>2412</v>
      </c>
      <c r="F1217" s="133" t="s">
        <v>7084</v>
      </c>
      <c r="G1217" s="135">
        <f t="shared" si="18"/>
        <v>0.82810000000000006</v>
      </c>
      <c r="H1217" s="134" t="s">
        <v>388</v>
      </c>
      <c r="I1217" s="138">
        <f>IF(H1217="Urban",VLOOKUP(C1217,'Wage Index Urban (CMS.GOV)-PDPM'!$A$2:$D$1682,4,FALSE),0)</f>
        <v>0</v>
      </c>
      <c r="J1217" s="138">
        <f>IF(H1217="Rural",VLOOKUP(B1217,'Wage Index Rural (CMS.GOV)-PDPM'!$B$1:$C$54,2,FALSE),0)</f>
        <v>0.82810000000000006</v>
      </c>
    </row>
    <row r="1218" spans="1:10" x14ac:dyDescent="0.25">
      <c r="A1218" s="134">
        <v>20999</v>
      </c>
      <c r="B1218" s="134" t="s">
        <v>2391</v>
      </c>
      <c r="C1218" s="131">
        <v>99920</v>
      </c>
      <c r="D1218" s="132" t="s">
        <v>387</v>
      </c>
      <c r="E1218" s="133" t="s">
        <v>6769</v>
      </c>
      <c r="F1218" s="133" t="s">
        <v>7084</v>
      </c>
      <c r="G1218" s="135">
        <f t="shared" si="18"/>
        <v>0.82810000000000006</v>
      </c>
      <c r="H1218" s="134" t="s">
        <v>388</v>
      </c>
      <c r="I1218" s="138">
        <f>IF(H1218="Urban",VLOOKUP(C1218,'Wage Index Urban (CMS.GOV)-PDPM'!$A$2:$D$1682,4,FALSE),0)</f>
        <v>0</v>
      </c>
      <c r="J1218" s="138">
        <f>IF(H1218="Rural",VLOOKUP(B1218,'Wage Index Rural (CMS.GOV)-PDPM'!$B$1:$C$54,2,FALSE),0)</f>
        <v>0.82810000000000006</v>
      </c>
    </row>
    <row r="1219" spans="1:10" x14ac:dyDescent="0.25">
      <c r="A1219" s="134">
        <v>20130</v>
      </c>
      <c r="B1219" s="134" t="s">
        <v>2391</v>
      </c>
      <c r="C1219" s="131">
        <v>99920</v>
      </c>
      <c r="D1219" s="132" t="s">
        <v>2413</v>
      </c>
      <c r="E1219" s="133" t="s">
        <v>2414</v>
      </c>
      <c r="F1219" s="133" t="s">
        <v>7084</v>
      </c>
      <c r="G1219" s="135">
        <f t="shared" si="18"/>
        <v>0.82810000000000006</v>
      </c>
      <c r="H1219" s="134" t="s">
        <v>388</v>
      </c>
      <c r="I1219" s="138">
        <f>IF(H1219="Urban",VLOOKUP(C1219,'Wage Index Urban (CMS.GOV)-PDPM'!$A$2:$D$1682,4,FALSE),0)</f>
        <v>0</v>
      </c>
      <c r="J1219" s="138">
        <f>IF(H1219="Rural",VLOOKUP(B1219,'Wage Index Rural (CMS.GOV)-PDPM'!$B$1:$C$54,2,FALSE),0)</f>
        <v>0.82810000000000006</v>
      </c>
    </row>
    <row r="1220" spans="1:10" x14ac:dyDescent="0.25">
      <c r="A1220" s="134">
        <v>20140</v>
      </c>
      <c r="B1220" s="134" t="s">
        <v>2391</v>
      </c>
      <c r="C1220" s="131">
        <v>99920</v>
      </c>
      <c r="D1220" s="132" t="s">
        <v>518</v>
      </c>
      <c r="E1220" s="133" t="s">
        <v>2415</v>
      </c>
      <c r="F1220" s="133" t="s">
        <v>7084</v>
      </c>
      <c r="G1220" s="135">
        <f t="shared" si="18"/>
        <v>0.82810000000000006</v>
      </c>
      <c r="H1220" s="134" t="s">
        <v>388</v>
      </c>
      <c r="I1220" s="138">
        <f>IF(H1220="Urban",VLOOKUP(C1220,'Wage Index Urban (CMS.GOV)-PDPM'!$A$2:$D$1682,4,FALSE),0)</f>
        <v>0</v>
      </c>
      <c r="J1220" s="138">
        <f>IF(H1220="Rural",VLOOKUP(B1220,'Wage Index Rural (CMS.GOV)-PDPM'!$B$1:$C$54,2,FALSE),0)</f>
        <v>0.82810000000000006</v>
      </c>
    </row>
    <row r="1221" spans="1:10" x14ac:dyDescent="0.25">
      <c r="A1221" s="134">
        <v>20150</v>
      </c>
      <c r="B1221" s="134" t="s">
        <v>2391</v>
      </c>
      <c r="C1221" s="131">
        <v>38860</v>
      </c>
      <c r="D1221" s="132" t="s">
        <v>2416</v>
      </c>
      <c r="E1221" s="133" t="s">
        <v>2417</v>
      </c>
      <c r="F1221" s="133" t="s">
        <v>178</v>
      </c>
      <c r="G1221" s="135">
        <f t="shared" si="18"/>
        <v>0.98370000000000002</v>
      </c>
      <c r="H1221" s="134" t="s">
        <v>391</v>
      </c>
      <c r="I1221" s="138">
        <f>IF(H1221="Urban",VLOOKUP(C1221,'Wage Index Urban (CMS.GOV)-PDPM'!$A$2:$D$1682,4,FALSE),0)</f>
        <v>0.98370000000000002</v>
      </c>
      <c r="J1221" s="138">
        <f>IF(H1221="Rural",VLOOKUP(B1221,'Wage Index Rural (CMS.GOV)-PDPM'!$B$1:$C$54,2,FALSE),0)</f>
        <v>0</v>
      </c>
    </row>
    <row r="1222" spans="1:10" x14ac:dyDescent="0.25">
      <c r="A1222" s="134">
        <v>21000</v>
      </c>
      <c r="B1222" s="134" t="s">
        <v>2418</v>
      </c>
      <c r="C1222" s="131">
        <v>19060</v>
      </c>
      <c r="D1222" s="132" t="s">
        <v>2419</v>
      </c>
      <c r="E1222" s="133" t="s">
        <v>2420</v>
      </c>
      <c r="F1222" s="133" t="s">
        <v>180</v>
      </c>
      <c r="G1222" s="135">
        <f t="shared" si="18"/>
        <v>0.85750000000000004</v>
      </c>
      <c r="H1222" s="134" t="s">
        <v>391</v>
      </c>
      <c r="I1222" s="138">
        <f>IF(H1222="Urban",VLOOKUP(C1222,'Wage Index Urban (CMS.GOV)-PDPM'!$A$2:$D$1682,4,FALSE),0)</f>
        <v>0.85750000000000004</v>
      </c>
      <c r="J1222" s="138">
        <f>IF(H1222="Rural",VLOOKUP(B1222,'Wage Index Rural (CMS.GOV)-PDPM'!$B$1:$C$54,2,FALSE),0)</f>
        <v>0</v>
      </c>
    </row>
    <row r="1223" spans="1:10" x14ac:dyDescent="0.25">
      <c r="A1223" s="134">
        <v>21010</v>
      </c>
      <c r="B1223" s="134" t="s">
        <v>2418</v>
      </c>
      <c r="C1223" s="131">
        <v>12580</v>
      </c>
      <c r="D1223" s="132" t="s">
        <v>2421</v>
      </c>
      <c r="E1223" s="133" t="s">
        <v>2422</v>
      </c>
      <c r="F1223" s="133" t="s">
        <v>181</v>
      </c>
      <c r="G1223" s="135">
        <f t="shared" si="18"/>
        <v>0.97900000000000009</v>
      </c>
      <c r="H1223" s="134" t="s">
        <v>391</v>
      </c>
      <c r="I1223" s="138">
        <f>IF(H1223="Urban",VLOOKUP(C1223,'Wage Index Urban (CMS.GOV)-PDPM'!$A$2:$D$1682,4,FALSE),0)</f>
        <v>0.97900000000000009</v>
      </c>
      <c r="J1223" s="138">
        <f>IF(H1223="Rural",VLOOKUP(B1223,'Wage Index Rural (CMS.GOV)-PDPM'!$B$1:$C$54,2,FALSE),0)</f>
        <v>0</v>
      </c>
    </row>
    <row r="1224" spans="1:10" x14ac:dyDescent="0.25">
      <c r="A1224" s="134">
        <v>21020</v>
      </c>
      <c r="B1224" s="134" t="s">
        <v>2418</v>
      </c>
      <c r="C1224" s="131">
        <v>12580</v>
      </c>
      <c r="D1224" s="132" t="s">
        <v>2423</v>
      </c>
      <c r="E1224" s="133" t="s">
        <v>2424</v>
      </c>
      <c r="F1224" s="133" t="s">
        <v>181</v>
      </c>
      <c r="G1224" s="135">
        <f t="shared" si="18"/>
        <v>0.97900000000000009</v>
      </c>
      <c r="H1224" s="134" t="s">
        <v>391</v>
      </c>
      <c r="I1224" s="138">
        <f>IF(H1224="Urban",VLOOKUP(C1224,'Wage Index Urban (CMS.GOV)-PDPM'!$A$2:$D$1682,4,FALSE),0)</f>
        <v>0.97900000000000009</v>
      </c>
      <c r="J1224" s="138">
        <f>IF(H1224="Rural",VLOOKUP(B1224,'Wage Index Rural (CMS.GOV)-PDPM'!$B$1:$C$54,2,FALSE),0)</f>
        <v>0</v>
      </c>
    </row>
    <row r="1225" spans="1:10" x14ac:dyDescent="0.25">
      <c r="A1225" s="134">
        <v>21030</v>
      </c>
      <c r="B1225" s="134" t="s">
        <v>2418</v>
      </c>
      <c r="C1225" s="131">
        <v>12580</v>
      </c>
      <c r="D1225" s="132" t="s">
        <v>2425</v>
      </c>
      <c r="E1225" s="133" t="s">
        <v>2426</v>
      </c>
      <c r="F1225" s="133" t="s">
        <v>181</v>
      </c>
      <c r="G1225" s="135">
        <f t="shared" ref="G1225:G1288" si="19">IF(H1225="Rural",J1225,I1225)</f>
        <v>0.97900000000000009</v>
      </c>
      <c r="H1225" s="134" t="s">
        <v>391</v>
      </c>
      <c r="I1225" s="138">
        <f>IF(H1225="Urban",VLOOKUP(C1225,'Wage Index Urban (CMS.GOV)-PDPM'!$A$2:$D$1682,4,FALSE),0)</f>
        <v>0.97900000000000009</v>
      </c>
      <c r="J1225" s="138">
        <f>IF(H1225="Rural",VLOOKUP(B1225,'Wage Index Rural (CMS.GOV)-PDPM'!$B$1:$C$54,2,FALSE),0)</f>
        <v>0</v>
      </c>
    </row>
    <row r="1226" spans="1:10" x14ac:dyDescent="0.25">
      <c r="A1226" s="134">
        <v>21040</v>
      </c>
      <c r="B1226" s="134" t="s">
        <v>2418</v>
      </c>
      <c r="C1226" s="131">
        <v>47894</v>
      </c>
      <c r="D1226" s="132" t="s">
        <v>2427</v>
      </c>
      <c r="E1226" s="133" t="s">
        <v>2428</v>
      </c>
      <c r="F1226" s="133" t="s">
        <v>79</v>
      </c>
      <c r="G1226" s="135">
        <f t="shared" si="19"/>
        <v>1.0242</v>
      </c>
      <c r="H1226" s="134" t="s">
        <v>391</v>
      </c>
      <c r="I1226" s="138">
        <f>IF(H1226="Urban",VLOOKUP(C1226,'Wage Index Urban (CMS.GOV)-PDPM'!$A$2:$D$1682,4,FALSE),0)</f>
        <v>1.0242</v>
      </c>
      <c r="J1226" s="138">
        <f>IF(H1226="Rural",VLOOKUP(B1226,'Wage Index Rural (CMS.GOV)-PDPM'!$B$1:$C$54,2,FALSE),0)</f>
        <v>0</v>
      </c>
    </row>
    <row r="1227" spans="1:10" x14ac:dyDescent="0.25">
      <c r="A1227" s="134">
        <v>21050</v>
      </c>
      <c r="B1227" s="134" t="s">
        <v>2418</v>
      </c>
      <c r="C1227" s="131">
        <v>99921</v>
      </c>
      <c r="D1227" s="132" t="s">
        <v>2429</v>
      </c>
      <c r="E1227" s="133" t="s">
        <v>2430</v>
      </c>
      <c r="F1227" s="133" t="s">
        <v>7085</v>
      </c>
      <c r="G1227" s="135">
        <f t="shared" si="19"/>
        <v>0.82810000000000006</v>
      </c>
      <c r="H1227" s="134" t="s">
        <v>388</v>
      </c>
      <c r="I1227" s="138">
        <f>IF(H1227="Urban",VLOOKUP(C1227,'Wage Index Urban (CMS.GOV)-PDPM'!$A$2:$D$1682,4,FALSE),0)</f>
        <v>0</v>
      </c>
      <c r="J1227" s="138">
        <f>IF(H1227="Rural",VLOOKUP(B1227,'Wage Index Rural (CMS.GOV)-PDPM'!$B$1:$C$54,2,FALSE),0)</f>
        <v>0.82810000000000006</v>
      </c>
    </row>
    <row r="1228" spans="1:10" x14ac:dyDescent="0.25">
      <c r="A1228" s="134">
        <v>21060</v>
      </c>
      <c r="B1228" s="134" t="s">
        <v>2418</v>
      </c>
      <c r="C1228" s="131">
        <v>12580</v>
      </c>
      <c r="D1228" s="132" t="s">
        <v>627</v>
      </c>
      <c r="E1228" s="133" t="s">
        <v>2431</v>
      </c>
      <c r="F1228" s="133" t="s">
        <v>181</v>
      </c>
      <c r="G1228" s="135">
        <f t="shared" si="19"/>
        <v>0.97900000000000009</v>
      </c>
      <c r="H1228" s="134" t="s">
        <v>391</v>
      </c>
      <c r="I1228" s="138">
        <f>IF(H1228="Urban",VLOOKUP(C1228,'Wage Index Urban (CMS.GOV)-PDPM'!$A$2:$D$1682,4,FALSE),0)</f>
        <v>0.97900000000000009</v>
      </c>
      <c r="J1228" s="138">
        <f>IF(H1228="Rural",VLOOKUP(B1228,'Wage Index Rural (CMS.GOV)-PDPM'!$B$1:$C$54,2,FALSE),0)</f>
        <v>0</v>
      </c>
    </row>
    <row r="1229" spans="1:10" x14ac:dyDescent="0.25">
      <c r="A1229" s="134">
        <v>21070</v>
      </c>
      <c r="B1229" s="134" t="s">
        <v>2418</v>
      </c>
      <c r="C1229" s="131">
        <v>48864</v>
      </c>
      <c r="D1229" s="132" t="s">
        <v>2432</v>
      </c>
      <c r="E1229" s="133" t="s">
        <v>2433</v>
      </c>
      <c r="F1229" s="133" t="s">
        <v>77</v>
      </c>
      <c r="G1229" s="135">
        <f t="shared" si="19"/>
        <v>1.0530000000000002</v>
      </c>
      <c r="H1229" s="134" t="s">
        <v>391</v>
      </c>
      <c r="I1229" s="138">
        <f>IF(H1229="Urban",VLOOKUP(C1229,'Wage Index Urban (CMS.GOV)-PDPM'!$A$2:$D$1682,4,FALSE),0)</f>
        <v>1.0530000000000002</v>
      </c>
      <c r="J1229" s="138">
        <f>IF(H1229="Rural",VLOOKUP(B1229,'Wage Index Rural (CMS.GOV)-PDPM'!$B$1:$C$54,2,FALSE),0)</f>
        <v>0</v>
      </c>
    </row>
    <row r="1230" spans="1:10" x14ac:dyDescent="0.25">
      <c r="A1230" s="134">
        <v>21080</v>
      </c>
      <c r="B1230" s="134" t="s">
        <v>2418</v>
      </c>
      <c r="C1230" s="131">
        <v>47894</v>
      </c>
      <c r="D1230" s="132" t="s">
        <v>2434</v>
      </c>
      <c r="E1230" s="133" t="s">
        <v>2435</v>
      </c>
      <c r="F1230" s="133" t="s">
        <v>79</v>
      </c>
      <c r="G1230" s="135">
        <f t="shared" si="19"/>
        <v>1.0242</v>
      </c>
      <c r="H1230" s="134" t="s">
        <v>391</v>
      </c>
      <c r="I1230" s="138">
        <f>IF(H1230="Urban",VLOOKUP(C1230,'Wage Index Urban (CMS.GOV)-PDPM'!$A$2:$D$1682,4,FALSE),0)</f>
        <v>1.0242</v>
      </c>
      <c r="J1230" s="138">
        <f>IF(H1230="Rural",VLOOKUP(B1230,'Wage Index Rural (CMS.GOV)-PDPM'!$B$1:$C$54,2,FALSE),0)</f>
        <v>0</v>
      </c>
    </row>
    <row r="1231" spans="1:10" x14ac:dyDescent="0.25">
      <c r="A1231" s="134">
        <v>21090</v>
      </c>
      <c r="B1231" s="134" t="s">
        <v>2418</v>
      </c>
      <c r="C1231" s="131">
        <v>99921</v>
      </c>
      <c r="D1231" s="132" t="s">
        <v>2436</v>
      </c>
      <c r="E1231" s="133" t="s">
        <v>2437</v>
      </c>
      <c r="F1231" s="133" t="s">
        <v>7085</v>
      </c>
      <c r="G1231" s="135">
        <f t="shared" si="19"/>
        <v>0.82810000000000006</v>
      </c>
      <c r="H1231" s="134" t="s">
        <v>388</v>
      </c>
      <c r="I1231" s="138">
        <f>IF(H1231="Urban",VLOOKUP(C1231,'Wage Index Urban (CMS.GOV)-PDPM'!$A$2:$D$1682,4,FALSE),0)</f>
        <v>0</v>
      </c>
      <c r="J1231" s="138">
        <f>IF(H1231="Rural",VLOOKUP(B1231,'Wage Index Rural (CMS.GOV)-PDPM'!$B$1:$C$54,2,FALSE),0)</f>
        <v>0.82810000000000006</v>
      </c>
    </row>
    <row r="1232" spans="1:10" x14ac:dyDescent="0.25">
      <c r="A1232" s="134">
        <v>21100</v>
      </c>
      <c r="B1232" s="134" t="s">
        <v>2418</v>
      </c>
      <c r="C1232" s="131">
        <v>23224</v>
      </c>
      <c r="D1232" s="132" t="s">
        <v>2438</v>
      </c>
      <c r="E1232" s="133" t="s">
        <v>2439</v>
      </c>
      <c r="F1232" s="133" t="s">
        <v>6482</v>
      </c>
      <c r="G1232" s="135">
        <f t="shared" si="19"/>
        <v>0.9637</v>
      </c>
      <c r="H1232" s="134" t="s">
        <v>391</v>
      </c>
      <c r="I1232" s="138">
        <f>IF(H1232="Urban",VLOOKUP(C1232,'Wage Index Urban (CMS.GOV)-PDPM'!$A$2:$D$1682,4,FALSE),0)</f>
        <v>0.9637</v>
      </c>
      <c r="J1232" s="138">
        <f>IF(H1232="Rural",VLOOKUP(B1232,'Wage Index Rural (CMS.GOV)-PDPM'!$B$1:$C$54,2,FALSE),0)</f>
        <v>0</v>
      </c>
    </row>
    <row r="1233" spans="1:10" x14ac:dyDescent="0.25">
      <c r="A1233" s="134">
        <v>21110</v>
      </c>
      <c r="B1233" s="134" t="s">
        <v>2418</v>
      </c>
      <c r="C1233" s="131">
        <v>99921</v>
      </c>
      <c r="D1233" s="132" t="s">
        <v>2440</v>
      </c>
      <c r="E1233" s="133" t="s">
        <v>2441</v>
      </c>
      <c r="F1233" s="133" t="s">
        <v>7085</v>
      </c>
      <c r="G1233" s="135">
        <f t="shared" si="19"/>
        <v>0.82810000000000006</v>
      </c>
      <c r="H1233" s="134" t="s">
        <v>388</v>
      </c>
      <c r="I1233" s="138">
        <f>IF(H1233="Urban",VLOOKUP(C1233,'Wage Index Urban (CMS.GOV)-PDPM'!$A$2:$D$1682,4,FALSE),0)</f>
        <v>0</v>
      </c>
      <c r="J1233" s="138">
        <f>IF(H1233="Rural",VLOOKUP(B1233,'Wage Index Rural (CMS.GOV)-PDPM'!$B$1:$C$54,2,FALSE),0)</f>
        <v>0.82810000000000006</v>
      </c>
    </row>
    <row r="1234" spans="1:10" x14ac:dyDescent="0.25">
      <c r="A1234" s="134">
        <v>21120</v>
      </c>
      <c r="B1234" s="134" t="s">
        <v>2418</v>
      </c>
      <c r="C1234" s="131">
        <v>12580</v>
      </c>
      <c r="D1234" s="132" t="s">
        <v>2442</v>
      </c>
      <c r="E1234" s="133" t="s">
        <v>2443</v>
      </c>
      <c r="F1234" s="133" t="s">
        <v>181</v>
      </c>
      <c r="G1234" s="135">
        <f t="shared" si="19"/>
        <v>0.97900000000000009</v>
      </c>
      <c r="H1234" s="134" t="s">
        <v>391</v>
      </c>
      <c r="I1234" s="138">
        <f>IF(H1234="Urban",VLOOKUP(C1234,'Wage Index Urban (CMS.GOV)-PDPM'!$A$2:$D$1682,4,FALSE),0)</f>
        <v>0.97900000000000009</v>
      </c>
      <c r="J1234" s="138">
        <f>IF(H1234="Rural",VLOOKUP(B1234,'Wage Index Rural (CMS.GOV)-PDPM'!$B$1:$C$54,2,FALSE),0)</f>
        <v>0</v>
      </c>
    </row>
    <row r="1235" spans="1:10" x14ac:dyDescent="0.25">
      <c r="A1235" s="134">
        <v>21130</v>
      </c>
      <c r="B1235" s="134" t="s">
        <v>2418</v>
      </c>
      <c r="C1235" s="131">
        <v>12580</v>
      </c>
      <c r="D1235" s="132" t="s">
        <v>668</v>
      </c>
      <c r="E1235" s="133" t="s">
        <v>2444</v>
      </c>
      <c r="F1235" s="133" t="s">
        <v>181</v>
      </c>
      <c r="G1235" s="135">
        <f t="shared" si="19"/>
        <v>0.97900000000000009</v>
      </c>
      <c r="H1235" s="134" t="s">
        <v>391</v>
      </c>
      <c r="I1235" s="138">
        <f>IF(H1235="Urban",VLOOKUP(C1235,'Wage Index Urban (CMS.GOV)-PDPM'!$A$2:$D$1682,4,FALSE),0)</f>
        <v>0.97900000000000009</v>
      </c>
      <c r="J1235" s="138">
        <f>IF(H1235="Rural",VLOOKUP(B1235,'Wage Index Rural (CMS.GOV)-PDPM'!$B$1:$C$54,2,FALSE),0)</f>
        <v>0</v>
      </c>
    </row>
    <row r="1236" spans="1:10" x14ac:dyDescent="0.25">
      <c r="A1236" s="134">
        <v>21140</v>
      </c>
      <c r="B1236" s="134" t="s">
        <v>2418</v>
      </c>
      <c r="C1236" s="131">
        <v>99921</v>
      </c>
      <c r="D1236" s="132" t="s">
        <v>1000</v>
      </c>
      <c r="E1236" s="133" t="s">
        <v>2445</v>
      </c>
      <c r="F1236" s="133" t="s">
        <v>7085</v>
      </c>
      <c r="G1236" s="135">
        <f t="shared" si="19"/>
        <v>0.82810000000000006</v>
      </c>
      <c r="H1236" s="134" t="s">
        <v>388</v>
      </c>
      <c r="I1236" s="138">
        <f>IF(H1236="Urban",VLOOKUP(C1236,'Wage Index Urban (CMS.GOV)-PDPM'!$A$2:$D$1682,4,FALSE),0)</f>
        <v>0</v>
      </c>
      <c r="J1236" s="138">
        <f>IF(H1236="Rural",VLOOKUP(B1236,'Wage Index Rural (CMS.GOV)-PDPM'!$B$1:$C$54,2,FALSE),0)</f>
        <v>0.82810000000000006</v>
      </c>
    </row>
    <row r="1237" spans="1:10" x14ac:dyDescent="0.25">
      <c r="A1237" s="134">
        <v>21150</v>
      </c>
      <c r="B1237" s="134" t="s">
        <v>2418</v>
      </c>
      <c r="C1237" s="131">
        <v>23224</v>
      </c>
      <c r="D1237" s="132" t="s">
        <v>490</v>
      </c>
      <c r="E1237" s="133" t="s">
        <v>2446</v>
      </c>
      <c r="F1237" s="133" t="s">
        <v>6482</v>
      </c>
      <c r="G1237" s="135">
        <f t="shared" si="19"/>
        <v>0.9637</v>
      </c>
      <c r="H1237" s="134" t="s">
        <v>391</v>
      </c>
      <c r="I1237" s="138">
        <f>IF(H1237="Urban",VLOOKUP(C1237,'Wage Index Urban (CMS.GOV)-PDPM'!$A$2:$D$1682,4,FALSE),0)</f>
        <v>0.9637</v>
      </c>
      <c r="J1237" s="138">
        <f>IF(H1237="Rural",VLOOKUP(B1237,'Wage Index Rural (CMS.GOV)-PDPM'!$B$1:$C$54,2,FALSE),0)</f>
        <v>0</v>
      </c>
    </row>
    <row r="1238" spans="1:10" x14ac:dyDescent="0.25">
      <c r="A1238" s="134">
        <v>21160</v>
      </c>
      <c r="B1238" s="134" t="s">
        <v>2418</v>
      </c>
      <c r="C1238" s="131">
        <v>47894</v>
      </c>
      <c r="D1238" s="132" t="s">
        <v>2447</v>
      </c>
      <c r="E1238" s="133" t="s">
        <v>2448</v>
      </c>
      <c r="F1238" s="133" t="s">
        <v>79</v>
      </c>
      <c r="G1238" s="135">
        <f t="shared" si="19"/>
        <v>1.0242</v>
      </c>
      <c r="H1238" s="134" t="s">
        <v>391</v>
      </c>
      <c r="I1238" s="138">
        <f>IF(H1238="Urban",VLOOKUP(C1238,'Wage Index Urban (CMS.GOV)-PDPM'!$A$2:$D$1682,4,FALSE),0)</f>
        <v>1.0242</v>
      </c>
      <c r="J1238" s="138">
        <f>IF(H1238="Rural",VLOOKUP(B1238,'Wage Index Rural (CMS.GOV)-PDPM'!$B$1:$C$54,2,FALSE),0)</f>
        <v>0</v>
      </c>
    </row>
    <row r="1239" spans="1:10" x14ac:dyDescent="0.25">
      <c r="A1239" s="134">
        <v>21170</v>
      </c>
      <c r="B1239" s="134" t="s">
        <v>2418</v>
      </c>
      <c r="C1239" s="131">
        <v>12580</v>
      </c>
      <c r="D1239" s="132" t="s">
        <v>2449</v>
      </c>
      <c r="E1239" s="133" t="s">
        <v>2450</v>
      </c>
      <c r="F1239" s="133" t="s">
        <v>181</v>
      </c>
      <c r="G1239" s="135">
        <f t="shared" si="19"/>
        <v>0.97900000000000009</v>
      </c>
      <c r="H1239" s="134" t="s">
        <v>391</v>
      </c>
      <c r="I1239" s="138">
        <f>IF(H1239="Urban",VLOOKUP(C1239,'Wage Index Urban (CMS.GOV)-PDPM'!$A$2:$D$1682,4,FALSE),0)</f>
        <v>0.97900000000000009</v>
      </c>
      <c r="J1239" s="138">
        <f>IF(H1239="Rural",VLOOKUP(B1239,'Wage Index Rural (CMS.GOV)-PDPM'!$B$1:$C$54,2,FALSE),0)</f>
        <v>0</v>
      </c>
    </row>
    <row r="1240" spans="1:10" x14ac:dyDescent="0.25">
      <c r="A1240" s="134">
        <v>21190</v>
      </c>
      <c r="B1240" s="134" t="s">
        <v>2418</v>
      </c>
      <c r="C1240" s="131">
        <v>41540</v>
      </c>
      <c r="D1240" s="132" t="s">
        <v>2411</v>
      </c>
      <c r="E1240" s="133" t="s">
        <v>2451</v>
      </c>
      <c r="F1240" s="133" t="s">
        <v>78</v>
      </c>
      <c r="G1240" s="135">
        <f t="shared" si="19"/>
        <v>0.92180000000000006</v>
      </c>
      <c r="H1240" s="134" t="s">
        <v>391</v>
      </c>
      <c r="I1240" s="138">
        <f>IF(H1240="Urban",VLOOKUP(C1240,'Wage Index Urban (CMS.GOV)-PDPM'!$A$2:$D$1682,4,FALSE),0)</f>
        <v>0.92180000000000006</v>
      </c>
      <c r="J1240" s="138">
        <f>IF(H1240="Rural",VLOOKUP(B1240,'Wage Index Rural (CMS.GOV)-PDPM'!$B$1:$C$54,2,FALSE),0)</f>
        <v>0</v>
      </c>
    </row>
    <row r="1241" spans="1:10" x14ac:dyDescent="0.25">
      <c r="A1241" s="134">
        <v>21180</v>
      </c>
      <c r="B1241" s="134" t="s">
        <v>2418</v>
      </c>
      <c r="C1241" s="131">
        <v>15680</v>
      </c>
      <c r="D1241" s="132" t="s">
        <v>2452</v>
      </c>
      <c r="E1241" s="133" t="s">
        <v>2453</v>
      </c>
      <c r="F1241" s="133" t="s">
        <v>182</v>
      </c>
      <c r="G1241" s="135">
        <f t="shared" si="19"/>
        <v>0.88470000000000004</v>
      </c>
      <c r="H1241" s="134" t="s">
        <v>391</v>
      </c>
      <c r="I1241" s="138">
        <f>IF(H1241="Urban",VLOOKUP(C1241,'Wage Index Urban (CMS.GOV)-PDPM'!$A$2:$D$1682,4,FALSE),0)</f>
        <v>0.88470000000000004</v>
      </c>
      <c r="J1241" s="138">
        <f>IF(H1241="Rural",VLOOKUP(B1241,'Wage Index Rural (CMS.GOV)-PDPM'!$B$1:$C$54,2,FALSE),0)</f>
        <v>0</v>
      </c>
    </row>
    <row r="1242" spans="1:10" x14ac:dyDescent="0.25">
      <c r="A1242" s="134">
        <v>21999</v>
      </c>
      <c r="B1242" s="134" t="s">
        <v>2418</v>
      </c>
      <c r="C1242" s="131">
        <v>99921</v>
      </c>
      <c r="D1242" s="132" t="s">
        <v>387</v>
      </c>
      <c r="E1242" s="133" t="s">
        <v>6770</v>
      </c>
      <c r="F1242" s="133" t="s">
        <v>7085</v>
      </c>
      <c r="G1242" s="135">
        <f t="shared" si="19"/>
        <v>0.82810000000000006</v>
      </c>
      <c r="H1242" s="134" t="s">
        <v>388</v>
      </c>
      <c r="I1242" s="138">
        <f>IF(H1242="Urban",VLOOKUP(C1242,'Wage Index Urban (CMS.GOV)-PDPM'!$A$2:$D$1682,4,FALSE),0)</f>
        <v>0</v>
      </c>
      <c r="J1242" s="138">
        <f>IF(H1242="Rural",VLOOKUP(B1242,'Wage Index Rural (CMS.GOV)-PDPM'!$B$1:$C$54,2,FALSE),0)</f>
        <v>0.82810000000000006</v>
      </c>
    </row>
    <row r="1243" spans="1:10" x14ac:dyDescent="0.25">
      <c r="A1243" s="134">
        <v>21200</v>
      </c>
      <c r="B1243" s="134" t="s">
        <v>2418</v>
      </c>
      <c r="C1243" s="131">
        <v>99921</v>
      </c>
      <c r="D1243" s="132" t="s">
        <v>1338</v>
      </c>
      <c r="E1243" s="133" t="s">
        <v>2454</v>
      </c>
      <c r="F1243" s="133" t="s">
        <v>7085</v>
      </c>
      <c r="G1243" s="135">
        <f t="shared" si="19"/>
        <v>0.82810000000000006</v>
      </c>
      <c r="H1243" s="134" t="s">
        <v>388</v>
      </c>
      <c r="I1243" s="138">
        <f>IF(H1243="Urban",VLOOKUP(C1243,'Wage Index Urban (CMS.GOV)-PDPM'!$A$2:$D$1682,4,FALSE),0)</f>
        <v>0</v>
      </c>
      <c r="J1243" s="138">
        <f>IF(H1243="Rural",VLOOKUP(B1243,'Wage Index Rural (CMS.GOV)-PDPM'!$B$1:$C$54,2,FALSE),0)</f>
        <v>0.82810000000000006</v>
      </c>
    </row>
    <row r="1244" spans="1:10" x14ac:dyDescent="0.25">
      <c r="A1244" s="134">
        <v>21210</v>
      </c>
      <c r="B1244" s="134" t="s">
        <v>2418</v>
      </c>
      <c r="C1244" s="131">
        <v>25180</v>
      </c>
      <c r="D1244" s="132" t="s">
        <v>518</v>
      </c>
      <c r="E1244" s="133" t="s">
        <v>2455</v>
      </c>
      <c r="F1244" s="133" t="s">
        <v>183</v>
      </c>
      <c r="G1244" s="135">
        <f t="shared" si="19"/>
        <v>0.86370000000000002</v>
      </c>
      <c r="H1244" s="134" t="s">
        <v>391</v>
      </c>
      <c r="I1244" s="138">
        <f>IF(H1244="Urban",VLOOKUP(C1244,'Wage Index Urban (CMS.GOV)-PDPM'!$A$2:$D$1682,4,FALSE),0)</f>
        <v>0.86370000000000002</v>
      </c>
      <c r="J1244" s="138">
        <f>IF(H1244="Rural",VLOOKUP(B1244,'Wage Index Rural (CMS.GOV)-PDPM'!$B$1:$C$54,2,FALSE),0)</f>
        <v>0</v>
      </c>
    </row>
    <row r="1245" spans="1:10" x14ac:dyDescent="0.25">
      <c r="A1245" s="134">
        <v>21220</v>
      </c>
      <c r="B1245" s="134" t="s">
        <v>2418</v>
      </c>
      <c r="C1245" s="131">
        <v>41540</v>
      </c>
      <c r="D1245" s="132" t="s">
        <v>2456</v>
      </c>
      <c r="E1245" s="133" t="s">
        <v>2457</v>
      </c>
      <c r="F1245" s="133" t="s">
        <v>78</v>
      </c>
      <c r="G1245" s="135">
        <f t="shared" si="19"/>
        <v>0.92180000000000006</v>
      </c>
      <c r="H1245" s="134" t="s">
        <v>391</v>
      </c>
      <c r="I1245" s="138">
        <f>IF(H1245="Urban",VLOOKUP(C1245,'Wage Index Urban (CMS.GOV)-PDPM'!$A$2:$D$1682,4,FALSE),0)</f>
        <v>0.92180000000000006</v>
      </c>
      <c r="J1245" s="138">
        <f>IF(H1245="Rural",VLOOKUP(B1245,'Wage Index Rural (CMS.GOV)-PDPM'!$B$1:$C$54,2,FALSE),0)</f>
        <v>0</v>
      </c>
    </row>
    <row r="1246" spans="1:10" x14ac:dyDescent="0.25">
      <c r="A1246" s="134">
        <v>21230</v>
      </c>
      <c r="B1246" s="134" t="s">
        <v>2418</v>
      </c>
      <c r="C1246" s="131">
        <v>41540</v>
      </c>
      <c r="D1246" s="132" t="s">
        <v>2458</v>
      </c>
      <c r="E1246" s="133" t="s">
        <v>2459</v>
      </c>
      <c r="F1246" s="133" t="s">
        <v>78</v>
      </c>
      <c r="G1246" s="135">
        <f t="shared" si="19"/>
        <v>0.92180000000000006</v>
      </c>
      <c r="H1246" s="134" t="s">
        <v>391</v>
      </c>
      <c r="I1246" s="138">
        <f>IF(H1246="Urban",VLOOKUP(C1246,'Wage Index Urban (CMS.GOV)-PDPM'!$A$2:$D$1682,4,FALSE),0)</f>
        <v>0.92180000000000006</v>
      </c>
      <c r="J1246" s="138">
        <f>IF(H1246="Rural",VLOOKUP(B1246,'Wage Index Rural (CMS.GOV)-PDPM'!$B$1:$C$54,2,FALSE),0)</f>
        <v>0</v>
      </c>
    </row>
    <row r="1247" spans="1:10" x14ac:dyDescent="0.25">
      <c r="A1247" s="134">
        <v>22000</v>
      </c>
      <c r="B1247" s="134" t="s">
        <v>2460</v>
      </c>
      <c r="C1247" s="131">
        <v>12700</v>
      </c>
      <c r="D1247" s="132" t="s">
        <v>2461</v>
      </c>
      <c r="E1247" s="133" t="s">
        <v>2462</v>
      </c>
      <c r="F1247" s="133" t="s">
        <v>184</v>
      </c>
      <c r="G1247" s="135">
        <f t="shared" si="19"/>
        <v>1.1187</v>
      </c>
      <c r="H1247" s="134" t="s">
        <v>391</v>
      </c>
      <c r="I1247" s="138">
        <f>IF(H1247="Urban",VLOOKUP(C1247,'Wage Index Urban (CMS.GOV)-PDPM'!$A$2:$D$1682,4,FALSE),0)</f>
        <v>1.1187</v>
      </c>
      <c r="J1247" s="138">
        <f>IF(H1247="Rural",VLOOKUP(B1247,'Wage Index Rural (CMS.GOV)-PDPM'!$B$1:$C$54,2,FALSE),0)</f>
        <v>0</v>
      </c>
    </row>
    <row r="1248" spans="1:10" x14ac:dyDescent="0.25">
      <c r="A1248" s="134">
        <v>22010</v>
      </c>
      <c r="B1248" s="134" t="s">
        <v>2460</v>
      </c>
      <c r="C1248" s="131">
        <v>38340</v>
      </c>
      <c r="D1248" s="132" t="s">
        <v>2463</v>
      </c>
      <c r="E1248" s="133" t="s">
        <v>2464</v>
      </c>
      <c r="F1248" s="133" t="s">
        <v>185</v>
      </c>
      <c r="G1248" s="135">
        <f t="shared" si="19"/>
        <v>1.0361</v>
      </c>
      <c r="H1248" s="134" t="s">
        <v>391</v>
      </c>
      <c r="I1248" s="138">
        <f>IF(H1248="Urban",VLOOKUP(C1248,'Wage Index Urban (CMS.GOV)-PDPM'!$A$2:$D$1682,4,FALSE),0)</f>
        <v>1.0361</v>
      </c>
      <c r="J1248" s="138">
        <f>IF(H1248="Rural",VLOOKUP(B1248,'Wage Index Rural (CMS.GOV)-PDPM'!$B$1:$C$54,2,FALSE),0)</f>
        <v>0</v>
      </c>
    </row>
    <row r="1249" spans="1:10" x14ac:dyDescent="0.25">
      <c r="A1249" s="134">
        <v>22020</v>
      </c>
      <c r="B1249" s="134" t="s">
        <v>2460</v>
      </c>
      <c r="C1249" s="131">
        <v>39300</v>
      </c>
      <c r="D1249" s="132" t="s">
        <v>2465</v>
      </c>
      <c r="E1249" s="133" t="s">
        <v>2466</v>
      </c>
      <c r="F1249" s="133" t="s">
        <v>186</v>
      </c>
      <c r="G1249" s="135">
        <f t="shared" si="19"/>
        <v>1.0012000000000001</v>
      </c>
      <c r="H1249" s="134" t="s">
        <v>391</v>
      </c>
      <c r="I1249" s="138">
        <f>IF(H1249="Urban",VLOOKUP(C1249,'Wage Index Urban (CMS.GOV)-PDPM'!$A$2:$D$1682,4,FALSE),0)</f>
        <v>1.0012000000000001</v>
      </c>
      <c r="J1249" s="138">
        <f>IF(H1249="Rural",VLOOKUP(B1249,'Wage Index Rural (CMS.GOV)-PDPM'!$B$1:$C$54,2,FALSE),0)</f>
        <v>0</v>
      </c>
    </row>
    <row r="1250" spans="1:10" x14ac:dyDescent="0.25">
      <c r="A1250" s="134">
        <v>22030</v>
      </c>
      <c r="B1250" s="134" t="s">
        <v>2460</v>
      </c>
      <c r="C1250" s="131">
        <v>99922</v>
      </c>
      <c r="D1250" s="132" t="s">
        <v>2467</v>
      </c>
      <c r="E1250" s="133" t="s">
        <v>2468</v>
      </c>
      <c r="F1250" s="133" t="s">
        <v>7086</v>
      </c>
      <c r="G1250" s="135">
        <f t="shared" si="19"/>
        <v>1.26</v>
      </c>
      <c r="H1250" s="134" t="s">
        <v>388</v>
      </c>
      <c r="I1250" s="138">
        <f>IF(H1250="Urban",VLOOKUP(C1250,'Wage Index Urban (CMS.GOV)-PDPM'!$A$2:$D$1682,4,FALSE),0)</f>
        <v>0</v>
      </c>
      <c r="J1250" s="138">
        <f>IF(H1250="Rural",VLOOKUP(B1250,'Wage Index Rural (CMS.GOV)-PDPM'!$B$1:$C$54,2,FALSE),0)</f>
        <v>1.26</v>
      </c>
    </row>
    <row r="1251" spans="1:10" x14ac:dyDescent="0.25">
      <c r="A1251" s="134">
        <v>22040</v>
      </c>
      <c r="B1251" s="134" t="s">
        <v>2460</v>
      </c>
      <c r="C1251" s="131">
        <v>15764</v>
      </c>
      <c r="D1251" s="132" t="s">
        <v>2469</v>
      </c>
      <c r="E1251" s="133" t="s">
        <v>2470</v>
      </c>
      <c r="F1251" s="133" t="s">
        <v>187</v>
      </c>
      <c r="G1251" s="135">
        <f t="shared" si="19"/>
        <v>1.0482</v>
      </c>
      <c r="H1251" s="134" t="s">
        <v>391</v>
      </c>
      <c r="I1251" s="138">
        <f>IF(H1251="Urban",VLOOKUP(C1251,'Wage Index Urban (CMS.GOV)-PDPM'!$A$2:$D$1682,4,FALSE),0)</f>
        <v>1.0482</v>
      </c>
      <c r="J1251" s="138">
        <f>IF(H1251="Rural",VLOOKUP(B1251,'Wage Index Rural (CMS.GOV)-PDPM'!$B$1:$C$54,2,FALSE),0)</f>
        <v>0</v>
      </c>
    </row>
    <row r="1252" spans="1:10" x14ac:dyDescent="0.25">
      <c r="A1252" s="134">
        <v>22060</v>
      </c>
      <c r="B1252" s="134" t="s">
        <v>2460</v>
      </c>
      <c r="C1252" s="131">
        <v>44140</v>
      </c>
      <c r="D1252" s="132" t="s">
        <v>448</v>
      </c>
      <c r="E1252" s="133" t="s">
        <v>2471</v>
      </c>
      <c r="F1252" s="133" t="s">
        <v>188</v>
      </c>
      <c r="G1252" s="135">
        <f t="shared" si="19"/>
        <v>0.95100000000000007</v>
      </c>
      <c r="H1252" s="134" t="s">
        <v>391</v>
      </c>
      <c r="I1252" s="138">
        <f>IF(H1252="Urban",VLOOKUP(C1252,'Wage Index Urban (CMS.GOV)-PDPM'!$A$2:$D$1682,4,FALSE),0)</f>
        <v>0.95100000000000007</v>
      </c>
      <c r="J1252" s="138">
        <f>IF(H1252="Rural",VLOOKUP(B1252,'Wage Index Rural (CMS.GOV)-PDPM'!$B$1:$C$54,2,FALSE),0)</f>
        <v>0</v>
      </c>
    </row>
    <row r="1253" spans="1:10" x14ac:dyDescent="0.25">
      <c r="A1253" s="134">
        <v>22070</v>
      </c>
      <c r="B1253" s="134" t="s">
        <v>2460</v>
      </c>
      <c r="C1253" s="131">
        <v>44140</v>
      </c>
      <c r="D1253" s="132" t="s">
        <v>2472</v>
      </c>
      <c r="E1253" s="133" t="s">
        <v>2473</v>
      </c>
      <c r="F1253" s="133" t="s">
        <v>188</v>
      </c>
      <c r="G1253" s="135">
        <f t="shared" si="19"/>
        <v>0.95100000000000007</v>
      </c>
      <c r="H1253" s="134" t="s">
        <v>391</v>
      </c>
      <c r="I1253" s="138">
        <f>IF(H1253="Urban",VLOOKUP(C1253,'Wage Index Urban (CMS.GOV)-PDPM'!$A$2:$D$1682,4,FALSE),0)</f>
        <v>0.95100000000000007</v>
      </c>
      <c r="J1253" s="138">
        <f>IF(H1253="Rural",VLOOKUP(B1253,'Wage Index Rural (CMS.GOV)-PDPM'!$B$1:$C$54,2,FALSE),0)</f>
        <v>0</v>
      </c>
    </row>
    <row r="1254" spans="1:10" x14ac:dyDescent="0.25">
      <c r="A1254" s="134">
        <v>22080</v>
      </c>
      <c r="B1254" s="134" t="s">
        <v>2460</v>
      </c>
      <c r="C1254" s="131">
        <v>44140</v>
      </c>
      <c r="D1254" s="132" t="s">
        <v>2474</v>
      </c>
      <c r="E1254" s="133" t="s">
        <v>2475</v>
      </c>
      <c r="F1254" s="133" t="s">
        <v>188</v>
      </c>
      <c r="G1254" s="135">
        <f t="shared" si="19"/>
        <v>0.95100000000000007</v>
      </c>
      <c r="H1254" s="134" t="s">
        <v>391</v>
      </c>
      <c r="I1254" s="138">
        <f>IF(H1254="Urban",VLOOKUP(C1254,'Wage Index Urban (CMS.GOV)-PDPM'!$A$2:$D$1682,4,FALSE),0)</f>
        <v>0.95100000000000007</v>
      </c>
      <c r="J1254" s="138">
        <f>IF(H1254="Rural",VLOOKUP(B1254,'Wage Index Rural (CMS.GOV)-PDPM'!$B$1:$C$54,2,FALSE),0)</f>
        <v>0</v>
      </c>
    </row>
    <row r="1255" spans="1:10" x14ac:dyDescent="0.25">
      <c r="A1255" s="134">
        <v>22090</v>
      </c>
      <c r="B1255" s="134" t="s">
        <v>2460</v>
      </c>
      <c r="C1255" s="131">
        <v>15764</v>
      </c>
      <c r="D1255" s="132" t="s">
        <v>988</v>
      </c>
      <c r="E1255" s="133" t="s">
        <v>2476</v>
      </c>
      <c r="F1255" s="133" t="s">
        <v>187</v>
      </c>
      <c r="G1255" s="135">
        <f t="shared" si="19"/>
        <v>1.0482</v>
      </c>
      <c r="H1255" s="134" t="s">
        <v>391</v>
      </c>
      <c r="I1255" s="138">
        <f>IF(H1255="Urban",VLOOKUP(C1255,'Wage Index Urban (CMS.GOV)-PDPM'!$A$2:$D$1682,4,FALSE),0)</f>
        <v>1.0482</v>
      </c>
      <c r="J1255" s="138">
        <f>IF(H1255="Rural",VLOOKUP(B1255,'Wage Index Rural (CMS.GOV)-PDPM'!$B$1:$C$54,2,FALSE),0)</f>
        <v>0</v>
      </c>
    </row>
    <row r="1256" spans="1:10" x14ac:dyDescent="0.25">
      <c r="A1256" s="134">
        <v>22120</v>
      </c>
      <c r="B1256" s="134" t="s">
        <v>2460</v>
      </c>
      <c r="C1256" s="131">
        <v>99922</v>
      </c>
      <c r="D1256" s="132" t="s">
        <v>2477</v>
      </c>
      <c r="E1256" s="133" t="s">
        <v>2478</v>
      </c>
      <c r="F1256" s="133" t="s">
        <v>7086</v>
      </c>
      <c r="G1256" s="135">
        <f t="shared" si="19"/>
        <v>1.26</v>
      </c>
      <c r="H1256" s="134" t="s">
        <v>388</v>
      </c>
      <c r="I1256" s="138">
        <f>IF(H1256="Urban",VLOOKUP(C1256,'Wage Index Urban (CMS.GOV)-PDPM'!$A$2:$D$1682,4,FALSE),0)</f>
        <v>0</v>
      </c>
      <c r="J1256" s="138">
        <f>IF(H1256="Rural",VLOOKUP(B1256,'Wage Index Rural (CMS.GOV)-PDPM'!$B$1:$C$54,2,FALSE),0)</f>
        <v>1.26</v>
      </c>
    </row>
    <row r="1257" spans="1:10" x14ac:dyDescent="0.25">
      <c r="A1257" s="134">
        <v>22130</v>
      </c>
      <c r="B1257" s="134" t="s">
        <v>2460</v>
      </c>
      <c r="C1257" s="131">
        <v>14454</v>
      </c>
      <c r="D1257" s="132" t="s">
        <v>2479</v>
      </c>
      <c r="E1257" s="133" t="s">
        <v>2480</v>
      </c>
      <c r="F1257" s="133" t="s">
        <v>189</v>
      </c>
      <c r="G1257" s="135">
        <f t="shared" si="19"/>
        <v>1.1568000000000001</v>
      </c>
      <c r="H1257" s="134" t="s">
        <v>391</v>
      </c>
      <c r="I1257" s="138">
        <f>IF(H1257="Urban",VLOOKUP(C1257,'Wage Index Urban (CMS.GOV)-PDPM'!$A$2:$D$1682,4,FALSE),0)</f>
        <v>1.1568000000000001</v>
      </c>
      <c r="J1257" s="138">
        <f>IF(H1257="Rural",VLOOKUP(B1257,'Wage Index Rural (CMS.GOV)-PDPM'!$B$1:$C$54,2,FALSE),0)</f>
        <v>0</v>
      </c>
    </row>
    <row r="1258" spans="1:10" x14ac:dyDescent="0.25">
      <c r="A1258" s="134">
        <v>22150</v>
      </c>
      <c r="B1258" s="134" t="s">
        <v>2460</v>
      </c>
      <c r="C1258" s="131">
        <v>14454</v>
      </c>
      <c r="D1258" s="132" t="s">
        <v>1874</v>
      </c>
      <c r="E1258" s="133" t="s">
        <v>2481</v>
      </c>
      <c r="F1258" s="133" t="s">
        <v>189</v>
      </c>
      <c r="G1258" s="135">
        <f t="shared" si="19"/>
        <v>1.1568000000000001</v>
      </c>
      <c r="H1258" s="134" t="s">
        <v>391</v>
      </c>
      <c r="I1258" s="138">
        <f>IF(H1258="Urban",VLOOKUP(C1258,'Wage Index Urban (CMS.GOV)-PDPM'!$A$2:$D$1682,4,FALSE),0)</f>
        <v>1.1568000000000001</v>
      </c>
      <c r="J1258" s="138">
        <f>IF(H1258="Rural",VLOOKUP(B1258,'Wage Index Rural (CMS.GOV)-PDPM'!$B$1:$C$54,2,FALSE),0)</f>
        <v>0</v>
      </c>
    </row>
    <row r="1259" spans="1:10" x14ac:dyDescent="0.25">
      <c r="A1259" s="134">
        <v>22999</v>
      </c>
      <c r="B1259" s="134" t="s">
        <v>2460</v>
      </c>
      <c r="C1259" s="131">
        <v>99922</v>
      </c>
      <c r="D1259" s="132" t="s">
        <v>387</v>
      </c>
      <c r="E1259" s="133" t="s">
        <v>6771</v>
      </c>
      <c r="F1259" s="133" t="s">
        <v>7086</v>
      </c>
      <c r="G1259" s="135">
        <f t="shared" si="19"/>
        <v>1.26</v>
      </c>
      <c r="H1259" s="134" t="s">
        <v>388</v>
      </c>
      <c r="I1259" s="138">
        <f>IF(H1259="Urban",VLOOKUP(C1259,'Wage Index Urban (CMS.GOV)-PDPM'!$A$2:$D$1682,4,FALSE),0)</f>
        <v>0</v>
      </c>
      <c r="J1259" s="138">
        <f>IF(H1259="Rural",VLOOKUP(B1259,'Wage Index Rural (CMS.GOV)-PDPM'!$B$1:$C$54,2,FALSE),0)</f>
        <v>1.26</v>
      </c>
    </row>
    <row r="1260" spans="1:10" x14ac:dyDescent="0.25">
      <c r="A1260" s="134">
        <v>22160</v>
      </c>
      <c r="B1260" s="134" t="s">
        <v>2460</v>
      </c>
      <c r="C1260" s="131">
        <v>14454</v>
      </c>
      <c r="D1260" s="132" t="s">
        <v>2482</v>
      </c>
      <c r="E1260" s="133" t="s">
        <v>2483</v>
      </c>
      <c r="F1260" s="133" t="s">
        <v>189</v>
      </c>
      <c r="G1260" s="135">
        <f t="shared" si="19"/>
        <v>1.1568000000000001</v>
      </c>
      <c r="H1260" s="134" t="s">
        <v>391</v>
      </c>
      <c r="I1260" s="138">
        <f>IF(H1260="Urban",VLOOKUP(C1260,'Wage Index Urban (CMS.GOV)-PDPM'!$A$2:$D$1682,4,FALSE),0)</f>
        <v>1.1568000000000001</v>
      </c>
      <c r="J1260" s="138">
        <f>IF(H1260="Rural",VLOOKUP(B1260,'Wage Index Rural (CMS.GOV)-PDPM'!$B$1:$C$54,2,FALSE),0)</f>
        <v>0</v>
      </c>
    </row>
    <row r="1261" spans="1:10" x14ac:dyDescent="0.25">
      <c r="A1261" s="134">
        <v>22170</v>
      </c>
      <c r="B1261" s="134" t="s">
        <v>2460</v>
      </c>
      <c r="C1261" s="131">
        <v>49340</v>
      </c>
      <c r="D1261" s="132" t="s">
        <v>2458</v>
      </c>
      <c r="E1261" s="133" t="s">
        <v>2484</v>
      </c>
      <c r="F1261" s="133" t="s">
        <v>75</v>
      </c>
      <c r="G1261" s="135">
        <f t="shared" si="19"/>
        <v>1.0734000000000001</v>
      </c>
      <c r="H1261" s="134" t="s">
        <v>391</v>
      </c>
      <c r="I1261" s="138">
        <f>IF(H1261="Urban",VLOOKUP(C1261,'Wage Index Urban (CMS.GOV)-PDPM'!$A$2:$D$1682,4,FALSE),0)</f>
        <v>1.0734000000000001</v>
      </c>
      <c r="J1261" s="138">
        <f>IF(H1261="Rural",VLOOKUP(B1261,'Wage Index Rural (CMS.GOV)-PDPM'!$B$1:$C$54,2,FALSE),0)</f>
        <v>0</v>
      </c>
    </row>
    <row r="1262" spans="1:10" x14ac:dyDescent="0.25">
      <c r="A1262" s="134">
        <v>23000</v>
      </c>
      <c r="B1262" s="134" t="s">
        <v>2485</v>
      </c>
      <c r="C1262" s="131">
        <v>99923</v>
      </c>
      <c r="D1262" s="132" t="s">
        <v>2486</v>
      </c>
      <c r="E1262" s="133" t="s">
        <v>2487</v>
      </c>
      <c r="F1262" s="133" t="s">
        <v>7087</v>
      </c>
      <c r="G1262" s="135">
        <f t="shared" si="19"/>
        <v>0.82969999999999999</v>
      </c>
      <c r="H1262" s="134" t="s">
        <v>388</v>
      </c>
      <c r="I1262" s="138">
        <f>IF(H1262="Urban",VLOOKUP(C1262,'Wage Index Urban (CMS.GOV)-PDPM'!$A$2:$D$1682,4,FALSE),0)</f>
        <v>0</v>
      </c>
      <c r="J1262" s="138">
        <f>IF(H1262="Rural",VLOOKUP(B1262,'Wage Index Rural (CMS.GOV)-PDPM'!$B$1:$C$54,2,FALSE),0)</f>
        <v>0.82969999999999999</v>
      </c>
    </row>
    <row r="1263" spans="1:10" x14ac:dyDescent="0.25">
      <c r="A1263" s="134">
        <v>23010</v>
      </c>
      <c r="B1263" s="134" t="s">
        <v>2485</v>
      </c>
      <c r="C1263" s="131">
        <v>99923</v>
      </c>
      <c r="D1263" s="132" t="s">
        <v>2488</v>
      </c>
      <c r="E1263" s="133" t="s">
        <v>2489</v>
      </c>
      <c r="F1263" s="133" t="s">
        <v>7087</v>
      </c>
      <c r="G1263" s="135">
        <f t="shared" si="19"/>
        <v>0.82969999999999999</v>
      </c>
      <c r="H1263" s="134" t="s">
        <v>388</v>
      </c>
      <c r="I1263" s="138">
        <f>IF(H1263="Urban",VLOOKUP(C1263,'Wage Index Urban (CMS.GOV)-PDPM'!$A$2:$D$1682,4,FALSE),0)</f>
        <v>0</v>
      </c>
      <c r="J1263" s="138">
        <f>IF(H1263="Rural",VLOOKUP(B1263,'Wage Index Rural (CMS.GOV)-PDPM'!$B$1:$C$54,2,FALSE),0)</f>
        <v>0.82969999999999999</v>
      </c>
    </row>
    <row r="1264" spans="1:10" x14ac:dyDescent="0.25">
      <c r="A1264" s="134">
        <v>23020</v>
      </c>
      <c r="B1264" s="134" t="s">
        <v>2485</v>
      </c>
      <c r="C1264" s="131">
        <v>99923</v>
      </c>
      <c r="D1264" s="132" t="s">
        <v>2490</v>
      </c>
      <c r="E1264" s="133" t="s">
        <v>2491</v>
      </c>
      <c r="F1264" s="133" t="s">
        <v>7087</v>
      </c>
      <c r="G1264" s="135">
        <f t="shared" si="19"/>
        <v>0.82969999999999999</v>
      </c>
      <c r="H1264" s="134" t="s">
        <v>388</v>
      </c>
      <c r="I1264" s="138">
        <f>IF(H1264="Urban",VLOOKUP(C1264,'Wage Index Urban (CMS.GOV)-PDPM'!$A$2:$D$1682,4,FALSE),0)</f>
        <v>0</v>
      </c>
      <c r="J1264" s="138">
        <f>IF(H1264="Rural",VLOOKUP(B1264,'Wage Index Rural (CMS.GOV)-PDPM'!$B$1:$C$54,2,FALSE),0)</f>
        <v>0.82969999999999999</v>
      </c>
    </row>
    <row r="1265" spans="1:10" x14ac:dyDescent="0.25">
      <c r="A1265" s="134">
        <v>23030</v>
      </c>
      <c r="B1265" s="134" t="s">
        <v>2485</v>
      </c>
      <c r="C1265" s="131">
        <v>99923</v>
      </c>
      <c r="D1265" s="132" t="s">
        <v>2492</v>
      </c>
      <c r="E1265" s="133" t="s">
        <v>2493</v>
      </c>
      <c r="F1265" s="133" t="s">
        <v>7087</v>
      </c>
      <c r="G1265" s="135">
        <f t="shared" si="19"/>
        <v>0.82969999999999999</v>
      </c>
      <c r="H1265" s="134" t="s">
        <v>388</v>
      </c>
      <c r="I1265" s="138">
        <f>IF(H1265="Urban",VLOOKUP(C1265,'Wage Index Urban (CMS.GOV)-PDPM'!$A$2:$D$1682,4,FALSE),0)</f>
        <v>0</v>
      </c>
      <c r="J1265" s="138">
        <f>IF(H1265="Rural",VLOOKUP(B1265,'Wage Index Rural (CMS.GOV)-PDPM'!$B$1:$C$54,2,FALSE),0)</f>
        <v>0.82969999999999999</v>
      </c>
    </row>
    <row r="1266" spans="1:10" x14ac:dyDescent="0.25">
      <c r="A1266" s="134">
        <v>23040</v>
      </c>
      <c r="B1266" s="134" t="s">
        <v>2485</v>
      </c>
      <c r="C1266" s="131">
        <v>99923</v>
      </c>
      <c r="D1266" s="132" t="s">
        <v>2494</v>
      </c>
      <c r="E1266" s="133" t="s">
        <v>2495</v>
      </c>
      <c r="F1266" s="133" t="s">
        <v>7087</v>
      </c>
      <c r="G1266" s="135">
        <f t="shared" si="19"/>
        <v>0.82969999999999999</v>
      </c>
      <c r="H1266" s="134" t="s">
        <v>388</v>
      </c>
      <c r="I1266" s="138">
        <f>IF(H1266="Urban",VLOOKUP(C1266,'Wage Index Urban (CMS.GOV)-PDPM'!$A$2:$D$1682,4,FALSE),0)</f>
        <v>0</v>
      </c>
      <c r="J1266" s="138">
        <f>IF(H1266="Rural",VLOOKUP(B1266,'Wage Index Rural (CMS.GOV)-PDPM'!$B$1:$C$54,2,FALSE),0)</f>
        <v>0.82969999999999999</v>
      </c>
    </row>
    <row r="1267" spans="1:10" x14ac:dyDescent="0.25">
      <c r="A1267" s="134">
        <v>23050</v>
      </c>
      <c r="B1267" s="134" t="s">
        <v>2485</v>
      </c>
      <c r="C1267" s="131">
        <v>99923</v>
      </c>
      <c r="D1267" s="132" t="s">
        <v>2496</v>
      </c>
      <c r="E1267" s="133" t="s">
        <v>2497</v>
      </c>
      <c r="F1267" s="133" t="s">
        <v>7087</v>
      </c>
      <c r="G1267" s="135">
        <f t="shared" si="19"/>
        <v>0.82969999999999999</v>
      </c>
      <c r="H1267" s="134" t="s">
        <v>388</v>
      </c>
      <c r="I1267" s="138">
        <f>IF(H1267="Urban",VLOOKUP(C1267,'Wage Index Urban (CMS.GOV)-PDPM'!$A$2:$D$1682,4,FALSE),0)</f>
        <v>0</v>
      </c>
      <c r="J1267" s="138">
        <f>IF(H1267="Rural",VLOOKUP(B1267,'Wage Index Rural (CMS.GOV)-PDPM'!$B$1:$C$54,2,FALSE),0)</f>
        <v>0.82969999999999999</v>
      </c>
    </row>
    <row r="1268" spans="1:10" x14ac:dyDescent="0.25">
      <c r="A1268" s="134">
        <v>23060</v>
      </c>
      <c r="B1268" s="134" t="s">
        <v>2485</v>
      </c>
      <c r="C1268" s="131">
        <v>99923</v>
      </c>
      <c r="D1268" s="132" t="s">
        <v>2498</v>
      </c>
      <c r="E1268" s="133" t="s">
        <v>2499</v>
      </c>
      <c r="F1268" s="133" t="s">
        <v>7087</v>
      </c>
      <c r="G1268" s="135">
        <f t="shared" si="19"/>
        <v>0.82969999999999999</v>
      </c>
      <c r="H1268" s="134" t="s">
        <v>388</v>
      </c>
      <c r="I1268" s="138">
        <f>IF(H1268="Urban",VLOOKUP(C1268,'Wage Index Urban (CMS.GOV)-PDPM'!$A$2:$D$1682,4,FALSE),0)</f>
        <v>0</v>
      </c>
      <c r="J1268" s="138">
        <f>IF(H1268="Rural",VLOOKUP(B1268,'Wage Index Rural (CMS.GOV)-PDPM'!$B$1:$C$54,2,FALSE),0)</f>
        <v>0.82969999999999999</v>
      </c>
    </row>
    <row r="1269" spans="1:10" x14ac:dyDescent="0.25">
      <c r="A1269" s="134">
        <v>23070</v>
      </c>
      <c r="B1269" s="134" t="s">
        <v>2485</v>
      </c>
      <c r="C1269" s="131">
        <v>99923</v>
      </c>
      <c r="D1269" s="132" t="s">
        <v>2500</v>
      </c>
      <c r="E1269" s="133" t="s">
        <v>2501</v>
      </c>
      <c r="F1269" s="133" t="s">
        <v>7087</v>
      </c>
      <c r="G1269" s="135">
        <f t="shared" si="19"/>
        <v>0.82969999999999999</v>
      </c>
      <c r="H1269" s="134" t="s">
        <v>388</v>
      </c>
      <c r="I1269" s="138">
        <f>IF(H1269="Urban",VLOOKUP(C1269,'Wage Index Urban (CMS.GOV)-PDPM'!$A$2:$D$1682,4,FALSE),0)</f>
        <v>0</v>
      </c>
      <c r="J1269" s="138">
        <f>IF(H1269="Rural",VLOOKUP(B1269,'Wage Index Rural (CMS.GOV)-PDPM'!$B$1:$C$54,2,FALSE),0)</f>
        <v>0.82969999999999999</v>
      </c>
    </row>
    <row r="1270" spans="1:10" x14ac:dyDescent="0.25">
      <c r="A1270" s="134">
        <v>23080</v>
      </c>
      <c r="B1270" s="134" t="s">
        <v>2485</v>
      </c>
      <c r="C1270" s="131">
        <v>13020</v>
      </c>
      <c r="D1270" s="132" t="s">
        <v>1011</v>
      </c>
      <c r="E1270" s="133" t="s">
        <v>2502</v>
      </c>
      <c r="F1270" s="133" t="s">
        <v>190</v>
      </c>
      <c r="G1270" s="135">
        <f t="shared" si="19"/>
        <v>0.89119999999999999</v>
      </c>
      <c r="H1270" s="134" t="s">
        <v>391</v>
      </c>
      <c r="I1270" s="138">
        <f>IF(H1270="Urban",VLOOKUP(C1270,'Wage Index Urban (CMS.GOV)-PDPM'!$A$2:$D$1682,4,FALSE),0)</f>
        <v>0.89119999999999999</v>
      </c>
      <c r="J1270" s="138">
        <f>IF(H1270="Rural",VLOOKUP(B1270,'Wage Index Rural (CMS.GOV)-PDPM'!$B$1:$C$54,2,FALSE),0)</f>
        <v>0</v>
      </c>
    </row>
    <row r="1271" spans="1:10" x14ac:dyDescent="0.25">
      <c r="A1271" s="134">
        <v>23090</v>
      </c>
      <c r="B1271" s="134" t="s">
        <v>2485</v>
      </c>
      <c r="C1271" s="131">
        <v>99923</v>
      </c>
      <c r="D1271" s="132" t="s">
        <v>2503</v>
      </c>
      <c r="E1271" s="133" t="s">
        <v>2504</v>
      </c>
      <c r="F1271" s="133" t="s">
        <v>7087</v>
      </c>
      <c r="G1271" s="135">
        <f t="shared" si="19"/>
        <v>0.82969999999999999</v>
      </c>
      <c r="H1271" s="134" t="s">
        <v>388</v>
      </c>
      <c r="I1271" s="138">
        <f>IF(H1271="Urban",VLOOKUP(C1271,'Wage Index Urban (CMS.GOV)-PDPM'!$A$2:$D$1682,4,FALSE),0)</f>
        <v>0</v>
      </c>
      <c r="J1271" s="138">
        <f>IF(H1271="Rural",VLOOKUP(B1271,'Wage Index Rural (CMS.GOV)-PDPM'!$B$1:$C$54,2,FALSE),0)</f>
        <v>0.82969999999999999</v>
      </c>
    </row>
    <row r="1272" spans="1:10" x14ac:dyDescent="0.25">
      <c r="A1272" s="134">
        <v>23100</v>
      </c>
      <c r="B1272" s="134" t="s">
        <v>2485</v>
      </c>
      <c r="C1272" s="131">
        <v>35660</v>
      </c>
      <c r="D1272" s="132" t="s">
        <v>1140</v>
      </c>
      <c r="E1272" s="133" t="s">
        <v>2505</v>
      </c>
      <c r="F1272" s="133" t="s">
        <v>6513</v>
      </c>
      <c r="G1272" s="135">
        <f t="shared" si="19"/>
        <v>0.78350000000000009</v>
      </c>
      <c r="H1272" s="134" t="s">
        <v>391</v>
      </c>
      <c r="I1272" s="138">
        <f>IF(H1272="Urban",VLOOKUP(C1272,'Wage Index Urban (CMS.GOV)-PDPM'!$A$2:$D$1682,4,FALSE),0)</f>
        <v>0.78350000000000009</v>
      </c>
      <c r="J1272" s="138">
        <f>IF(H1272="Rural",VLOOKUP(B1272,'Wage Index Rural (CMS.GOV)-PDPM'!$B$1:$C$54,2,FALSE),0)</f>
        <v>0</v>
      </c>
    </row>
    <row r="1273" spans="1:10" x14ac:dyDescent="0.25">
      <c r="A1273" s="134">
        <v>23110</v>
      </c>
      <c r="B1273" s="134" t="s">
        <v>2485</v>
      </c>
      <c r="C1273" s="131">
        <v>99923</v>
      </c>
      <c r="D1273" s="132" t="s">
        <v>2506</v>
      </c>
      <c r="E1273" s="133" t="s">
        <v>2507</v>
      </c>
      <c r="F1273" s="133" t="s">
        <v>7087</v>
      </c>
      <c r="G1273" s="135">
        <f t="shared" si="19"/>
        <v>0.82969999999999999</v>
      </c>
      <c r="H1273" s="134" t="s">
        <v>388</v>
      </c>
      <c r="I1273" s="138">
        <f>IF(H1273="Urban",VLOOKUP(C1273,'Wage Index Urban (CMS.GOV)-PDPM'!$A$2:$D$1682,4,FALSE),0)</f>
        <v>0</v>
      </c>
      <c r="J1273" s="138">
        <f>IF(H1273="Rural",VLOOKUP(B1273,'Wage Index Rural (CMS.GOV)-PDPM'!$B$1:$C$54,2,FALSE),0)</f>
        <v>0.82969999999999999</v>
      </c>
    </row>
    <row r="1274" spans="1:10" x14ac:dyDescent="0.25">
      <c r="A1274" s="134">
        <v>23120</v>
      </c>
      <c r="B1274" s="134" t="s">
        <v>2485</v>
      </c>
      <c r="C1274" s="131">
        <v>12980</v>
      </c>
      <c r="D1274" s="132" t="s">
        <v>404</v>
      </c>
      <c r="E1274" s="133" t="s">
        <v>2508</v>
      </c>
      <c r="F1274" s="133" t="s">
        <v>191</v>
      </c>
      <c r="G1274" s="135">
        <f t="shared" si="19"/>
        <v>0.86210000000000009</v>
      </c>
      <c r="H1274" s="134" t="s">
        <v>391</v>
      </c>
      <c r="I1274" s="138">
        <f>IF(H1274="Urban",VLOOKUP(C1274,'Wage Index Urban (CMS.GOV)-PDPM'!$A$2:$D$1682,4,FALSE),0)</f>
        <v>0.86210000000000009</v>
      </c>
      <c r="J1274" s="138">
        <f>IF(H1274="Rural",VLOOKUP(B1274,'Wage Index Rural (CMS.GOV)-PDPM'!$B$1:$C$54,2,FALSE),0)</f>
        <v>0</v>
      </c>
    </row>
    <row r="1275" spans="1:10" x14ac:dyDescent="0.25">
      <c r="A1275" s="134">
        <v>23130</v>
      </c>
      <c r="B1275" s="134" t="s">
        <v>2485</v>
      </c>
      <c r="C1275" s="131">
        <v>43780</v>
      </c>
      <c r="D1275" s="132" t="s">
        <v>1492</v>
      </c>
      <c r="E1275" s="133" t="s">
        <v>2509</v>
      </c>
      <c r="F1275" s="133" t="s">
        <v>147</v>
      </c>
      <c r="G1275" s="135">
        <f t="shared" si="19"/>
        <v>0.9395</v>
      </c>
      <c r="H1275" s="134" t="s">
        <v>391</v>
      </c>
      <c r="I1275" s="138">
        <f>IF(H1275="Urban",VLOOKUP(C1275,'Wage Index Urban (CMS.GOV)-PDPM'!$A$2:$D$1682,4,FALSE),0)</f>
        <v>0.9395</v>
      </c>
      <c r="J1275" s="138">
        <f>IF(H1275="Rural",VLOOKUP(B1275,'Wage Index Rural (CMS.GOV)-PDPM'!$B$1:$C$54,2,FALSE),0)</f>
        <v>0</v>
      </c>
    </row>
    <row r="1276" spans="1:10" x14ac:dyDescent="0.25">
      <c r="A1276" s="134">
        <v>23140</v>
      </c>
      <c r="B1276" s="134" t="s">
        <v>2485</v>
      </c>
      <c r="C1276" s="131">
        <v>99923</v>
      </c>
      <c r="D1276" s="132" t="s">
        <v>2510</v>
      </c>
      <c r="E1276" s="133" t="s">
        <v>2511</v>
      </c>
      <c r="F1276" s="133" t="s">
        <v>7087</v>
      </c>
      <c r="G1276" s="135">
        <f t="shared" si="19"/>
        <v>0.82969999999999999</v>
      </c>
      <c r="H1276" s="134" t="s">
        <v>388</v>
      </c>
      <c r="I1276" s="138">
        <f>IF(H1276="Urban",VLOOKUP(C1276,'Wage Index Urban (CMS.GOV)-PDPM'!$A$2:$D$1682,4,FALSE),0)</f>
        <v>0</v>
      </c>
      <c r="J1276" s="138">
        <f>IF(H1276="Rural",VLOOKUP(B1276,'Wage Index Rural (CMS.GOV)-PDPM'!$B$1:$C$54,2,FALSE),0)</f>
        <v>0.82969999999999999</v>
      </c>
    </row>
    <row r="1277" spans="1:10" x14ac:dyDescent="0.25">
      <c r="A1277" s="134">
        <v>23150</v>
      </c>
      <c r="B1277" s="134" t="s">
        <v>2485</v>
      </c>
      <c r="C1277" s="131">
        <v>99923</v>
      </c>
      <c r="D1277" s="132" t="s">
        <v>2512</v>
      </c>
      <c r="E1277" s="133" t="s">
        <v>2513</v>
      </c>
      <c r="F1277" s="133" t="s">
        <v>7087</v>
      </c>
      <c r="G1277" s="135">
        <f t="shared" si="19"/>
        <v>0.82969999999999999</v>
      </c>
      <c r="H1277" s="134" t="s">
        <v>388</v>
      </c>
      <c r="I1277" s="138">
        <f>IF(H1277="Urban",VLOOKUP(C1277,'Wage Index Urban (CMS.GOV)-PDPM'!$A$2:$D$1682,4,FALSE),0)</f>
        <v>0</v>
      </c>
      <c r="J1277" s="138">
        <f>IF(H1277="Rural",VLOOKUP(B1277,'Wage Index Rural (CMS.GOV)-PDPM'!$B$1:$C$54,2,FALSE),0)</f>
        <v>0.82969999999999999</v>
      </c>
    </row>
    <row r="1278" spans="1:10" x14ac:dyDescent="0.25">
      <c r="A1278" s="134">
        <v>23160</v>
      </c>
      <c r="B1278" s="134" t="s">
        <v>2485</v>
      </c>
      <c r="C1278" s="131">
        <v>99923</v>
      </c>
      <c r="D1278" s="132" t="s">
        <v>2514</v>
      </c>
      <c r="E1278" s="133" t="s">
        <v>2515</v>
      </c>
      <c r="F1278" s="133" t="s">
        <v>7087</v>
      </c>
      <c r="G1278" s="135">
        <f t="shared" si="19"/>
        <v>0.82969999999999999</v>
      </c>
      <c r="H1278" s="134" t="s">
        <v>388</v>
      </c>
      <c r="I1278" s="138">
        <f>IF(H1278="Urban",VLOOKUP(C1278,'Wage Index Urban (CMS.GOV)-PDPM'!$A$2:$D$1682,4,FALSE),0)</f>
        <v>0</v>
      </c>
      <c r="J1278" s="138">
        <f>IF(H1278="Rural",VLOOKUP(B1278,'Wage Index Rural (CMS.GOV)-PDPM'!$B$1:$C$54,2,FALSE),0)</f>
        <v>0.82969999999999999</v>
      </c>
    </row>
    <row r="1279" spans="1:10" x14ac:dyDescent="0.25">
      <c r="A1279" s="134">
        <v>23170</v>
      </c>
      <c r="B1279" s="134" t="s">
        <v>2485</v>
      </c>
      <c r="C1279" s="131">
        <v>99923</v>
      </c>
      <c r="D1279" s="132" t="s">
        <v>2516</v>
      </c>
      <c r="E1279" s="133" t="s">
        <v>2517</v>
      </c>
      <c r="F1279" s="133" t="s">
        <v>7087</v>
      </c>
      <c r="G1279" s="135">
        <f t="shared" si="19"/>
        <v>0.82969999999999999</v>
      </c>
      <c r="H1279" s="134" t="s">
        <v>388</v>
      </c>
      <c r="I1279" s="138">
        <f>IF(H1279="Urban",VLOOKUP(C1279,'Wage Index Urban (CMS.GOV)-PDPM'!$A$2:$D$1682,4,FALSE),0)</f>
        <v>0</v>
      </c>
      <c r="J1279" s="138">
        <f>IF(H1279="Rural",VLOOKUP(B1279,'Wage Index Rural (CMS.GOV)-PDPM'!$B$1:$C$54,2,FALSE),0)</f>
        <v>0.82969999999999999</v>
      </c>
    </row>
    <row r="1280" spans="1:10" x14ac:dyDescent="0.25">
      <c r="A1280" s="134">
        <v>23180</v>
      </c>
      <c r="B1280" s="134" t="s">
        <v>2485</v>
      </c>
      <c r="C1280" s="131">
        <v>29620</v>
      </c>
      <c r="D1280" s="132" t="s">
        <v>1500</v>
      </c>
      <c r="E1280" s="133" t="s">
        <v>2518</v>
      </c>
      <c r="F1280" s="133" t="s">
        <v>192</v>
      </c>
      <c r="G1280" s="135">
        <f t="shared" si="19"/>
        <v>0.89600000000000002</v>
      </c>
      <c r="H1280" s="134" t="s">
        <v>391</v>
      </c>
      <c r="I1280" s="138">
        <f>IF(H1280="Urban",VLOOKUP(C1280,'Wage Index Urban (CMS.GOV)-PDPM'!$A$2:$D$1682,4,FALSE),0)</f>
        <v>0.89600000000000002</v>
      </c>
      <c r="J1280" s="138">
        <f>IF(H1280="Rural",VLOOKUP(B1280,'Wage Index Rural (CMS.GOV)-PDPM'!$B$1:$C$54,2,FALSE),0)</f>
        <v>0</v>
      </c>
    </row>
    <row r="1281" spans="1:10" x14ac:dyDescent="0.25">
      <c r="A1281" s="134">
        <v>23190</v>
      </c>
      <c r="B1281" s="134" t="s">
        <v>2485</v>
      </c>
      <c r="C1281" s="131">
        <v>99923</v>
      </c>
      <c r="D1281" s="132" t="s">
        <v>643</v>
      </c>
      <c r="E1281" s="133" t="s">
        <v>2519</v>
      </c>
      <c r="F1281" s="133" t="s">
        <v>7087</v>
      </c>
      <c r="G1281" s="135">
        <f t="shared" si="19"/>
        <v>0.82969999999999999</v>
      </c>
      <c r="H1281" s="134" t="s">
        <v>388</v>
      </c>
      <c r="I1281" s="138">
        <f>IF(H1281="Urban",VLOOKUP(C1281,'Wage Index Urban (CMS.GOV)-PDPM'!$A$2:$D$1682,4,FALSE),0)</f>
        <v>0</v>
      </c>
      <c r="J1281" s="138">
        <f>IF(H1281="Rural",VLOOKUP(B1281,'Wage Index Rural (CMS.GOV)-PDPM'!$B$1:$C$54,2,FALSE),0)</f>
        <v>0.82969999999999999</v>
      </c>
    </row>
    <row r="1282" spans="1:10" x14ac:dyDescent="0.25">
      <c r="A1282" s="134">
        <v>23200</v>
      </c>
      <c r="B1282" s="134" t="s">
        <v>2485</v>
      </c>
      <c r="C1282" s="131">
        <v>99923</v>
      </c>
      <c r="D1282" s="132" t="s">
        <v>892</v>
      </c>
      <c r="E1282" s="133" t="s">
        <v>2520</v>
      </c>
      <c r="F1282" s="133" t="s">
        <v>7087</v>
      </c>
      <c r="G1282" s="135">
        <f t="shared" si="19"/>
        <v>0.82969999999999999</v>
      </c>
      <c r="H1282" s="134" t="s">
        <v>388</v>
      </c>
      <c r="I1282" s="138">
        <f>IF(H1282="Urban",VLOOKUP(C1282,'Wage Index Urban (CMS.GOV)-PDPM'!$A$2:$D$1682,4,FALSE),0)</f>
        <v>0</v>
      </c>
      <c r="J1282" s="138">
        <f>IF(H1282="Rural",VLOOKUP(B1282,'Wage Index Rural (CMS.GOV)-PDPM'!$B$1:$C$54,2,FALSE),0)</f>
        <v>0.82969999999999999</v>
      </c>
    </row>
    <row r="1283" spans="1:10" x14ac:dyDescent="0.25">
      <c r="A1283" s="134">
        <v>23210</v>
      </c>
      <c r="B1283" s="134" t="s">
        <v>2485</v>
      </c>
      <c r="C1283" s="131">
        <v>99923</v>
      </c>
      <c r="D1283" s="132" t="s">
        <v>1811</v>
      </c>
      <c r="E1283" s="133" t="s">
        <v>2521</v>
      </c>
      <c r="F1283" s="133" t="s">
        <v>7087</v>
      </c>
      <c r="G1283" s="135">
        <f t="shared" si="19"/>
        <v>0.82969999999999999</v>
      </c>
      <c r="H1283" s="134" t="s">
        <v>388</v>
      </c>
      <c r="I1283" s="138">
        <f>IF(H1283="Urban",VLOOKUP(C1283,'Wage Index Urban (CMS.GOV)-PDPM'!$A$2:$D$1682,4,FALSE),0)</f>
        <v>0</v>
      </c>
      <c r="J1283" s="138">
        <f>IF(H1283="Rural",VLOOKUP(B1283,'Wage Index Rural (CMS.GOV)-PDPM'!$B$1:$C$54,2,FALSE),0)</f>
        <v>0.82969999999999999</v>
      </c>
    </row>
    <row r="1284" spans="1:10" x14ac:dyDescent="0.25">
      <c r="A1284" s="134">
        <v>23220</v>
      </c>
      <c r="B1284" s="134" t="s">
        <v>2485</v>
      </c>
      <c r="C1284" s="131">
        <v>29620</v>
      </c>
      <c r="D1284" s="132" t="s">
        <v>2522</v>
      </c>
      <c r="E1284" s="133" t="s">
        <v>2523</v>
      </c>
      <c r="F1284" s="133" t="s">
        <v>192</v>
      </c>
      <c r="G1284" s="135">
        <f t="shared" si="19"/>
        <v>0.89600000000000002</v>
      </c>
      <c r="H1284" s="134" t="s">
        <v>391</v>
      </c>
      <c r="I1284" s="138">
        <f>IF(H1284="Urban",VLOOKUP(C1284,'Wage Index Urban (CMS.GOV)-PDPM'!$A$2:$D$1682,4,FALSE),0)</f>
        <v>0.89600000000000002</v>
      </c>
      <c r="J1284" s="138">
        <f>IF(H1284="Rural",VLOOKUP(B1284,'Wage Index Rural (CMS.GOV)-PDPM'!$B$1:$C$54,2,FALSE),0)</f>
        <v>0</v>
      </c>
    </row>
    <row r="1285" spans="1:10" x14ac:dyDescent="0.25">
      <c r="A1285" s="134">
        <v>23230</v>
      </c>
      <c r="B1285" s="134" t="s">
        <v>2485</v>
      </c>
      <c r="C1285" s="131">
        <v>99923</v>
      </c>
      <c r="D1285" s="132" t="s">
        <v>1815</v>
      </c>
      <c r="E1285" s="133" t="s">
        <v>2524</v>
      </c>
      <c r="F1285" s="133" t="s">
        <v>7087</v>
      </c>
      <c r="G1285" s="135">
        <f t="shared" si="19"/>
        <v>0.82969999999999999</v>
      </c>
      <c r="H1285" s="134" t="s">
        <v>388</v>
      </c>
      <c r="I1285" s="138">
        <f>IF(H1285="Urban",VLOOKUP(C1285,'Wage Index Urban (CMS.GOV)-PDPM'!$A$2:$D$1682,4,FALSE),0)</f>
        <v>0</v>
      </c>
      <c r="J1285" s="138">
        <f>IF(H1285="Rural",VLOOKUP(B1285,'Wage Index Rural (CMS.GOV)-PDPM'!$B$1:$C$54,2,FALSE),0)</f>
        <v>0.82969999999999999</v>
      </c>
    </row>
    <row r="1286" spans="1:10" x14ac:dyDescent="0.25">
      <c r="A1286" s="134">
        <v>23240</v>
      </c>
      <c r="B1286" s="134" t="s">
        <v>2485</v>
      </c>
      <c r="C1286" s="131">
        <v>22420</v>
      </c>
      <c r="D1286" s="132" t="s">
        <v>2525</v>
      </c>
      <c r="E1286" s="133" t="s">
        <v>2526</v>
      </c>
      <c r="F1286" s="133" t="s">
        <v>193</v>
      </c>
      <c r="G1286" s="135">
        <f t="shared" si="19"/>
        <v>1.0250000000000001</v>
      </c>
      <c r="H1286" s="134" t="s">
        <v>391</v>
      </c>
      <c r="I1286" s="138">
        <f>IF(H1286="Urban",VLOOKUP(C1286,'Wage Index Urban (CMS.GOV)-PDPM'!$A$2:$D$1682,4,FALSE),0)</f>
        <v>1.0250000000000001</v>
      </c>
      <c r="J1286" s="138">
        <f>IF(H1286="Rural",VLOOKUP(B1286,'Wage Index Rural (CMS.GOV)-PDPM'!$B$1:$C$54,2,FALSE),0)</f>
        <v>0</v>
      </c>
    </row>
    <row r="1287" spans="1:10" x14ac:dyDescent="0.25">
      <c r="A1287" s="134">
        <v>23250</v>
      </c>
      <c r="B1287" s="134" t="s">
        <v>2485</v>
      </c>
      <c r="C1287" s="131">
        <v>99923</v>
      </c>
      <c r="D1287" s="132" t="s">
        <v>2527</v>
      </c>
      <c r="E1287" s="133" t="s">
        <v>2528</v>
      </c>
      <c r="F1287" s="133" t="s">
        <v>7087</v>
      </c>
      <c r="G1287" s="135">
        <f t="shared" si="19"/>
        <v>0.82969999999999999</v>
      </c>
      <c r="H1287" s="134" t="s">
        <v>388</v>
      </c>
      <c r="I1287" s="138">
        <f>IF(H1287="Urban",VLOOKUP(C1287,'Wage Index Urban (CMS.GOV)-PDPM'!$A$2:$D$1682,4,FALSE),0)</f>
        <v>0</v>
      </c>
      <c r="J1287" s="138">
        <f>IF(H1287="Rural",VLOOKUP(B1287,'Wage Index Rural (CMS.GOV)-PDPM'!$B$1:$C$54,2,FALSE),0)</f>
        <v>0.82969999999999999</v>
      </c>
    </row>
    <row r="1288" spans="1:10" x14ac:dyDescent="0.25">
      <c r="A1288" s="134">
        <v>23260</v>
      </c>
      <c r="B1288" s="134" t="s">
        <v>2485</v>
      </c>
      <c r="C1288" s="131">
        <v>99923</v>
      </c>
      <c r="D1288" s="132" t="s">
        <v>2529</v>
      </c>
      <c r="E1288" s="133" t="s">
        <v>2530</v>
      </c>
      <c r="F1288" s="133" t="s">
        <v>7087</v>
      </c>
      <c r="G1288" s="135">
        <f t="shared" si="19"/>
        <v>0.82969999999999999</v>
      </c>
      <c r="H1288" s="134" t="s">
        <v>388</v>
      </c>
      <c r="I1288" s="138">
        <f>IF(H1288="Urban",VLOOKUP(C1288,'Wage Index Urban (CMS.GOV)-PDPM'!$A$2:$D$1682,4,FALSE),0)</f>
        <v>0</v>
      </c>
      <c r="J1288" s="138">
        <f>IF(H1288="Rural",VLOOKUP(B1288,'Wage Index Rural (CMS.GOV)-PDPM'!$B$1:$C$54,2,FALSE),0)</f>
        <v>0.82969999999999999</v>
      </c>
    </row>
    <row r="1289" spans="1:10" x14ac:dyDescent="0.25">
      <c r="A1289" s="134">
        <v>23270</v>
      </c>
      <c r="B1289" s="134" t="s">
        <v>2485</v>
      </c>
      <c r="C1289" s="131">
        <v>99923</v>
      </c>
      <c r="D1289" s="132" t="s">
        <v>2531</v>
      </c>
      <c r="E1289" s="133" t="s">
        <v>2532</v>
      </c>
      <c r="F1289" s="133" t="s">
        <v>7087</v>
      </c>
      <c r="G1289" s="135">
        <f t="shared" ref="G1289:G1352" si="20">IF(H1289="Rural",J1289,I1289)</f>
        <v>0.82969999999999999</v>
      </c>
      <c r="H1289" s="134" t="s">
        <v>388</v>
      </c>
      <c r="I1289" s="138">
        <f>IF(H1289="Urban",VLOOKUP(C1289,'Wage Index Urban (CMS.GOV)-PDPM'!$A$2:$D$1682,4,FALSE),0)</f>
        <v>0</v>
      </c>
      <c r="J1289" s="138">
        <f>IF(H1289="Rural",VLOOKUP(B1289,'Wage Index Rural (CMS.GOV)-PDPM'!$B$1:$C$54,2,FALSE),0)</f>
        <v>0.82969999999999999</v>
      </c>
    </row>
    <row r="1290" spans="1:10" x14ac:dyDescent="0.25">
      <c r="A1290" s="134">
        <v>23280</v>
      </c>
      <c r="B1290" s="134" t="s">
        <v>2485</v>
      </c>
      <c r="C1290" s="131">
        <v>99923</v>
      </c>
      <c r="D1290" s="132" t="s">
        <v>2533</v>
      </c>
      <c r="E1290" s="133" t="s">
        <v>2534</v>
      </c>
      <c r="F1290" s="133" t="s">
        <v>7087</v>
      </c>
      <c r="G1290" s="135">
        <f t="shared" si="20"/>
        <v>0.82969999999999999</v>
      </c>
      <c r="H1290" s="134" t="s">
        <v>388</v>
      </c>
      <c r="I1290" s="138">
        <f>IF(H1290="Urban",VLOOKUP(C1290,'Wage Index Urban (CMS.GOV)-PDPM'!$A$2:$D$1682,4,FALSE),0)</f>
        <v>0</v>
      </c>
      <c r="J1290" s="138">
        <f>IF(H1290="Rural",VLOOKUP(B1290,'Wage Index Rural (CMS.GOV)-PDPM'!$B$1:$C$54,2,FALSE),0)</f>
        <v>0.82969999999999999</v>
      </c>
    </row>
    <row r="1291" spans="1:10" x14ac:dyDescent="0.25">
      <c r="A1291" s="134">
        <v>23290</v>
      </c>
      <c r="B1291" s="134" t="s">
        <v>2485</v>
      </c>
      <c r="C1291" s="131">
        <v>99923</v>
      </c>
      <c r="D1291" s="132" t="s">
        <v>2535</v>
      </c>
      <c r="E1291" s="133" t="s">
        <v>2536</v>
      </c>
      <c r="F1291" s="133" t="s">
        <v>7087</v>
      </c>
      <c r="G1291" s="135">
        <f t="shared" si="20"/>
        <v>0.82969999999999999</v>
      </c>
      <c r="H1291" s="134" t="s">
        <v>388</v>
      </c>
      <c r="I1291" s="138">
        <f>IF(H1291="Urban",VLOOKUP(C1291,'Wage Index Urban (CMS.GOV)-PDPM'!$A$2:$D$1682,4,FALSE),0)</f>
        <v>0</v>
      </c>
      <c r="J1291" s="138">
        <f>IF(H1291="Rural",VLOOKUP(B1291,'Wage Index Rural (CMS.GOV)-PDPM'!$B$1:$C$54,2,FALSE),0)</f>
        <v>0.82969999999999999</v>
      </c>
    </row>
    <row r="1292" spans="1:10" x14ac:dyDescent="0.25">
      <c r="A1292" s="134">
        <v>23300</v>
      </c>
      <c r="B1292" s="134" t="s">
        <v>2485</v>
      </c>
      <c r="C1292" s="131">
        <v>99923</v>
      </c>
      <c r="D1292" s="132" t="s">
        <v>2537</v>
      </c>
      <c r="E1292" s="133" t="s">
        <v>2538</v>
      </c>
      <c r="F1292" s="133" t="s">
        <v>7087</v>
      </c>
      <c r="G1292" s="135">
        <f t="shared" si="20"/>
        <v>0.82969999999999999</v>
      </c>
      <c r="H1292" s="134" t="s">
        <v>388</v>
      </c>
      <c r="I1292" s="138">
        <f>IF(H1292="Urban",VLOOKUP(C1292,'Wage Index Urban (CMS.GOV)-PDPM'!$A$2:$D$1682,4,FALSE),0)</f>
        <v>0</v>
      </c>
      <c r="J1292" s="138">
        <f>IF(H1292="Rural",VLOOKUP(B1292,'Wage Index Rural (CMS.GOV)-PDPM'!$B$1:$C$54,2,FALSE),0)</f>
        <v>0.82969999999999999</v>
      </c>
    </row>
    <row r="1293" spans="1:10" x14ac:dyDescent="0.25">
      <c r="A1293" s="134">
        <v>23310</v>
      </c>
      <c r="B1293" s="134" t="s">
        <v>2485</v>
      </c>
      <c r="C1293" s="131">
        <v>99923</v>
      </c>
      <c r="D1293" s="132" t="s">
        <v>2539</v>
      </c>
      <c r="E1293" s="133" t="s">
        <v>2540</v>
      </c>
      <c r="F1293" s="133" t="s">
        <v>7087</v>
      </c>
      <c r="G1293" s="135">
        <f t="shared" si="20"/>
        <v>0.82969999999999999</v>
      </c>
      <c r="H1293" s="134" t="s">
        <v>388</v>
      </c>
      <c r="I1293" s="138">
        <f>IF(H1293="Urban",VLOOKUP(C1293,'Wage Index Urban (CMS.GOV)-PDPM'!$A$2:$D$1682,4,FALSE),0)</f>
        <v>0</v>
      </c>
      <c r="J1293" s="138">
        <f>IF(H1293="Rural",VLOOKUP(B1293,'Wage Index Rural (CMS.GOV)-PDPM'!$B$1:$C$54,2,FALSE),0)</f>
        <v>0.82969999999999999</v>
      </c>
    </row>
    <row r="1294" spans="1:10" x14ac:dyDescent="0.25">
      <c r="A1294" s="134">
        <v>23320</v>
      </c>
      <c r="B1294" s="134" t="s">
        <v>2485</v>
      </c>
      <c r="C1294" s="131">
        <v>29620</v>
      </c>
      <c r="D1294" s="132" t="s">
        <v>2541</v>
      </c>
      <c r="E1294" s="133" t="s">
        <v>2542</v>
      </c>
      <c r="F1294" s="133" t="s">
        <v>192</v>
      </c>
      <c r="G1294" s="135">
        <f t="shared" si="20"/>
        <v>0.89600000000000002</v>
      </c>
      <c r="H1294" s="134" t="s">
        <v>391</v>
      </c>
      <c r="I1294" s="138">
        <f>IF(H1294="Urban",VLOOKUP(C1294,'Wage Index Urban (CMS.GOV)-PDPM'!$A$2:$D$1682,4,FALSE),0)</f>
        <v>0.89600000000000002</v>
      </c>
      <c r="J1294" s="138">
        <f>IF(H1294="Rural",VLOOKUP(B1294,'Wage Index Rural (CMS.GOV)-PDPM'!$B$1:$C$54,2,FALSE),0)</f>
        <v>0</v>
      </c>
    </row>
    <row r="1295" spans="1:10" x14ac:dyDescent="0.25">
      <c r="A1295" s="134">
        <v>23330</v>
      </c>
      <c r="B1295" s="134" t="s">
        <v>2485</v>
      </c>
      <c r="C1295" s="131">
        <v>24340</v>
      </c>
      <c r="D1295" s="132" t="s">
        <v>2543</v>
      </c>
      <c r="E1295" s="133" t="s">
        <v>2544</v>
      </c>
      <c r="F1295" s="133" t="s">
        <v>7116</v>
      </c>
      <c r="G1295" s="135">
        <f t="shared" si="20"/>
        <v>0.88070000000000004</v>
      </c>
      <c r="H1295" s="134" t="s">
        <v>391</v>
      </c>
      <c r="I1295" s="138">
        <f>IF(H1295="Urban",VLOOKUP(C1295,'Wage Index Urban (CMS.GOV)-PDPM'!$A$2:$D$1682,4,FALSE),0)</f>
        <v>0.88070000000000004</v>
      </c>
      <c r="J1295" s="138">
        <f>IF(H1295="Rural",VLOOKUP(B1295,'Wage Index Rural (CMS.GOV)-PDPM'!$B$1:$C$54,2,FALSE),0)</f>
        <v>0</v>
      </c>
    </row>
    <row r="1296" spans="1:10" x14ac:dyDescent="0.25">
      <c r="A1296" s="134">
        <v>23340</v>
      </c>
      <c r="B1296" s="134" t="s">
        <v>2485</v>
      </c>
      <c r="C1296" s="131">
        <v>99923</v>
      </c>
      <c r="D1296" s="132" t="s">
        <v>2545</v>
      </c>
      <c r="E1296" s="133" t="s">
        <v>2546</v>
      </c>
      <c r="F1296" s="133" t="s">
        <v>7087</v>
      </c>
      <c r="G1296" s="135">
        <f t="shared" si="20"/>
        <v>0.82969999999999999</v>
      </c>
      <c r="H1296" s="134" t="s">
        <v>388</v>
      </c>
      <c r="I1296" s="138">
        <f>IF(H1296="Urban",VLOOKUP(C1296,'Wage Index Urban (CMS.GOV)-PDPM'!$A$2:$D$1682,4,FALSE),0)</f>
        <v>0</v>
      </c>
      <c r="J1296" s="138">
        <f>IF(H1296="Rural",VLOOKUP(B1296,'Wage Index Rural (CMS.GOV)-PDPM'!$B$1:$C$54,2,FALSE),0)</f>
        <v>0.82969999999999999</v>
      </c>
    </row>
    <row r="1297" spans="1:10" x14ac:dyDescent="0.25">
      <c r="A1297" s="134">
        <v>23350</v>
      </c>
      <c r="B1297" s="134" t="s">
        <v>2485</v>
      </c>
      <c r="C1297" s="131">
        <v>99923</v>
      </c>
      <c r="D1297" s="132" t="s">
        <v>2547</v>
      </c>
      <c r="E1297" s="133" t="s">
        <v>2548</v>
      </c>
      <c r="F1297" s="133" t="s">
        <v>7087</v>
      </c>
      <c r="G1297" s="135">
        <f t="shared" si="20"/>
        <v>0.82969999999999999</v>
      </c>
      <c r="H1297" s="134" t="s">
        <v>388</v>
      </c>
      <c r="I1297" s="138">
        <f>IF(H1297="Urban",VLOOKUP(C1297,'Wage Index Urban (CMS.GOV)-PDPM'!$A$2:$D$1682,4,FALSE),0)</f>
        <v>0</v>
      </c>
      <c r="J1297" s="138">
        <f>IF(H1297="Rural",VLOOKUP(B1297,'Wage Index Rural (CMS.GOV)-PDPM'!$B$1:$C$54,2,FALSE),0)</f>
        <v>0.82969999999999999</v>
      </c>
    </row>
    <row r="1298" spans="1:10" x14ac:dyDescent="0.25">
      <c r="A1298" s="134">
        <v>23360</v>
      </c>
      <c r="B1298" s="134" t="s">
        <v>2485</v>
      </c>
      <c r="C1298" s="131">
        <v>99923</v>
      </c>
      <c r="D1298" s="132" t="s">
        <v>2549</v>
      </c>
      <c r="E1298" s="133" t="s">
        <v>2550</v>
      </c>
      <c r="F1298" s="133" t="s">
        <v>7087</v>
      </c>
      <c r="G1298" s="135">
        <f t="shared" si="20"/>
        <v>0.82969999999999999</v>
      </c>
      <c r="H1298" s="134" t="s">
        <v>388</v>
      </c>
      <c r="I1298" s="138">
        <f>IF(H1298="Urban",VLOOKUP(C1298,'Wage Index Urban (CMS.GOV)-PDPM'!$A$2:$D$1682,4,FALSE),0)</f>
        <v>0</v>
      </c>
      <c r="J1298" s="138">
        <f>IF(H1298="Rural",VLOOKUP(B1298,'Wage Index Rural (CMS.GOV)-PDPM'!$B$1:$C$54,2,FALSE),0)</f>
        <v>0.82969999999999999</v>
      </c>
    </row>
    <row r="1299" spans="1:10" x14ac:dyDescent="0.25">
      <c r="A1299" s="134">
        <v>23370</v>
      </c>
      <c r="B1299" s="134" t="s">
        <v>2485</v>
      </c>
      <c r="C1299" s="131">
        <v>27100</v>
      </c>
      <c r="D1299" s="132" t="s">
        <v>460</v>
      </c>
      <c r="E1299" s="133" t="s">
        <v>2551</v>
      </c>
      <c r="F1299" s="133" t="s">
        <v>194</v>
      </c>
      <c r="G1299" s="135">
        <f t="shared" si="20"/>
        <v>0.82480000000000009</v>
      </c>
      <c r="H1299" s="134" t="s">
        <v>391</v>
      </c>
      <c r="I1299" s="138">
        <f>IF(H1299="Urban",VLOOKUP(C1299,'Wage Index Urban (CMS.GOV)-PDPM'!$A$2:$D$1682,4,FALSE),0)</f>
        <v>0.82480000000000009</v>
      </c>
      <c r="J1299" s="138">
        <f>IF(H1299="Rural",VLOOKUP(B1299,'Wage Index Rural (CMS.GOV)-PDPM'!$B$1:$C$54,2,FALSE),0)</f>
        <v>0</v>
      </c>
    </row>
    <row r="1300" spans="1:10" x14ac:dyDescent="0.25">
      <c r="A1300" s="134">
        <v>23380</v>
      </c>
      <c r="B1300" s="134" t="s">
        <v>2485</v>
      </c>
      <c r="C1300" s="131">
        <v>28020</v>
      </c>
      <c r="D1300" s="132" t="s">
        <v>2552</v>
      </c>
      <c r="E1300" s="133" t="s">
        <v>2553</v>
      </c>
      <c r="F1300" s="133" t="s">
        <v>195</v>
      </c>
      <c r="G1300" s="135">
        <f t="shared" si="20"/>
        <v>0.88270000000000004</v>
      </c>
      <c r="H1300" s="134" t="s">
        <v>391</v>
      </c>
      <c r="I1300" s="138">
        <f>IF(H1300="Urban",VLOOKUP(C1300,'Wage Index Urban (CMS.GOV)-PDPM'!$A$2:$D$1682,4,FALSE),0)</f>
        <v>0.88270000000000004</v>
      </c>
      <c r="J1300" s="138">
        <f>IF(H1300="Rural",VLOOKUP(B1300,'Wage Index Rural (CMS.GOV)-PDPM'!$B$1:$C$54,2,FALSE),0)</f>
        <v>0</v>
      </c>
    </row>
    <row r="1301" spans="1:10" x14ac:dyDescent="0.25">
      <c r="A1301" s="134">
        <v>23390</v>
      </c>
      <c r="B1301" s="134" t="s">
        <v>2485</v>
      </c>
      <c r="C1301" s="131">
        <v>99923</v>
      </c>
      <c r="D1301" s="132" t="s">
        <v>2554</v>
      </c>
      <c r="E1301" s="133" t="s">
        <v>2555</v>
      </c>
      <c r="F1301" s="133" t="s">
        <v>7087</v>
      </c>
      <c r="G1301" s="135">
        <f t="shared" si="20"/>
        <v>0.82969999999999999</v>
      </c>
      <c r="H1301" s="134" t="s">
        <v>388</v>
      </c>
      <c r="I1301" s="138">
        <f>IF(H1301="Urban",VLOOKUP(C1301,'Wage Index Urban (CMS.GOV)-PDPM'!$A$2:$D$1682,4,FALSE),0)</f>
        <v>0</v>
      </c>
      <c r="J1301" s="138">
        <f>IF(H1301="Rural",VLOOKUP(B1301,'Wage Index Rural (CMS.GOV)-PDPM'!$B$1:$C$54,2,FALSE),0)</f>
        <v>0.82969999999999999</v>
      </c>
    </row>
    <row r="1302" spans="1:10" x14ac:dyDescent="0.25">
      <c r="A1302" s="134">
        <v>23400</v>
      </c>
      <c r="B1302" s="134" t="s">
        <v>2485</v>
      </c>
      <c r="C1302" s="131">
        <v>24340</v>
      </c>
      <c r="D1302" s="132" t="s">
        <v>1000</v>
      </c>
      <c r="E1302" s="133" t="s">
        <v>2556</v>
      </c>
      <c r="F1302" s="133" t="s">
        <v>6505</v>
      </c>
      <c r="G1302" s="135">
        <f t="shared" si="20"/>
        <v>0.88070000000000004</v>
      </c>
      <c r="H1302" s="134" t="s">
        <v>391</v>
      </c>
      <c r="I1302" s="138">
        <f>IF(H1302="Urban",VLOOKUP(C1302,'Wage Index Urban (CMS.GOV)-PDPM'!$A$2:$D$1682,4,FALSE),0)</f>
        <v>0.88070000000000004</v>
      </c>
      <c r="J1302" s="138">
        <f>IF(H1302="Rural",VLOOKUP(B1302,'Wage Index Rural (CMS.GOV)-PDPM'!$B$1:$C$54,2,FALSE),0)</f>
        <v>0</v>
      </c>
    </row>
    <row r="1303" spans="1:10" x14ac:dyDescent="0.25">
      <c r="A1303" s="134">
        <v>23410</v>
      </c>
      <c r="B1303" s="134" t="s">
        <v>2485</v>
      </c>
      <c r="C1303" s="131">
        <v>99923</v>
      </c>
      <c r="D1303" s="132" t="s">
        <v>2557</v>
      </c>
      <c r="E1303" s="133" t="s">
        <v>2558</v>
      </c>
      <c r="F1303" s="133" t="s">
        <v>7087</v>
      </c>
      <c r="G1303" s="135">
        <f t="shared" si="20"/>
        <v>0.82969999999999999</v>
      </c>
      <c r="H1303" s="134" t="s">
        <v>388</v>
      </c>
      <c r="I1303" s="138">
        <f>IF(H1303="Urban",VLOOKUP(C1303,'Wage Index Urban (CMS.GOV)-PDPM'!$A$2:$D$1682,4,FALSE),0)</f>
        <v>0</v>
      </c>
      <c r="J1303" s="138">
        <f>IF(H1303="Rural",VLOOKUP(B1303,'Wage Index Rural (CMS.GOV)-PDPM'!$B$1:$C$54,2,FALSE),0)</f>
        <v>0.82969999999999999</v>
      </c>
    </row>
    <row r="1304" spans="1:10" x14ac:dyDescent="0.25">
      <c r="A1304" s="134">
        <v>23420</v>
      </c>
      <c r="B1304" s="134" t="s">
        <v>2485</v>
      </c>
      <c r="C1304" s="131">
        <v>99923</v>
      </c>
      <c r="D1304" s="132" t="s">
        <v>779</v>
      </c>
      <c r="E1304" s="133" t="s">
        <v>2559</v>
      </c>
      <c r="F1304" s="133" t="s">
        <v>7087</v>
      </c>
      <c r="G1304" s="135">
        <f t="shared" si="20"/>
        <v>0.82969999999999999</v>
      </c>
      <c r="H1304" s="134" t="s">
        <v>388</v>
      </c>
      <c r="I1304" s="138">
        <f>IF(H1304="Urban",VLOOKUP(C1304,'Wage Index Urban (CMS.GOV)-PDPM'!$A$2:$D$1682,4,FALSE),0)</f>
        <v>0</v>
      </c>
      <c r="J1304" s="138">
        <f>IF(H1304="Rural",VLOOKUP(B1304,'Wage Index Rural (CMS.GOV)-PDPM'!$B$1:$C$54,2,FALSE),0)</f>
        <v>0.82969999999999999</v>
      </c>
    </row>
    <row r="1305" spans="1:10" x14ac:dyDescent="0.25">
      <c r="A1305" s="134">
        <v>23430</v>
      </c>
      <c r="B1305" s="134" t="s">
        <v>2485</v>
      </c>
      <c r="C1305" s="131">
        <v>47664</v>
      </c>
      <c r="D1305" s="132" t="s">
        <v>2560</v>
      </c>
      <c r="E1305" s="133" t="s">
        <v>2561</v>
      </c>
      <c r="F1305" s="133" t="s">
        <v>196</v>
      </c>
      <c r="G1305" s="135">
        <f t="shared" si="20"/>
        <v>0.90080000000000005</v>
      </c>
      <c r="H1305" s="134" t="s">
        <v>391</v>
      </c>
      <c r="I1305" s="138">
        <f>IF(H1305="Urban",VLOOKUP(C1305,'Wage Index Urban (CMS.GOV)-PDPM'!$A$2:$D$1682,4,FALSE),0)</f>
        <v>0.90080000000000005</v>
      </c>
      <c r="J1305" s="138">
        <f>IF(H1305="Rural",VLOOKUP(B1305,'Wage Index Rural (CMS.GOV)-PDPM'!$B$1:$C$54,2,FALSE),0)</f>
        <v>0</v>
      </c>
    </row>
    <row r="1306" spans="1:10" x14ac:dyDescent="0.25">
      <c r="A1306" s="134">
        <v>23440</v>
      </c>
      <c r="B1306" s="134" t="s">
        <v>2485</v>
      </c>
      <c r="C1306" s="131">
        <v>99923</v>
      </c>
      <c r="D1306" s="132" t="s">
        <v>2562</v>
      </c>
      <c r="E1306" s="133" t="s">
        <v>2563</v>
      </c>
      <c r="F1306" s="133" t="s">
        <v>7087</v>
      </c>
      <c r="G1306" s="135">
        <f t="shared" si="20"/>
        <v>0.82969999999999999</v>
      </c>
      <c r="H1306" s="134" t="s">
        <v>388</v>
      </c>
      <c r="I1306" s="138">
        <f>IF(H1306="Urban",VLOOKUP(C1306,'Wage Index Urban (CMS.GOV)-PDPM'!$A$2:$D$1682,4,FALSE),0)</f>
        <v>0</v>
      </c>
      <c r="J1306" s="138">
        <f>IF(H1306="Rural",VLOOKUP(B1306,'Wage Index Rural (CMS.GOV)-PDPM'!$B$1:$C$54,2,FALSE),0)</f>
        <v>0.82969999999999999</v>
      </c>
    </row>
    <row r="1307" spans="1:10" x14ac:dyDescent="0.25">
      <c r="A1307" s="134">
        <v>23450</v>
      </c>
      <c r="B1307" s="134" t="s">
        <v>2485</v>
      </c>
      <c r="C1307" s="131">
        <v>99923</v>
      </c>
      <c r="D1307" s="132" t="s">
        <v>2564</v>
      </c>
      <c r="E1307" s="133" t="s">
        <v>2565</v>
      </c>
      <c r="F1307" s="133" t="s">
        <v>7087</v>
      </c>
      <c r="G1307" s="135">
        <f t="shared" si="20"/>
        <v>0.82969999999999999</v>
      </c>
      <c r="H1307" s="134" t="s">
        <v>388</v>
      </c>
      <c r="I1307" s="138">
        <f>IF(H1307="Urban",VLOOKUP(C1307,'Wage Index Urban (CMS.GOV)-PDPM'!$A$2:$D$1682,4,FALSE),0)</f>
        <v>0</v>
      </c>
      <c r="J1307" s="138">
        <f>IF(H1307="Rural",VLOOKUP(B1307,'Wage Index Rural (CMS.GOV)-PDPM'!$B$1:$C$54,2,FALSE),0)</f>
        <v>0.82969999999999999</v>
      </c>
    </row>
    <row r="1308" spans="1:10" x14ac:dyDescent="0.25">
      <c r="A1308" s="134">
        <v>23460</v>
      </c>
      <c r="B1308" s="134" t="s">
        <v>2485</v>
      </c>
      <c r="C1308" s="131">
        <v>47664</v>
      </c>
      <c r="D1308" s="132" t="s">
        <v>1560</v>
      </c>
      <c r="E1308" s="133" t="s">
        <v>2566</v>
      </c>
      <c r="F1308" s="133" t="s">
        <v>196</v>
      </c>
      <c r="G1308" s="135">
        <f t="shared" si="20"/>
        <v>0.90080000000000005</v>
      </c>
      <c r="H1308" s="134" t="s">
        <v>391</v>
      </c>
      <c r="I1308" s="138">
        <f>IF(H1308="Urban",VLOOKUP(C1308,'Wage Index Urban (CMS.GOV)-PDPM'!$A$2:$D$1682,4,FALSE),0)</f>
        <v>0.90080000000000005</v>
      </c>
      <c r="J1308" s="138">
        <f>IF(H1308="Rural",VLOOKUP(B1308,'Wage Index Rural (CMS.GOV)-PDPM'!$B$1:$C$54,2,FALSE),0)</f>
        <v>0</v>
      </c>
    </row>
    <row r="1309" spans="1:10" x14ac:dyDescent="0.25">
      <c r="A1309" s="134">
        <v>23470</v>
      </c>
      <c r="B1309" s="134" t="s">
        <v>2485</v>
      </c>
      <c r="C1309" s="131">
        <v>99923</v>
      </c>
      <c r="D1309" s="132" t="s">
        <v>2567</v>
      </c>
      <c r="E1309" s="133" t="s">
        <v>2568</v>
      </c>
      <c r="F1309" s="133" t="s">
        <v>7087</v>
      </c>
      <c r="G1309" s="135">
        <f t="shared" si="20"/>
        <v>0.82969999999999999</v>
      </c>
      <c r="H1309" s="134" t="s">
        <v>388</v>
      </c>
      <c r="I1309" s="138">
        <f>IF(H1309="Urban",VLOOKUP(C1309,'Wage Index Urban (CMS.GOV)-PDPM'!$A$2:$D$1682,4,FALSE),0)</f>
        <v>0</v>
      </c>
      <c r="J1309" s="138">
        <f>IF(H1309="Rural",VLOOKUP(B1309,'Wage Index Rural (CMS.GOV)-PDPM'!$B$1:$C$54,2,FALSE),0)</f>
        <v>0.82969999999999999</v>
      </c>
    </row>
    <row r="1310" spans="1:10" x14ac:dyDescent="0.25">
      <c r="A1310" s="134">
        <v>23480</v>
      </c>
      <c r="B1310" s="134" t="s">
        <v>2485</v>
      </c>
      <c r="C1310" s="131">
        <v>99923</v>
      </c>
      <c r="D1310" s="132" t="s">
        <v>2569</v>
      </c>
      <c r="E1310" s="133" t="s">
        <v>2570</v>
      </c>
      <c r="F1310" s="133" t="s">
        <v>7087</v>
      </c>
      <c r="G1310" s="135">
        <f t="shared" si="20"/>
        <v>0.82969999999999999</v>
      </c>
      <c r="H1310" s="134" t="s">
        <v>388</v>
      </c>
      <c r="I1310" s="138">
        <f>IF(H1310="Urban",VLOOKUP(C1310,'Wage Index Urban (CMS.GOV)-PDPM'!$A$2:$D$1682,4,FALSE),0)</f>
        <v>0</v>
      </c>
      <c r="J1310" s="138">
        <f>IF(H1310="Rural",VLOOKUP(B1310,'Wage Index Rural (CMS.GOV)-PDPM'!$B$1:$C$54,2,FALSE),0)</f>
        <v>0.82969999999999999</v>
      </c>
    </row>
    <row r="1311" spans="1:10" x14ac:dyDescent="0.25">
      <c r="A1311" s="134">
        <v>23490</v>
      </c>
      <c r="B1311" s="134" t="s">
        <v>2485</v>
      </c>
      <c r="C1311" s="131">
        <v>47664</v>
      </c>
      <c r="D1311" s="132" t="s">
        <v>2571</v>
      </c>
      <c r="E1311" s="133" t="s">
        <v>2572</v>
      </c>
      <c r="F1311" s="133" t="s">
        <v>196</v>
      </c>
      <c r="G1311" s="135">
        <f t="shared" si="20"/>
        <v>0.90080000000000005</v>
      </c>
      <c r="H1311" s="134" t="s">
        <v>391</v>
      </c>
      <c r="I1311" s="138">
        <f>IF(H1311="Urban",VLOOKUP(C1311,'Wage Index Urban (CMS.GOV)-PDPM'!$A$2:$D$1682,4,FALSE),0)</f>
        <v>0.90080000000000005</v>
      </c>
      <c r="J1311" s="138">
        <f>IF(H1311="Rural",VLOOKUP(B1311,'Wage Index Rural (CMS.GOV)-PDPM'!$B$1:$C$54,2,FALSE),0)</f>
        <v>0</v>
      </c>
    </row>
    <row r="1312" spans="1:10" x14ac:dyDescent="0.25">
      <c r="A1312" s="134">
        <v>23500</v>
      </c>
      <c r="B1312" s="134" t="s">
        <v>2485</v>
      </c>
      <c r="C1312" s="131">
        <v>99923</v>
      </c>
      <c r="D1312" s="132" t="s">
        <v>2573</v>
      </c>
      <c r="E1312" s="133" t="s">
        <v>2574</v>
      </c>
      <c r="F1312" s="133" t="s">
        <v>7087</v>
      </c>
      <c r="G1312" s="135">
        <f t="shared" si="20"/>
        <v>0.82969999999999999</v>
      </c>
      <c r="H1312" s="134" t="s">
        <v>388</v>
      </c>
      <c r="I1312" s="138">
        <f>IF(H1312="Urban",VLOOKUP(C1312,'Wage Index Urban (CMS.GOV)-PDPM'!$A$2:$D$1682,4,FALSE),0)</f>
        <v>0</v>
      </c>
      <c r="J1312" s="138">
        <f>IF(H1312="Rural",VLOOKUP(B1312,'Wage Index Rural (CMS.GOV)-PDPM'!$B$1:$C$54,2,FALSE),0)</f>
        <v>0.82969999999999999</v>
      </c>
    </row>
    <row r="1313" spans="1:10" x14ac:dyDescent="0.25">
      <c r="A1313" s="134">
        <v>23510</v>
      </c>
      <c r="B1313" s="134" t="s">
        <v>2485</v>
      </c>
      <c r="C1313" s="131">
        <v>99923</v>
      </c>
      <c r="D1313" s="132" t="s">
        <v>2575</v>
      </c>
      <c r="E1313" s="133" t="s">
        <v>2576</v>
      </c>
      <c r="F1313" s="133" t="s">
        <v>7087</v>
      </c>
      <c r="G1313" s="135">
        <f t="shared" si="20"/>
        <v>0.82969999999999999</v>
      </c>
      <c r="H1313" s="134" t="s">
        <v>388</v>
      </c>
      <c r="I1313" s="138">
        <f>IF(H1313="Urban",VLOOKUP(C1313,'Wage Index Urban (CMS.GOV)-PDPM'!$A$2:$D$1682,4,FALSE),0)</f>
        <v>0</v>
      </c>
      <c r="J1313" s="138">
        <f>IF(H1313="Rural",VLOOKUP(B1313,'Wage Index Rural (CMS.GOV)-PDPM'!$B$1:$C$54,2,FALSE),0)</f>
        <v>0.82969999999999999</v>
      </c>
    </row>
    <row r="1314" spans="1:10" x14ac:dyDescent="0.25">
      <c r="A1314" s="134">
        <v>23520</v>
      </c>
      <c r="B1314" s="134" t="s">
        <v>2485</v>
      </c>
      <c r="C1314" s="131">
        <v>99923</v>
      </c>
      <c r="D1314" s="132" t="s">
        <v>1569</v>
      </c>
      <c r="E1314" s="133" t="s">
        <v>2577</v>
      </c>
      <c r="F1314" s="133" t="s">
        <v>7087</v>
      </c>
      <c r="G1314" s="135">
        <f t="shared" si="20"/>
        <v>0.82969999999999999</v>
      </c>
      <c r="H1314" s="134" t="s">
        <v>388</v>
      </c>
      <c r="I1314" s="138">
        <f>IF(H1314="Urban",VLOOKUP(C1314,'Wage Index Urban (CMS.GOV)-PDPM'!$A$2:$D$1682,4,FALSE),0)</f>
        <v>0</v>
      </c>
      <c r="J1314" s="138">
        <f>IF(H1314="Rural",VLOOKUP(B1314,'Wage Index Rural (CMS.GOV)-PDPM'!$B$1:$C$54,2,FALSE),0)</f>
        <v>0.82969999999999999</v>
      </c>
    </row>
    <row r="1315" spans="1:10" x14ac:dyDescent="0.25">
      <c r="A1315" s="134">
        <v>23530</v>
      </c>
      <c r="B1315" s="134" t="s">
        <v>2485</v>
      </c>
      <c r="C1315" s="131">
        <v>99923</v>
      </c>
      <c r="D1315" s="132" t="s">
        <v>2578</v>
      </c>
      <c r="E1315" s="133" t="s">
        <v>2579</v>
      </c>
      <c r="F1315" s="133" t="s">
        <v>7087</v>
      </c>
      <c r="G1315" s="135">
        <f t="shared" si="20"/>
        <v>0.82969999999999999</v>
      </c>
      <c r="H1315" s="134" t="s">
        <v>388</v>
      </c>
      <c r="I1315" s="138">
        <f>IF(H1315="Urban",VLOOKUP(C1315,'Wage Index Urban (CMS.GOV)-PDPM'!$A$2:$D$1682,4,FALSE),0)</f>
        <v>0</v>
      </c>
      <c r="J1315" s="138">
        <f>IF(H1315="Rural",VLOOKUP(B1315,'Wage Index Rural (CMS.GOV)-PDPM'!$B$1:$C$54,2,FALSE),0)</f>
        <v>0.82969999999999999</v>
      </c>
    </row>
    <row r="1316" spans="1:10" x14ac:dyDescent="0.25">
      <c r="A1316" s="134">
        <v>23540</v>
      </c>
      <c r="B1316" s="134" t="s">
        <v>2485</v>
      </c>
      <c r="C1316" s="131">
        <v>99923</v>
      </c>
      <c r="D1316" s="132" t="s">
        <v>2580</v>
      </c>
      <c r="E1316" s="133" t="s">
        <v>2581</v>
      </c>
      <c r="F1316" s="133" t="s">
        <v>7087</v>
      </c>
      <c r="G1316" s="135">
        <f t="shared" si="20"/>
        <v>0.82969999999999999</v>
      </c>
      <c r="H1316" s="134" t="s">
        <v>388</v>
      </c>
      <c r="I1316" s="138">
        <f>IF(H1316="Urban",VLOOKUP(C1316,'Wage Index Urban (CMS.GOV)-PDPM'!$A$2:$D$1682,4,FALSE),0)</f>
        <v>0</v>
      </c>
      <c r="J1316" s="138">
        <f>IF(H1316="Rural",VLOOKUP(B1316,'Wage Index Rural (CMS.GOV)-PDPM'!$B$1:$C$54,2,FALSE),0)</f>
        <v>0.82969999999999999</v>
      </c>
    </row>
    <row r="1317" spans="1:10" x14ac:dyDescent="0.25">
      <c r="A1317" s="134">
        <v>23550</v>
      </c>
      <c r="B1317" s="134" t="s">
        <v>2485</v>
      </c>
      <c r="C1317" s="131">
        <v>33220</v>
      </c>
      <c r="D1317" s="132" t="s">
        <v>2582</v>
      </c>
      <c r="E1317" s="133" t="s">
        <v>2583</v>
      </c>
      <c r="F1317" s="133" t="s">
        <v>197</v>
      </c>
      <c r="G1317" s="135">
        <f t="shared" si="20"/>
        <v>0.91210000000000002</v>
      </c>
      <c r="H1317" s="134" t="s">
        <v>391</v>
      </c>
      <c r="I1317" s="138">
        <f>IF(H1317="Urban",VLOOKUP(C1317,'Wage Index Urban (CMS.GOV)-PDPM'!$A$2:$D$1682,4,FALSE),0)</f>
        <v>0.91210000000000002</v>
      </c>
      <c r="J1317" s="138">
        <f>IF(H1317="Rural",VLOOKUP(B1317,'Wage Index Rural (CMS.GOV)-PDPM'!$B$1:$C$54,2,FALSE),0)</f>
        <v>0</v>
      </c>
    </row>
    <row r="1318" spans="1:10" x14ac:dyDescent="0.25">
      <c r="A1318" s="134">
        <v>23560</v>
      </c>
      <c r="B1318" s="134" t="s">
        <v>2485</v>
      </c>
      <c r="C1318" s="131">
        <v>99923</v>
      </c>
      <c r="D1318" s="132" t="s">
        <v>2584</v>
      </c>
      <c r="E1318" s="133" t="s">
        <v>2585</v>
      </c>
      <c r="F1318" s="133" t="s">
        <v>7087</v>
      </c>
      <c r="G1318" s="135">
        <f t="shared" si="20"/>
        <v>0.82969999999999999</v>
      </c>
      <c r="H1318" s="134" t="s">
        <v>388</v>
      </c>
      <c r="I1318" s="138">
        <f>IF(H1318="Urban",VLOOKUP(C1318,'Wage Index Urban (CMS.GOV)-PDPM'!$A$2:$D$1682,4,FALSE),0)</f>
        <v>0</v>
      </c>
      <c r="J1318" s="138">
        <f>IF(H1318="Rural",VLOOKUP(B1318,'Wage Index Rural (CMS.GOV)-PDPM'!$B$1:$C$54,2,FALSE),0)</f>
        <v>0.82969999999999999</v>
      </c>
    </row>
    <row r="1319" spans="1:10" x14ac:dyDescent="0.25">
      <c r="A1319" s="134">
        <v>23570</v>
      </c>
      <c r="B1319" s="134" t="s">
        <v>2485</v>
      </c>
      <c r="C1319" s="131">
        <v>33780</v>
      </c>
      <c r="D1319" s="132" t="s">
        <v>488</v>
      </c>
      <c r="E1319" s="133" t="s">
        <v>2586</v>
      </c>
      <c r="F1319" s="133" t="s">
        <v>198</v>
      </c>
      <c r="G1319" s="135">
        <f t="shared" si="20"/>
        <v>0.86130000000000007</v>
      </c>
      <c r="H1319" s="134" t="s">
        <v>391</v>
      </c>
      <c r="I1319" s="138">
        <f>IF(H1319="Urban",VLOOKUP(C1319,'Wage Index Urban (CMS.GOV)-PDPM'!$A$2:$D$1682,4,FALSE),0)</f>
        <v>0.86130000000000007</v>
      </c>
      <c r="J1319" s="138">
        <f>IF(H1319="Rural",VLOOKUP(B1319,'Wage Index Rural (CMS.GOV)-PDPM'!$B$1:$C$54,2,FALSE),0)</f>
        <v>0</v>
      </c>
    </row>
    <row r="1320" spans="1:10" x14ac:dyDescent="0.25">
      <c r="A1320" s="134">
        <v>23580</v>
      </c>
      <c r="B1320" s="134" t="s">
        <v>2485</v>
      </c>
      <c r="C1320" s="131">
        <v>24340</v>
      </c>
      <c r="D1320" s="132" t="s">
        <v>2587</v>
      </c>
      <c r="E1320" s="133" t="s">
        <v>2588</v>
      </c>
      <c r="F1320" s="133" t="s">
        <v>6505</v>
      </c>
      <c r="G1320" s="135">
        <f t="shared" si="20"/>
        <v>0.88070000000000004</v>
      </c>
      <c r="H1320" s="134" t="s">
        <v>391</v>
      </c>
      <c r="I1320" s="138">
        <f>IF(H1320="Urban",VLOOKUP(C1320,'Wage Index Urban (CMS.GOV)-PDPM'!$A$2:$D$1682,4,FALSE),0)</f>
        <v>0.88070000000000004</v>
      </c>
      <c r="J1320" s="138">
        <f>IF(H1320="Rural",VLOOKUP(B1320,'Wage Index Rural (CMS.GOV)-PDPM'!$B$1:$C$54,2,FALSE),0)</f>
        <v>0</v>
      </c>
    </row>
    <row r="1321" spans="1:10" x14ac:dyDescent="0.25">
      <c r="A1321" s="134">
        <v>23590</v>
      </c>
      <c r="B1321" s="134" t="s">
        <v>2485</v>
      </c>
      <c r="C1321" s="131">
        <v>99923</v>
      </c>
      <c r="D1321" s="132" t="s">
        <v>2589</v>
      </c>
      <c r="E1321" s="133" t="s">
        <v>2590</v>
      </c>
      <c r="F1321" s="133" t="s">
        <v>7087</v>
      </c>
      <c r="G1321" s="135">
        <f t="shared" si="20"/>
        <v>0.82969999999999999</v>
      </c>
      <c r="H1321" s="134" t="s">
        <v>388</v>
      </c>
      <c r="I1321" s="138">
        <f>IF(H1321="Urban",VLOOKUP(C1321,'Wage Index Urban (CMS.GOV)-PDPM'!$A$2:$D$1682,4,FALSE),0)</f>
        <v>0</v>
      </c>
      <c r="J1321" s="138">
        <f>IF(H1321="Rural",VLOOKUP(B1321,'Wage Index Rural (CMS.GOV)-PDPM'!$B$1:$C$54,2,FALSE),0)</f>
        <v>0.82969999999999999</v>
      </c>
    </row>
    <row r="1322" spans="1:10" x14ac:dyDescent="0.25">
      <c r="A1322" s="134">
        <v>23600</v>
      </c>
      <c r="B1322" s="134" t="s">
        <v>2485</v>
      </c>
      <c r="C1322" s="131">
        <v>34740</v>
      </c>
      <c r="D1322" s="132" t="s">
        <v>2591</v>
      </c>
      <c r="E1322" s="133" t="s">
        <v>2592</v>
      </c>
      <c r="F1322" s="133" t="s">
        <v>199</v>
      </c>
      <c r="G1322" s="135">
        <f t="shared" si="20"/>
        <v>0.88490000000000002</v>
      </c>
      <c r="H1322" s="134" t="s">
        <v>391</v>
      </c>
      <c r="I1322" s="138">
        <f>IF(H1322="Urban",VLOOKUP(C1322,'Wage Index Urban (CMS.GOV)-PDPM'!$A$2:$D$1682,4,FALSE),0)</f>
        <v>0.88490000000000002</v>
      </c>
      <c r="J1322" s="138">
        <f>IF(H1322="Rural",VLOOKUP(B1322,'Wage Index Rural (CMS.GOV)-PDPM'!$B$1:$C$54,2,FALSE),0)</f>
        <v>0</v>
      </c>
    </row>
    <row r="1323" spans="1:10" x14ac:dyDescent="0.25">
      <c r="A1323" s="134">
        <v>23610</v>
      </c>
      <c r="B1323" s="134" t="s">
        <v>2485</v>
      </c>
      <c r="C1323" s="131">
        <v>99923</v>
      </c>
      <c r="D1323" s="132" t="s">
        <v>2593</v>
      </c>
      <c r="E1323" s="133" t="s">
        <v>2594</v>
      </c>
      <c r="F1323" s="133" t="s">
        <v>7087</v>
      </c>
      <c r="G1323" s="135">
        <f t="shared" si="20"/>
        <v>0.82969999999999999</v>
      </c>
      <c r="H1323" s="134" t="s">
        <v>388</v>
      </c>
      <c r="I1323" s="138">
        <f>IF(H1323="Urban",VLOOKUP(C1323,'Wage Index Urban (CMS.GOV)-PDPM'!$A$2:$D$1682,4,FALSE),0)</f>
        <v>0</v>
      </c>
      <c r="J1323" s="138">
        <f>IF(H1323="Rural",VLOOKUP(B1323,'Wage Index Rural (CMS.GOV)-PDPM'!$B$1:$C$54,2,FALSE),0)</f>
        <v>0.82969999999999999</v>
      </c>
    </row>
    <row r="1324" spans="1:10" x14ac:dyDescent="0.25">
      <c r="A1324" s="134">
        <v>23620</v>
      </c>
      <c r="B1324" s="134" t="s">
        <v>2485</v>
      </c>
      <c r="C1324" s="131">
        <v>47664</v>
      </c>
      <c r="D1324" s="132" t="s">
        <v>2595</v>
      </c>
      <c r="E1324" s="133" t="s">
        <v>2596</v>
      </c>
      <c r="F1324" s="133" t="s">
        <v>196</v>
      </c>
      <c r="G1324" s="135">
        <f t="shared" si="20"/>
        <v>0.90080000000000005</v>
      </c>
      <c r="H1324" s="134" t="s">
        <v>391</v>
      </c>
      <c r="I1324" s="138">
        <f>IF(H1324="Urban",VLOOKUP(C1324,'Wage Index Urban (CMS.GOV)-PDPM'!$A$2:$D$1682,4,FALSE),0)</f>
        <v>0.90080000000000005</v>
      </c>
      <c r="J1324" s="138">
        <f>IF(H1324="Rural",VLOOKUP(B1324,'Wage Index Rural (CMS.GOV)-PDPM'!$B$1:$C$54,2,FALSE),0)</f>
        <v>0</v>
      </c>
    </row>
    <row r="1325" spans="1:10" x14ac:dyDescent="0.25">
      <c r="A1325" s="134">
        <v>23630</v>
      </c>
      <c r="B1325" s="134" t="s">
        <v>2485</v>
      </c>
      <c r="C1325" s="131">
        <v>99923</v>
      </c>
      <c r="D1325" s="132" t="s">
        <v>2597</v>
      </c>
      <c r="E1325" s="133" t="s">
        <v>2598</v>
      </c>
      <c r="F1325" s="133" t="s">
        <v>7087</v>
      </c>
      <c r="G1325" s="135">
        <f t="shared" si="20"/>
        <v>0.82969999999999999</v>
      </c>
      <c r="H1325" s="134" t="s">
        <v>388</v>
      </c>
      <c r="I1325" s="138">
        <f>IF(H1325="Urban",VLOOKUP(C1325,'Wage Index Urban (CMS.GOV)-PDPM'!$A$2:$D$1682,4,FALSE),0)</f>
        <v>0</v>
      </c>
      <c r="J1325" s="138">
        <f>IF(H1325="Rural",VLOOKUP(B1325,'Wage Index Rural (CMS.GOV)-PDPM'!$B$1:$C$54,2,FALSE),0)</f>
        <v>0.82969999999999999</v>
      </c>
    </row>
    <row r="1326" spans="1:10" x14ac:dyDescent="0.25">
      <c r="A1326" s="134">
        <v>23640</v>
      </c>
      <c r="B1326" s="134" t="s">
        <v>2485</v>
      </c>
      <c r="C1326" s="131">
        <v>99923</v>
      </c>
      <c r="D1326" s="132" t="s">
        <v>2599</v>
      </c>
      <c r="E1326" s="133" t="s">
        <v>2600</v>
      </c>
      <c r="F1326" s="133" t="s">
        <v>7087</v>
      </c>
      <c r="G1326" s="135">
        <f t="shared" si="20"/>
        <v>0.82969999999999999</v>
      </c>
      <c r="H1326" s="134" t="s">
        <v>388</v>
      </c>
      <c r="I1326" s="138">
        <f>IF(H1326="Urban",VLOOKUP(C1326,'Wage Index Urban (CMS.GOV)-PDPM'!$A$2:$D$1682,4,FALSE),0)</f>
        <v>0</v>
      </c>
      <c r="J1326" s="138">
        <f>IF(H1326="Rural",VLOOKUP(B1326,'Wage Index Rural (CMS.GOV)-PDPM'!$B$1:$C$54,2,FALSE),0)</f>
        <v>0.82969999999999999</v>
      </c>
    </row>
    <row r="1327" spans="1:10" x14ac:dyDescent="0.25">
      <c r="A1327" s="134">
        <v>23650</v>
      </c>
      <c r="B1327" s="134" t="s">
        <v>2485</v>
      </c>
      <c r="C1327" s="131">
        <v>99923</v>
      </c>
      <c r="D1327" s="132" t="s">
        <v>2601</v>
      </c>
      <c r="E1327" s="133" t="s">
        <v>2602</v>
      </c>
      <c r="F1327" s="133" t="s">
        <v>7087</v>
      </c>
      <c r="G1327" s="135">
        <f t="shared" si="20"/>
        <v>0.82969999999999999</v>
      </c>
      <c r="H1327" s="134" t="s">
        <v>388</v>
      </c>
      <c r="I1327" s="138">
        <f>IF(H1327="Urban",VLOOKUP(C1327,'Wage Index Urban (CMS.GOV)-PDPM'!$A$2:$D$1682,4,FALSE),0)</f>
        <v>0</v>
      </c>
      <c r="J1327" s="138">
        <f>IF(H1327="Rural",VLOOKUP(B1327,'Wage Index Rural (CMS.GOV)-PDPM'!$B$1:$C$54,2,FALSE),0)</f>
        <v>0.82969999999999999</v>
      </c>
    </row>
    <row r="1328" spans="1:10" x14ac:dyDescent="0.25">
      <c r="A1328" s="134">
        <v>23660</v>
      </c>
      <c r="B1328" s="134" t="s">
        <v>2485</v>
      </c>
      <c r="C1328" s="131">
        <v>99923</v>
      </c>
      <c r="D1328" s="132" t="s">
        <v>1089</v>
      </c>
      <c r="E1328" s="133" t="s">
        <v>2603</v>
      </c>
      <c r="F1328" s="133" t="s">
        <v>7087</v>
      </c>
      <c r="G1328" s="135">
        <f t="shared" si="20"/>
        <v>0.82969999999999999</v>
      </c>
      <c r="H1328" s="134" t="s">
        <v>388</v>
      </c>
      <c r="I1328" s="138">
        <f>IF(H1328="Urban",VLOOKUP(C1328,'Wage Index Urban (CMS.GOV)-PDPM'!$A$2:$D$1682,4,FALSE),0)</f>
        <v>0</v>
      </c>
      <c r="J1328" s="138">
        <f>IF(H1328="Rural",VLOOKUP(B1328,'Wage Index Rural (CMS.GOV)-PDPM'!$B$1:$C$54,2,FALSE),0)</f>
        <v>0.82969999999999999</v>
      </c>
    </row>
    <row r="1329" spans="1:10" x14ac:dyDescent="0.25">
      <c r="A1329" s="134">
        <v>23670</v>
      </c>
      <c r="B1329" s="134" t="s">
        <v>2485</v>
      </c>
      <c r="C1329" s="131">
        <v>99923</v>
      </c>
      <c r="D1329" s="132" t="s">
        <v>2604</v>
      </c>
      <c r="E1329" s="133" t="s">
        <v>2605</v>
      </c>
      <c r="F1329" s="133" t="s">
        <v>7087</v>
      </c>
      <c r="G1329" s="135">
        <f t="shared" si="20"/>
        <v>0.82969999999999999</v>
      </c>
      <c r="H1329" s="134" t="s">
        <v>388</v>
      </c>
      <c r="I1329" s="138">
        <f>IF(H1329="Urban",VLOOKUP(C1329,'Wage Index Urban (CMS.GOV)-PDPM'!$A$2:$D$1682,4,FALSE),0)</f>
        <v>0</v>
      </c>
      <c r="J1329" s="138">
        <f>IF(H1329="Rural",VLOOKUP(B1329,'Wage Index Rural (CMS.GOV)-PDPM'!$B$1:$C$54,2,FALSE),0)</f>
        <v>0.82969999999999999</v>
      </c>
    </row>
    <row r="1330" spans="1:10" x14ac:dyDescent="0.25">
      <c r="A1330" s="134">
        <v>23680</v>
      </c>
      <c r="B1330" s="134" t="s">
        <v>2485</v>
      </c>
      <c r="C1330" s="131">
        <v>99923</v>
      </c>
      <c r="D1330" s="132" t="s">
        <v>2606</v>
      </c>
      <c r="E1330" s="133" t="s">
        <v>2607</v>
      </c>
      <c r="F1330" s="133" t="s">
        <v>7087</v>
      </c>
      <c r="G1330" s="135">
        <f t="shared" si="20"/>
        <v>0.82969999999999999</v>
      </c>
      <c r="H1330" s="134" t="s">
        <v>388</v>
      </c>
      <c r="I1330" s="138">
        <f>IF(H1330="Urban",VLOOKUP(C1330,'Wage Index Urban (CMS.GOV)-PDPM'!$A$2:$D$1682,4,FALSE),0)</f>
        <v>0</v>
      </c>
      <c r="J1330" s="138">
        <f>IF(H1330="Rural",VLOOKUP(B1330,'Wage Index Rural (CMS.GOV)-PDPM'!$B$1:$C$54,2,FALSE),0)</f>
        <v>0.82969999999999999</v>
      </c>
    </row>
    <row r="1331" spans="1:10" x14ac:dyDescent="0.25">
      <c r="A1331" s="134">
        <v>23690</v>
      </c>
      <c r="B1331" s="134" t="s">
        <v>2485</v>
      </c>
      <c r="C1331" s="131">
        <v>24340</v>
      </c>
      <c r="D1331" s="132" t="s">
        <v>2025</v>
      </c>
      <c r="E1331" s="133" t="s">
        <v>2608</v>
      </c>
      <c r="F1331" s="133" t="s">
        <v>6505</v>
      </c>
      <c r="G1331" s="135">
        <f t="shared" si="20"/>
        <v>0.88070000000000004</v>
      </c>
      <c r="H1331" s="134" t="s">
        <v>391</v>
      </c>
      <c r="I1331" s="138">
        <f>IF(H1331="Urban",VLOOKUP(C1331,'Wage Index Urban (CMS.GOV)-PDPM'!$A$2:$D$1682,4,FALSE),0)</f>
        <v>0.88070000000000004</v>
      </c>
      <c r="J1331" s="138">
        <f>IF(H1331="Rural",VLOOKUP(B1331,'Wage Index Rural (CMS.GOV)-PDPM'!$B$1:$C$54,2,FALSE),0)</f>
        <v>0</v>
      </c>
    </row>
    <row r="1332" spans="1:10" x14ac:dyDescent="0.25">
      <c r="A1332" s="134">
        <v>23700</v>
      </c>
      <c r="B1332" s="134" t="s">
        <v>2485</v>
      </c>
      <c r="C1332" s="131">
        <v>99923</v>
      </c>
      <c r="D1332" s="132" t="s">
        <v>2609</v>
      </c>
      <c r="E1332" s="133" t="s">
        <v>2610</v>
      </c>
      <c r="F1332" s="133" t="s">
        <v>7087</v>
      </c>
      <c r="G1332" s="135">
        <f t="shared" si="20"/>
        <v>0.82969999999999999</v>
      </c>
      <c r="H1332" s="134" t="s">
        <v>388</v>
      </c>
      <c r="I1332" s="138">
        <f>IF(H1332="Urban",VLOOKUP(C1332,'Wage Index Urban (CMS.GOV)-PDPM'!$A$2:$D$1682,4,FALSE),0)</f>
        <v>0</v>
      </c>
      <c r="J1332" s="138">
        <f>IF(H1332="Rural",VLOOKUP(B1332,'Wage Index Rural (CMS.GOV)-PDPM'!$B$1:$C$54,2,FALSE),0)</f>
        <v>0.82969999999999999</v>
      </c>
    </row>
    <row r="1333" spans="1:10" x14ac:dyDescent="0.25">
      <c r="A1333" s="134">
        <v>23710</v>
      </c>
      <c r="B1333" s="134" t="s">
        <v>2485</v>
      </c>
      <c r="C1333" s="131">
        <v>99923</v>
      </c>
      <c r="D1333" s="132" t="s">
        <v>2611</v>
      </c>
      <c r="E1333" s="133" t="s">
        <v>2612</v>
      </c>
      <c r="F1333" s="133" t="s">
        <v>7087</v>
      </c>
      <c r="G1333" s="135">
        <f t="shared" si="20"/>
        <v>0.82969999999999999</v>
      </c>
      <c r="H1333" s="134" t="s">
        <v>388</v>
      </c>
      <c r="I1333" s="138">
        <f>IF(H1333="Urban",VLOOKUP(C1333,'Wage Index Urban (CMS.GOV)-PDPM'!$A$2:$D$1682,4,FALSE),0)</f>
        <v>0</v>
      </c>
      <c r="J1333" s="138">
        <f>IF(H1333="Rural",VLOOKUP(B1333,'Wage Index Rural (CMS.GOV)-PDPM'!$B$1:$C$54,2,FALSE),0)</f>
        <v>0.82969999999999999</v>
      </c>
    </row>
    <row r="1334" spans="1:10" x14ac:dyDescent="0.25">
      <c r="A1334" s="134">
        <v>23720</v>
      </c>
      <c r="B1334" s="134" t="s">
        <v>2485</v>
      </c>
      <c r="C1334" s="131">
        <v>40980</v>
      </c>
      <c r="D1334" s="132" t="s">
        <v>2613</v>
      </c>
      <c r="E1334" s="133" t="s">
        <v>2614</v>
      </c>
      <c r="F1334" s="133" t="s">
        <v>200</v>
      </c>
      <c r="G1334" s="135">
        <f t="shared" si="20"/>
        <v>0.89680000000000004</v>
      </c>
      <c r="H1334" s="134" t="s">
        <v>391</v>
      </c>
      <c r="I1334" s="138">
        <f>IF(H1334="Urban",VLOOKUP(C1334,'Wage Index Urban (CMS.GOV)-PDPM'!$A$2:$D$1682,4,FALSE),0)</f>
        <v>0.89680000000000004</v>
      </c>
      <c r="J1334" s="138">
        <f>IF(H1334="Rural",VLOOKUP(B1334,'Wage Index Rural (CMS.GOV)-PDPM'!$B$1:$C$54,2,FALSE),0)</f>
        <v>0</v>
      </c>
    </row>
    <row r="1335" spans="1:10" x14ac:dyDescent="0.25">
      <c r="A1335" s="134">
        <v>23750</v>
      </c>
      <c r="B1335" s="134" t="s">
        <v>2485</v>
      </c>
      <c r="C1335" s="131">
        <v>99923</v>
      </c>
      <c r="D1335" s="132" t="s">
        <v>2615</v>
      </c>
      <c r="E1335" s="133" t="s">
        <v>2616</v>
      </c>
      <c r="F1335" s="133" t="s">
        <v>7087</v>
      </c>
      <c r="G1335" s="135">
        <f t="shared" si="20"/>
        <v>0.82969999999999999</v>
      </c>
      <c r="H1335" s="134" t="s">
        <v>388</v>
      </c>
      <c r="I1335" s="138">
        <f>IF(H1335="Urban",VLOOKUP(C1335,'Wage Index Urban (CMS.GOV)-PDPM'!$A$2:$D$1682,4,FALSE),0)</f>
        <v>0</v>
      </c>
      <c r="J1335" s="138">
        <f>IF(H1335="Rural",VLOOKUP(B1335,'Wage Index Rural (CMS.GOV)-PDPM'!$B$1:$C$54,2,FALSE),0)</f>
        <v>0.82969999999999999</v>
      </c>
    </row>
    <row r="1336" spans="1:10" x14ac:dyDescent="0.25">
      <c r="A1336" s="134">
        <v>23760</v>
      </c>
      <c r="B1336" s="134" t="s">
        <v>2485</v>
      </c>
      <c r="C1336" s="131">
        <v>99923</v>
      </c>
      <c r="D1336" s="132" t="s">
        <v>2617</v>
      </c>
      <c r="E1336" s="133" t="s">
        <v>2618</v>
      </c>
      <c r="F1336" s="133" t="s">
        <v>7087</v>
      </c>
      <c r="G1336" s="135">
        <f t="shared" si="20"/>
        <v>0.82969999999999999</v>
      </c>
      <c r="H1336" s="134" t="s">
        <v>388</v>
      </c>
      <c r="I1336" s="138">
        <f>IF(H1336="Urban",VLOOKUP(C1336,'Wage Index Urban (CMS.GOV)-PDPM'!$A$2:$D$1682,4,FALSE),0)</f>
        <v>0</v>
      </c>
      <c r="J1336" s="138">
        <f>IF(H1336="Rural",VLOOKUP(B1336,'Wage Index Rural (CMS.GOV)-PDPM'!$B$1:$C$54,2,FALSE),0)</f>
        <v>0.82969999999999999</v>
      </c>
    </row>
    <row r="1337" spans="1:10" x14ac:dyDescent="0.25">
      <c r="A1337" s="134">
        <v>23770</v>
      </c>
      <c r="B1337" s="134" t="s">
        <v>2485</v>
      </c>
      <c r="C1337" s="131">
        <v>29620</v>
      </c>
      <c r="D1337" s="132" t="s">
        <v>2619</v>
      </c>
      <c r="E1337" s="133" t="s">
        <v>2620</v>
      </c>
      <c r="F1337" s="133" t="s">
        <v>192</v>
      </c>
      <c r="G1337" s="135">
        <f t="shared" si="20"/>
        <v>0.89600000000000002</v>
      </c>
      <c r="H1337" s="134" t="s">
        <v>391</v>
      </c>
      <c r="I1337" s="138">
        <f>IF(H1337="Urban",VLOOKUP(C1337,'Wage Index Urban (CMS.GOV)-PDPM'!$A$2:$D$1682,4,FALSE),0)</f>
        <v>0.89600000000000002</v>
      </c>
      <c r="J1337" s="138">
        <f>IF(H1337="Rural",VLOOKUP(B1337,'Wage Index Rural (CMS.GOV)-PDPM'!$B$1:$C$54,2,FALSE),0)</f>
        <v>0</v>
      </c>
    </row>
    <row r="1338" spans="1:10" x14ac:dyDescent="0.25">
      <c r="A1338" s="134">
        <v>23730</v>
      </c>
      <c r="B1338" s="134" t="s">
        <v>2485</v>
      </c>
      <c r="C1338" s="131">
        <v>47664</v>
      </c>
      <c r="D1338" s="132" t="s">
        <v>506</v>
      </c>
      <c r="E1338" s="133" t="s">
        <v>2621</v>
      </c>
      <c r="F1338" s="133" t="s">
        <v>196</v>
      </c>
      <c r="G1338" s="135">
        <f t="shared" si="20"/>
        <v>0.90080000000000005</v>
      </c>
      <c r="H1338" s="134" t="s">
        <v>391</v>
      </c>
      <c r="I1338" s="138">
        <f>IF(H1338="Urban",VLOOKUP(C1338,'Wage Index Urban (CMS.GOV)-PDPM'!$A$2:$D$1682,4,FALSE),0)</f>
        <v>0.90080000000000005</v>
      </c>
      <c r="J1338" s="138">
        <f>IF(H1338="Rural",VLOOKUP(B1338,'Wage Index Rural (CMS.GOV)-PDPM'!$B$1:$C$54,2,FALSE),0)</f>
        <v>0</v>
      </c>
    </row>
    <row r="1339" spans="1:10" x14ac:dyDescent="0.25">
      <c r="A1339" s="134">
        <v>23740</v>
      </c>
      <c r="B1339" s="134" t="s">
        <v>2485</v>
      </c>
      <c r="C1339" s="131">
        <v>99923</v>
      </c>
      <c r="D1339" s="132" t="s">
        <v>1736</v>
      </c>
      <c r="E1339" s="133" t="s">
        <v>2622</v>
      </c>
      <c r="F1339" s="133" t="s">
        <v>7087</v>
      </c>
      <c r="G1339" s="135">
        <f t="shared" si="20"/>
        <v>0.82969999999999999</v>
      </c>
      <c r="H1339" s="134" t="s">
        <v>388</v>
      </c>
      <c r="I1339" s="138">
        <f>IF(H1339="Urban",VLOOKUP(C1339,'Wage Index Urban (CMS.GOV)-PDPM'!$A$2:$D$1682,4,FALSE),0)</f>
        <v>0</v>
      </c>
      <c r="J1339" s="138">
        <f>IF(H1339="Rural",VLOOKUP(B1339,'Wage Index Rural (CMS.GOV)-PDPM'!$B$1:$C$54,2,FALSE),0)</f>
        <v>0.82969999999999999</v>
      </c>
    </row>
    <row r="1340" spans="1:10" x14ac:dyDescent="0.25">
      <c r="A1340" s="134">
        <v>23999</v>
      </c>
      <c r="B1340" s="134" t="s">
        <v>2485</v>
      </c>
      <c r="C1340" s="131">
        <v>99923</v>
      </c>
      <c r="D1340" s="132" t="s">
        <v>387</v>
      </c>
      <c r="E1340" s="133" t="s">
        <v>6772</v>
      </c>
      <c r="F1340" s="133" t="s">
        <v>7087</v>
      </c>
      <c r="G1340" s="135">
        <f t="shared" si="20"/>
        <v>0.82969999999999999</v>
      </c>
      <c r="H1340" s="134" t="s">
        <v>388</v>
      </c>
      <c r="I1340" s="138">
        <f>IF(H1340="Urban",VLOOKUP(C1340,'Wage Index Urban (CMS.GOV)-PDPM'!$A$2:$D$1682,4,FALSE),0)</f>
        <v>0</v>
      </c>
      <c r="J1340" s="138">
        <f>IF(H1340="Rural",VLOOKUP(B1340,'Wage Index Rural (CMS.GOV)-PDPM'!$B$1:$C$54,2,FALSE),0)</f>
        <v>0.82969999999999999</v>
      </c>
    </row>
    <row r="1341" spans="1:10" x14ac:dyDescent="0.25">
      <c r="A1341" s="134">
        <v>23780</v>
      </c>
      <c r="B1341" s="134" t="s">
        <v>2485</v>
      </c>
      <c r="C1341" s="131">
        <v>99923</v>
      </c>
      <c r="D1341" s="132" t="s">
        <v>2623</v>
      </c>
      <c r="E1341" s="133" t="s">
        <v>2624</v>
      </c>
      <c r="F1341" s="133" t="s">
        <v>7087</v>
      </c>
      <c r="G1341" s="135">
        <f t="shared" si="20"/>
        <v>0.82969999999999999</v>
      </c>
      <c r="H1341" s="134" t="s">
        <v>388</v>
      </c>
      <c r="I1341" s="138">
        <f>IF(H1341="Urban",VLOOKUP(C1341,'Wage Index Urban (CMS.GOV)-PDPM'!$A$2:$D$1682,4,FALSE),0)</f>
        <v>0</v>
      </c>
      <c r="J1341" s="138">
        <f>IF(H1341="Rural",VLOOKUP(B1341,'Wage Index Rural (CMS.GOV)-PDPM'!$B$1:$C$54,2,FALSE),0)</f>
        <v>0.82969999999999999</v>
      </c>
    </row>
    <row r="1342" spans="1:10" x14ac:dyDescent="0.25">
      <c r="A1342" s="134">
        <v>23790</v>
      </c>
      <c r="B1342" s="134" t="s">
        <v>2485</v>
      </c>
      <c r="C1342" s="131">
        <v>99923</v>
      </c>
      <c r="D1342" s="132" t="s">
        <v>737</v>
      </c>
      <c r="E1342" s="133" t="s">
        <v>2625</v>
      </c>
      <c r="F1342" s="133" t="s">
        <v>7087</v>
      </c>
      <c r="G1342" s="135">
        <f t="shared" si="20"/>
        <v>0.82969999999999999</v>
      </c>
      <c r="H1342" s="134" t="s">
        <v>388</v>
      </c>
      <c r="I1342" s="138">
        <f>IF(H1342="Urban",VLOOKUP(C1342,'Wage Index Urban (CMS.GOV)-PDPM'!$A$2:$D$1682,4,FALSE),0)</f>
        <v>0</v>
      </c>
      <c r="J1342" s="138">
        <f>IF(H1342="Rural",VLOOKUP(B1342,'Wage Index Rural (CMS.GOV)-PDPM'!$B$1:$C$54,2,FALSE),0)</f>
        <v>0.82969999999999999</v>
      </c>
    </row>
    <row r="1343" spans="1:10" x14ac:dyDescent="0.25">
      <c r="A1343" s="134">
        <v>23800</v>
      </c>
      <c r="B1343" s="134" t="s">
        <v>2485</v>
      </c>
      <c r="C1343" s="131">
        <v>11460</v>
      </c>
      <c r="D1343" s="132" t="s">
        <v>2626</v>
      </c>
      <c r="E1343" s="133" t="s">
        <v>2627</v>
      </c>
      <c r="F1343" s="133" t="s">
        <v>201</v>
      </c>
      <c r="G1343" s="135">
        <f t="shared" si="20"/>
        <v>1.0153000000000001</v>
      </c>
      <c r="H1343" s="134" t="s">
        <v>391</v>
      </c>
      <c r="I1343" s="138">
        <f>IF(H1343="Urban",VLOOKUP(C1343,'Wage Index Urban (CMS.GOV)-PDPM'!$A$2:$D$1682,4,FALSE),0)</f>
        <v>1.0153000000000001</v>
      </c>
      <c r="J1343" s="138">
        <f>IF(H1343="Rural",VLOOKUP(B1343,'Wage Index Rural (CMS.GOV)-PDPM'!$B$1:$C$54,2,FALSE),0)</f>
        <v>0</v>
      </c>
    </row>
    <row r="1344" spans="1:10" x14ac:dyDescent="0.25">
      <c r="A1344" s="134">
        <v>23810</v>
      </c>
      <c r="B1344" s="134" t="s">
        <v>2485</v>
      </c>
      <c r="C1344" s="131">
        <v>19804</v>
      </c>
      <c r="D1344" s="132" t="s">
        <v>1375</v>
      </c>
      <c r="E1344" s="133" t="s">
        <v>2628</v>
      </c>
      <c r="F1344" s="133" t="s">
        <v>202</v>
      </c>
      <c r="G1344" s="135">
        <f t="shared" si="20"/>
        <v>0.88430000000000009</v>
      </c>
      <c r="H1344" s="134" t="s">
        <v>391</v>
      </c>
      <c r="I1344" s="138">
        <f>IF(H1344="Urban",VLOOKUP(C1344,'Wage Index Urban (CMS.GOV)-PDPM'!$A$2:$D$1682,4,FALSE),0)</f>
        <v>0.88430000000000009</v>
      </c>
      <c r="J1344" s="138">
        <f>IF(H1344="Rural",VLOOKUP(B1344,'Wage Index Rural (CMS.GOV)-PDPM'!$B$1:$C$54,2,FALSE),0)</f>
        <v>0</v>
      </c>
    </row>
    <row r="1345" spans="1:10" x14ac:dyDescent="0.25">
      <c r="A1345" s="134">
        <v>23830</v>
      </c>
      <c r="B1345" s="134" t="s">
        <v>2485</v>
      </c>
      <c r="C1345" s="131">
        <v>99923</v>
      </c>
      <c r="D1345" s="132" t="s">
        <v>2629</v>
      </c>
      <c r="E1345" s="133" t="s">
        <v>2630</v>
      </c>
      <c r="F1345" s="133" t="s">
        <v>7087</v>
      </c>
      <c r="G1345" s="135">
        <f t="shared" si="20"/>
        <v>0.82969999999999999</v>
      </c>
      <c r="H1345" s="134" t="s">
        <v>388</v>
      </c>
      <c r="I1345" s="138">
        <f>IF(H1345="Urban",VLOOKUP(C1345,'Wage Index Urban (CMS.GOV)-PDPM'!$A$2:$D$1682,4,FALSE),0)</f>
        <v>0</v>
      </c>
      <c r="J1345" s="138">
        <f>IF(H1345="Rural",VLOOKUP(B1345,'Wage Index Rural (CMS.GOV)-PDPM'!$B$1:$C$54,2,FALSE),0)</f>
        <v>0.82969999999999999</v>
      </c>
    </row>
    <row r="1346" spans="1:10" x14ac:dyDescent="0.25">
      <c r="A1346" s="134">
        <v>24000</v>
      </c>
      <c r="B1346" s="134" t="s">
        <v>2631</v>
      </c>
      <c r="C1346" s="131">
        <v>99924</v>
      </c>
      <c r="D1346" s="132" t="s">
        <v>2632</v>
      </c>
      <c r="E1346" s="133" t="s">
        <v>2633</v>
      </c>
      <c r="F1346" s="133" t="s">
        <v>7088</v>
      </c>
      <c r="G1346" s="135">
        <f t="shared" si="20"/>
        <v>0.90570000000000006</v>
      </c>
      <c r="H1346" s="134" t="s">
        <v>388</v>
      </c>
      <c r="I1346" s="138">
        <f>IF(H1346="Urban",VLOOKUP(C1346,'Wage Index Urban (CMS.GOV)-PDPM'!$A$2:$D$1682,4,FALSE),0)</f>
        <v>0</v>
      </c>
      <c r="J1346" s="138">
        <f>IF(H1346="Rural",VLOOKUP(B1346,'Wage Index Rural (CMS.GOV)-PDPM'!$B$1:$C$54,2,FALSE),0)</f>
        <v>0.90570000000000006</v>
      </c>
    </row>
    <row r="1347" spans="1:10" x14ac:dyDescent="0.25">
      <c r="A1347" s="134">
        <v>24010</v>
      </c>
      <c r="B1347" s="134" t="s">
        <v>2631</v>
      </c>
      <c r="C1347" s="131">
        <v>33460</v>
      </c>
      <c r="D1347" s="132" t="s">
        <v>2634</v>
      </c>
      <c r="E1347" s="133" t="s">
        <v>2635</v>
      </c>
      <c r="F1347" s="133" t="s">
        <v>203</v>
      </c>
      <c r="G1347" s="135">
        <f t="shared" si="20"/>
        <v>1.0647</v>
      </c>
      <c r="H1347" s="134" t="s">
        <v>391</v>
      </c>
      <c r="I1347" s="138">
        <f>IF(H1347="Urban",VLOOKUP(C1347,'Wage Index Urban (CMS.GOV)-PDPM'!$A$2:$D$1682,4,FALSE),0)</f>
        <v>1.0647</v>
      </c>
      <c r="J1347" s="138">
        <f>IF(H1347="Rural",VLOOKUP(B1347,'Wage Index Rural (CMS.GOV)-PDPM'!$B$1:$C$54,2,FALSE),0)</f>
        <v>0</v>
      </c>
    </row>
    <row r="1348" spans="1:10" x14ac:dyDescent="0.25">
      <c r="A1348" s="134">
        <v>24020</v>
      </c>
      <c r="B1348" s="134" t="s">
        <v>2631</v>
      </c>
      <c r="C1348" s="131">
        <v>99924</v>
      </c>
      <c r="D1348" s="132" t="s">
        <v>2636</v>
      </c>
      <c r="E1348" s="133" t="s">
        <v>2637</v>
      </c>
      <c r="F1348" s="133" t="s">
        <v>7088</v>
      </c>
      <c r="G1348" s="135">
        <f t="shared" si="20"/>
        <v>0.90570000000000006</v>
      </c>
      <c r="H1348" s="134" t="s">
        <v>388</v>
      </c>
      <c r="I1348" s="138">
        <f>IF(H1348="Urban",VLOOKUP(C1348,'Wage Index Urban (CMS.GOV)-PDPM'!$A$2:$D$1682,4,FALSE),0)</f>
        <v>0</v>
      </c>
      <c r="J1348" s="138">
        <f>IF(H1348="Rural",VLOOKUP(B1348,'Wage Index Rural (CMS.GOV)-PDPM'!$B$1:$C$54,2,FALSE),0)</f>
        <v>0.90570000000000006</v>
      </c>
    </row>
    <row r="1349" spans="1:10" x14ac:dyDescent="0.25">
      <c r="A1349" s="134">
        <v>24030</v>
      </c>
      <c r="B1349" s="134" t="s">
        <v>2631</v>
      </c>
      <c r="C1349" s="131">
        <v>99924</v>
      </c>
      <c r="D1349" s="132" t="s">
        <v>2638</v>
      </c>
      <c r="E1349" s="133" t="s">
        <v>2639</v>
      </c>
      <c r="F1349" s="133" t="s">
        <v>7088</v>
      </c>
      <c r="G1349" s="135">
        <f t="shared" si="20"/>
        <v>0.90570000000000006</v>
      </c>
      <c r="H1349" s="134" t="s">
        <v>388</v>
      </c>
      <c r="I1349" s="138">
        <f>IF(H1349="Urban",VLOOKUP(C1349,'Wage Index Urban (CMS.GOV)-PDPM'!$A$2:$D$1682,4,FALSE),0)</f>
        <v>0</v>
      </c>
      <c r="J1349" s="138">
        <f>IF(H1349="Rural",VLOOKUP(B1349,'Wage Index Rural (CMS.GOV)-PDPM'!$B$1:$C$54,2,FALSE),0)</f>
        <v>0.90570000000000006</v>
      </c>
    </row>
    <row r="1350" spans="1:10" x14ac:dyDescent="0.25">
      <c r="A1350" s="134">
        <v>24040</v>
      </c>
      <c r="B1350" s="134" t="s">
        <v>2631</v>
      </c>
      <c r="C1350" s="131">
        <v>41060</v>
      </c>
      <c r="D1350" s="132" t="s">
        <v>620</v>
      </c>
      <c r="E1350" s="133" t="s">
        <v>2640</v>
      </c>
      <c r="F1350" s="133" t="s">
        <v>204</v>
      </c>
      <c r="G1350" s="135">
        <f t="shared" si="20"/>
        <v>0.95340000000000003</v>
      </c>
      <c r="H1350" s="134" t="s">
        <v>391</v>
      </c>
      <c r="I1350" s="138">
        <f>IF(H1350="Urban",VLOOKUP(C1350,'Wage Index Urban (CMS.GOV)-PDPM'!$A$2:$D$1682,4,FALSE),0)</f>
        <v>0.95340000000000003</v>
      </c>
      <c r="J1350" s="138">
        <f>IF(H1350="Rural",VLOOKUP(B1350,'Wage Index Rural (CMS.GOV)-PDPM'!$B$1:$C$54,2,FALSE),0)</f>
        <v>0</v>
      </c>
    </row>
    <row r="1351" spans="1:10" x14ac:dyDescent="0.25">
      <c r="A1351" s="134">
        <v>24050</v>
      </c>
      <c r="B1351" s="134" t="s">
        <v>2631</v>
      </c>
      <c r="C1351" s="131">
        <v>99924</v>
      </c>
      <c r="D1351" s="132" t="s">
        <v>2641</v>
      </c>
      <c r="E1351" s="133" t="s">
        <v>2642</v>
      </c>
      <c r="F1351" s="133" t="s">
        <v>7088</v>
      </c>
      <c r="G1351" s="135">
        <f t="shared" si="20"/>
        <v>0.90570000000000006</v>
      </c>
      <c r="H1351" s="134" t="s">
        <v>388</v>
      </c>
      <c r="I1351" s="138">
        <f>IF(H1351="Urban",VLOOKUP(C1351,'Wage Index Urban (CMS.GOV)-PDPM'!$A$2:$D$1682,4,FALSE),0)</f>
        <v>0</v>
      </c>
      <c r="J1351" s="138">
        <f>IF(H1351="Rural",VLOOKUP(B1351,'Wage Index Rural (CMS.GOV)-PDPM'!$B$1:$C$54,2,FALSE),0)</f>
        <v>0.90570000000000006</v>
      </c>
    </row>
    <row r="1352" spans="1:10" x14ac:dyDescent="0.25">
      <c r="A1352" s="134">
        <v>24060</v>
      </c>
      <c r="B1352" s="134" t="s">
        <v>2631</v>
      </c>
      <c r="C1352" s="131">
        <v>31860</v>
      </c>
      <c r="D1352" s="132" t="s">
        <v>2643</v>
      </c>
      <c r="E1352" s="133" t="s">
        <v>2644</v>
      </c>
      <c r="F1352" s="133" t="s">
        <v>6511</v>
      </c>
      <c r="G1352" s="135">
        <f t="shared" si="20"/>
        <v>1.0574000000000001</v>
      </c>
      <c r="H1352" s="134" t="s">
        <v>391</v>
      </c>
      <c r="I1352" s="138">
        <f>IF(H1352="Urban",VLOOKUP(C1352,'Wage Index Urban (CMS.GOV)-PDPM'!$A$2:$D$1682,4,FALSE),0)</f>
        <v>1.0574000000000001</v>
      </c>
      <c r="J1352" s="138">
        <f>IF(H1352="Rural",VLOOKUP(B1352,'Wage Index Rural (CMS.GOV)-PDPM'!$B$1:$C$54,2,FALSE),0)</f>
        <v>0</v>
      </c>
    </row>
    <row r="1353" spans="1:10" x14ac:dyDescent="0.25">
      <c r="A1353" s="134">
        <v>24070</v>
      </c>
      <c r="B1353" s="134" t="s">
        <v>2631</v>
      </c>
      <c r="C1353" s="131">
        <v>99924</v>
      </c>
      <c r="D1353" s="132" t="s">
        <v>1486</v>
      </c>
      <c r="E1353" s="133" t="s">
        <v>2645</v>
      </c>
      <c r="F1353" s="133" t="s">
        <v>7088</v>
      </c>
      <c r="G1353" s="135">
        <f t="shared" ref="G1353:G1416" si="21">IF(H1353="Rural",J1353,I1353)</f>
        <v>0.90570000000000006</v>
      </c>
      <c r="H1353" s="134" t="s">
        <v>388</v>
      </c>
      <c r="I1353" s="138">
        <f>IF(H1353="Urban",VLOOKUP(C1353,'Wage Index Urban (CMS.GOV)-PDPM'!$A$2:$D$1682,4,FALSE),0)</f>
        <v>0</v>
      </c>
      <c r="J1353" s="138">
        <f>IF(H1353="Rural",VLOOKUP(B1353,'Wage Index Rural (CMS.GOV)-PDPM'!$B$1:$C$54,2,FALSE),0)</f>
        <v>0.90570000000000006</v>
      </c>
    </row>
    <row r="1354" spans="1:10" x14ac:dyDescent="0.25">
      <c r="A1354" s="134">
        <v>24080</v>
      </c>
      <c r="B1354" s="134" t="s">
        <v>2631</v>
      </c>
      <c r="C1354" s="131">
        <v>20260</v>
      </c>
      <c r="D1354" s="132" t="s">
        <v>2646</v>
      </c>
      <c r="E1354" s="133" t="s">
        <v>2647</v>
      </c>
      <c r="F1354" s="133" t="s">
        <v>205</v>
      </c>
      <c r="G1354" s="135">
        <f t="shared" si="21"/>
        <v>0.9748</v>
      </c>
      <c r="H1354" s="134" t="s">
        <v>391</v>
      </c>
      <c r="I1354" s="138">
        <f>IF(H1354="Urban",VLOOKUP(C1354,'Wage Index Urban (CMS.GOV)-PDPM'!$A$2:$D$1682,4,FALSE),0)</f>
        <v>0.9748</v>
      </c>
      <c r="J1354" s="138">
        <f>IF(H1354="Rural",VLOOKUP(B1354,'Wage Index Rural (CMS.GOV)-PDPM'!$B$1:$C$54,2,FALSE),0)</f>
        <v>0</v>
      </c>
    </row>
    <row r="1355" spans="1:10" x14ac:dyDescent="0.25">
      <c r="A1355" s="134">
        <v>24090</v>
      </c>
      <c r="B1355" s="134" t="s">
        <v>2631</v>
      </c>
      <c r="C1355" s="131">
        <v>33460</v>
      </c>
      <c r="D1355" s="132" t="s">
        <v>2648</v>
      </c>
      <c r="E1355" s="133" t="s">
        <v>2649</v>
      </c>
      <c r="F1355" s="133" t="s">
        <v>203</v>
      </c>
      <c r="G1355" s="135">
        <f t="shared" si="21"/>
        <v>1.0647</v>
      </c>
      <c r="H1355" s="134" t="s">
        <v>391</v>
      </c>
      <c r="I1355" s="138">
        <f>IF(H1355="Urban",VLOOKUP(C1355,'Wage Index Urban (CMS.GOV)-PDPM'!$A$2:$D$1682,4,FALSE),0)</f>
        <v>1.0647</v>
      </c>
      <c r="J1355" s="138">
        <f>IF(H1355="Rural",VLOOKUP(B1355,'Wage Index Rural (CMS.GOV)-PDPM'!$B$1:$C$54,2,FALSE),0)</f>
        <v>0</v>
      </c>
    </row>
    <row r="1356" spans="1:10" x14ac:dyDescent="0.25">
      <c r="A1356" s="134">
        <v>24100</v>
      </c>
      <c r="B1356" s="134" t="s">
        <v>2631</v>
      </c>
      <c r="C1356" s="131">
        <v>99924</v>
      </c>
      <c r="D1356" s="132" t="s">
        <v>1492</v>
      </c>
      <c r="E1356" s="133" t="s">
        <v>2650</v>
      </c>
      <c r="F1356" s="133" t="s">
        <v>7088</v>
      </c>
      <c r="G1356" s="135">
        <f t="shared" si="21"/>
        <v>0.90570000000000006</v>
      </c>
      <c r="H1356" s="134" t="s">
        <v>388</v>
      </c>
      <c r="I1356" s="138">
        <f>IF(H1356="Urban",VLOOKUP(C1356,'Wage Index Urban (CMS.GOV)-PDPM'!$A$2:$D$1682,4,FALSE),0)</f>
        <v>0</v>
      </c>
      <c r="J1356" s="138">
        <f>IF(H1356="Rural",VLOOKUP(B1356,'Wage Index Rural (CMS.GOV)-PDPM'!$B$1:$C$54,2,FALSE),0)</f>
        <v>0.90570000000000006</v>
      </c>
    </row>
    <row r="1357" spans="1:10" x14ac:dyDescent="0.25">
      <c r="A1357" s="134">
        <v>24110</v>
      </c>
      <c r="B1357" s="134" t="s">
        <v>2631</v>
      </c>
      <c r="C1357" s="131">
        <v>99924</v>
      </c>
      <c r="D1357" s="132" t="s">
        <v>2514</v>
      </c>
      <c r="E1357" s="133" t="s">
        <v>2651</v>
      </c>
      <c r="F1357" s="133" t="s">
        <v>7088</v>
      </c>
      <c r="G1357" s="135">
        <f t="shared" si="21"/>
        <v>0.90570000000000006</v>
      </c>
      <c r="H1357" s="134" t="s">
        <v>388</v>
      </c>
      <c r="I1357" s="138">
        <f>IF(H1357="Urban",VLOOKUP(C1357,'Wage Index Urban (CMS.GOV)-PDPM'!$A$2:$D$1682,4,FALSE),0)</f>
        <v>0</v>
      </c>
      <c r="J1357" s="138">
        <f>IF(H1357="Rural",VLOOKUP(B1357,'Wage Index Rural (CMS.GOV)-PDPM'!$B$1:$C$54,2,FALSE),0)</f>
        <v>0.90570000000000006</v>
      </c>
    </row>
    <row r="1358" spans="1:10" x14ac:dyDescent="0.25">
      <c r="A1358" s="134">
        <v>24120</v>
      </c>
      <c r="B1358" s="134" t="s">
        <v>2631</v>
      </c>
      <c r="C1358" s="131">
        <v>33460</v>
      </c>
      <c r="D1358" s="132" t="s">
        <v>2652</v>
      </c>
      <c r="E1358" s="133" t="s">
        <v>2653</v>
      </c>
      <c r="F1358" s="133" t="s">
        <v>203</v>
      </c>
      <c r="G1358" s="135">
        <f t="shared" si="21"/>
        <v>1.0647</v>
      </c>
      <c r="H1358" s="134" t="s">
        <v>391</v>
      </c>
      <c r="I1358" s="138">
        <f>IF(H1358="Urban",VLOOKUP(C1358,'Wage Index Urban (CMS.GOV)-PDPM'!$A$2:$D$1682,4,FALSE),0)</f>
        <v>1.0647</v>
      </c>
      <c r="J1358" s="138">
        <f>IF(H1358="Rural",VLOOKUP(B1358,'Wage Index Rural (CMS.GOV)-PDPM'!$B$1:$C$54,2,FALSE),0)</f>
        <v>0</v>
      </c>
    </row>
    <row r="1359" spans="1:10" x14ac:dyDescent="0.25">
      <c r="A1359" s="134">
        <v>24130</v>
      </c>
      <c r="B1359" s="134" t="s">
        <v>2631</v>
      </c>
      <c r="C1359" s="131">
        <v>22020</v>
      </c>
      <c r="D1359" s="132" t="s">
        <v>416</v>
      </c>
      <c r="E1359" s="133" t="s">
        <v>2654</v>
      </c>
      <c r="F1359" s="133" t="s">
        <v>206</v>
      </c>
      <c r="G1359" s="135">
        <f t="shared" si="21"/>
        <v>0.86030000000000006</v>
      </c>
      <c r="H1359" s="134" t="s">
        <v>391</v>
      </c>
      <c r="I1359" s="138">
        <f>IF(H1359="Urban",VLOOKUP(C1359,'Wage Index Urban (CMS.GOV)-PDPM'!$A$2:$D$1682,4,FALSE),0)</f>
        <v>0.86030000000000006</v>
      </c>
      <c r="J1359" s="138">
        <f>IF(H1359="Rural",VLOOKUP(B1359,'Wage Index Rural (CMS.GOV)-PDPM'!$B$1:$C$54,2,FALSE),0)</f>
        <v>0</v>
      </c>
    </row>
    <row r="1360" spans="1:10" x14ac:dyDescent="0.25">
      <c r="A1360" s="134">
        <v>24140</v>
      </c>
      <c r="B1360" s="134" t="s">
        <v>2631</v>
      </c>
      <c r="C1360" s="131">
        <v>99924</v>
      </c>
      <c r="D1360" s="132" t="s">
        <v>1434</v>
      </c>
      <c r="E1360" s="133" t="s">
        <v>2655</v>
      </c>
      <c r="F1360" s="133" t="s">
        <v>7088</v>
      </c>
      <c r="G1360" s="135">
        <f t="shared" si="21"/>
        <v>0.90570000000000006</v>
      </c>
      <c r="H1360" s="134" t="s">
        <v>388</v>
      </c>
      <c r="I1360" s="138">
        <f>IF(H1360="Urban",VLOOKUP(C1360,'Wage Index Urban (CMS.GOV)-PDPM'!$A$2:$D$1682,4,FALSE),0)</f>
        <v>0</v>
      </c>
      <c r="J1360" s="138">
        <f>IF(H1360="Rural",VLOOKUP(B1360,'Wage Index Rural (CMS.GOV)-PDPM'!$B$1:$C$54,2,FALSE),0)</f>
        <v>0.90570000000000006</v>
      </c>
    </row>
    <row r="1361" spans="1:10" x14ac:dyDescent="0.25">
      <c r="A1361" s="134">
        <v>24150</v>
      </c>
      <c r="B1361" s="134" t="s">
        <v>2631</v>
      </c>
      <c r="C1361" s="131">
        <v>99924</v>
      </c>
      <c r="D1361" s="132" t="s">
        <v>1186</v>
      </c>
      <c r="E1361" s="133" t="s">
        <v>2656</v>
      </c>
      <c r="F1361" s="133" t="s">
        <v>7088</v>
      </c>
      <c r="G1361" s="135">
        <f t="shared" si="21"/>
        <v>0.90570000000000006</v>
      </c>
      <c r="H1361" s="134" t="s">
        <v>388</v>
      </c>
      <c r="I1361" s="138">
        <f>IF(H1361="Urban",VLOOKUP(C1361,'Wage Index Urban (CMS.GOV)-PDPM'!$A$2:$D$1682,4,FALSE),0)</f>
        <v>0</v>
      </c>
      <c r="J1361" s="138">
        <f>IF(H1361="Rural",VLOOKUP(B1361,'Wage Index Rural (CMS.GOV)-PDPM'!$B$1:$C$54,2,FALSE),0)</f>
        <v>0.90570000000000006</v>
      </c>
    </row>
    <row r="1362" spans="1:10" x14ac:dyDescent="0.25">
      <c r="A1362" s="134">
        <v>24160</v>
      </c>
      <c r="B1362" s="134" t="s">
        <v>2631</v>
      </c>
      <c r="C1362" s="131">
        <v>99924</v>
      </c>
      <c r="D1362" s="132" t="s">
        <v>2657</v>
      </c>
      <c r="E1362" s="133" t="s">
        <v>2658</v>
      </c>
      <c r="F1362" s="133" t="s">
        <v>7088</v>
      </c>
      <c r="G1362" s="135">
        <f t="shared" si="21"/>
        <v>0.90570000000000006</v>
      </c>
      <c r="H1362" s="134" t="s">
        <v>388</v>
      </c>
      <c r="I1362" s="138">
        <f>IF(H1362="Urban",VLOOKUP(C1362,'Wage Index Urban (CMS.GOV)-PDPM'!$A$2:$D$1682,4,FALSE),0)</f>
        <v>0</v>
      </c>
      <c r="J1362" s="138">
        <f>IF(H1362="Rural",VLOOKUP(B1362,'Wage Index Rural (CMS.GOV)-PDPM'!$B$1:$C$54,2,FALSE),0)</f>
        <v>0.90570000000000006</v>
      </c>
    </row>
    <row r="1363" spans="1:10" x14ac:dyDescent="0.25">
      <c r="A1363" s="134">
        <v>24170</v>
      </c>
      <c r="B1363" s="134" t="s">
        <v>2631</v>
      </c>
      <c r="C1363" s="131">
        <v>99924</v>
      </c>
      <c r="D1363" s="132" t="s">
        <v>2659</v>
      </c>
      <c r="E1363" s="133" t="s">
        <v>2660</v>
      </c>
      <c r="F1363" s="133" t="s">
        <v>7088</v>
      </c>
      <c r="G1363" s="135">
        <f t="shared" si="21"/>
        <v>0.90570000000000006</v>
      </c>
      <c r="H1363" s="134" t="s">
        <v>388</v>
      </c>
      <c r="I1363" s="138">
        <f>IF(H1363="Urban",VLOOKUP(C1363,'Wage Index Urban (CMS.GOV)-PDPM'!$A$2:$D$1682,4,FALSE),0)</f>
        <v>0</v>
      </c>
      <c r="J1363" s="138">
        <f>IF(H1363="Rural",VLOOKUP(B1363,'Wage Index Rural (CMS.GOV)-PDPM'!$B$1:$C$54,2,FALSE),0)</f>
        <v>0.90570000000000006</v>
      </c>
    </row>
    <row r="1364" spans="1:10" x14ac:dyDescent="0.25">
      <c r="A1364" s="134">
        <v>24180</v>
      </c>
      <c r="B1364" s="134" t="s">
        <v>2631</v>
      </c>
      <c r="C1364" s="131">
        <v>33460</v>
      </c>
      <c r="D1364" s="132" t="s">
        <v>2661</v>
      </c>
      <c r="E1364" s="133" t="s">
        <v>2662</v>
      </c>
      <c r="F1364" s="133" t="s">
        <v>203</v>
      </c>
      <c r="G1364" s="135">
        <f t="shared" si="21"/>
        <v>1.0647</v>
      </c>
      <c r="H1364" s="134" t="s">
        <v>391</v>
      </c>
      <c r="I1364" s="138">
        <f>IF(H1364="Urban",VLOOKUP(C1364,'Wage Index Urban (CMS.GOV)-PDPM'!$A$2:$D$1682,4,FALSE),0)</f>
        <v>1.0647</v>
      </c>
      <c r="J1364" s="138">
        <f>IF(H1364="Rural",VLOOKUP(B1364,'Wage Index Rural (CMS.GOV)-PDPM'!$B$1:$C$54,2,FALSE),0)</f>
        <v>0</v>
      </c>
    </row>
    <row r="1365" spans="1:10" x14ac:dyDescent="0.25">
      <c r="A1365" s="134">
        <v>24190</v>
      </c>
      <c r="B1365" s="134" t="s">
        <v>2631</v>
      </c>
      <c r="C1365" s="131">
        <v>40340</v>
      </c>
      <c r="D1365" s="132" t="s">
        <v>1200</v>
      </c>
      <c r="E1365" s="133" t="s">
        <v>2663</v>
      </c>
      <c r="F1365" s="133" t="s">
        <v>207</v>
      </c>
      <c r="G1365" s="135">
        <f t="shared" si="21"/>
        <v>1.0746</v>
      </c>
      <c r="H1365" s="134" t="s">
        <v>391</v>
      </c>
      <c r="I1365" s="138">
        <f>IF(H1365="Urban",VLOOKUP(C1365,'Wage Index Urban (CMS.GOV)-PDPM'!$A$2:$D$1682,4,FALSE),0)</f>
        <v>1.0746</v>
      </c>
      <c r="J1365" s="138">
        <f>IF(H1365="Rural",VLOOKUP(B1365,'Wage Index Rural (CMS.GOV)-PDPM'!$B$1:$C$54,2,FALSE),0)</f>
        <v>0</v>
      </c>
    </row>
    <row r="1366" spans="1:10" x14ac:dyDescent="0.25">
      <c r="A1366" s="134">
        <v>24200</v>
      </c>
      <c r="B1366" s="134" t="s">
        <v>2631</v>
      </c>
      <c r="C1366" s="131">
        <v>99924</v>
      </c>
      <c r="D1366" s="132" t="s">
        <v>898</v>
      </c>
      <c r="E1366" s="133" t="s">
        <v>2664</v>
      </c>
      <c r="F1366" s="133" t="s">
        <v>7088</v>
      </c>
      <c r="G1366" s="135">
        <f t="shared" si="21"/>
        <v>0.90570000000000006</v>
      </c>
      <c r="H1366" s="134" t="s">
        <v>388</v>
      </c>
      <c r="I1366" s="138">
        <f>IF(H1366="Urban",VLOOKUP(C1366,'Wage Index Urban (CMS.GOV)-PDPM'!$A$2:$D$1682,4,FALSE),0)</f>
        <v>0</v>
      </c>
      <c r="J1366" s="138">
        <f>IF(H1366="Rural",VLOOKUP(B1366,'Wage Index Rural (CMS.GOV)-PDPM'!$B$1:$C$54,2,FALSE),0)</f>
        <v>0.90570000000000006</v>
      </c>
    </row>
    <row r="1367" spans="1:10" x14ac:dyDescent="0.25">
      <c r="A1367" s="134">
        <v>24210</v>
      </c>
      <c r="B1367" s="134" t="s">
        <v>2631</v>
      </c>
      <c r="C1367" s="131">
        <v>99924</v>
      </c>
      <c r="D1367" s="132" t="s">
        <v>2665</v>
      </c>
      <c r="E1367" s="133" t="s">
        <v>2666</v>
      </c>
      <c r="F1367" s="133" t="s">
        <v>7088</v>
      </c>
      <c r="G1367" s="135">
        <f t="shared" si="21"/>
        <v>0.90570000000000006</v>
      </c>
      <c r="H1367" s="134" t="s">
        <v>388</v>
      </c>
      <c r="I1367" s="138">
        <f>IF(H1367="Urban",VLOOKUP(C1367,'Wage Index Urban (CMS.GOV)-PDPM'!$A$2:$D$1682,4,FALSE),0)</f>
        <v>0</v>
      </c>
      <c r="J1367" s="138">
        <f>IF(H1367="Rural",VLOOKUP(B1367,'Wage Index Rural (CMS.GOV)-PDPM'!$B$1:$C$54,2,FALSE),0)</f>
        <v>0.90570000000000006</v>
      </c>
    </row>
    <row r="1368" spans="1:10" x14ac:dyDescent="0.25">
      <c r="A1368" s="134">
        <v>24220</v>
      </c>
      <c r="B1368" s="134" t="s">
        <v>2631</v>
      </c>
      <c r="C1368" s="131">
        <v>40340</v>
      </c>
      <c r="D1368" s="132" t="s">
        <v>2667</v>
      </c>
      <c r="E1368" s="133" t="s">
        <v>2668</v>
      </c>
      <c r="F1368" s="133" t="s">
        <v>207</v>
      </c>
      <c r="G1368" s="135">
        <f t="shared" si="21"/>
        <v>1.0746</v>
      </c>
      <c r="H1368" s="134" t="s">
        <v>391</v>
      </c>
      <c r="I1368" s="138">
        <f>IF(H1368="Urban",VLOOKUP(C1368,'Wage Index Urban (CMS.GOV)-PDPM'!$A$2:$D$1682,4,FALSE),0)</f>
        <v>1.0746</v>
      </c>
      <c r="J1368" s="138">
        <f>IF(H1368="Rural",VLOOKUP(B1368,'Wage Index Rural (CMS.GOV)-PDPM'!$B$1:$C$54,2,FALSE),0)</f>
        <v>0</v>
      </c>
    </row>
    <row r="1369" spans="1:10" x14ac:dyDescent="0.25">
      <c r="A1369" s="134">
        <v>24230</v>
      </c>
      <c r="B1369" s="134" t="s">
        <v>2631</v>
      </c>
      <c r="C1369" s="131">
        <v>99924</v>
      </c>
      <c r="D1369" s="132" t="s">
        <v>2669</v>
      </c>
      <c r="E1369" s="133" t="s">
        <v>2670</v>
      </c>
      <c r="F1369" s="133" t="s">
        <v>7088</v>
      </c>
      <c r="G1369" s="135">
        <f t="shared" si="21"/>
        <v>0.90570000000000006</v>
      </c>
      <c r="H1369" s="134" t="s">
        <v>388</v>
      </c>
      <c r="I1369" s="138">
        <f>IF(H1369="Urban",VLOOKUP(C1369,'Wage Index Urban (CMS.GOV)-PDPM'!$A$2:$D$1682,4,FALSE),0)</f>
        <v>0</v>
      </c>
      <c r="J1369" s="138">
        <f>IF(H1369="Rural",VLOOKUP(B1369,'Wage Index Rural (CMS.GOV)-PDPM'!$B$1:$C$54,2,FALSE),0)</f>
        <v>0.90570000000000006</v>
      </c>
    </row>
    <row r="1370" spans="1:10" x14ac:dyDescent="0.25">
      <c r="A1370" s="134">
        <v>24240</v>
      </c>
      <c r="B1370" s="134" t="s">
        <v>2631</v>
      </c>
      <c r="C1370" s="131">
        <v>99924</v>
      </c>
      <c r="D1370" s="132" t="s">
        <v>2671</v>
      </c>
      <c r="E1370" s="133" t="s">
        <v>2672</v>
      </c>
      <c r="F1370" s="133" t="s">
        <v>7088</v>
      </c>
      <c r="G1370" s="135">
        <f t="shared" si="21"/>
        <v>0.90570000000000006</v>
      </c>
      <c r="H1370" s="134" t="s">
        <v>388</v>
      </c>
      <c r="I1370" s="138">
        <f>IF(H1370="Urban",VLOOKUP(C1370,'Wage Index Urban (CMS.GOV)-PDPM'!$A$2:$D$1682,4,FALSE),0)</f>
        <v>0</v>
      </c>
      <c r="J1370" s="138">
        <f>IF(H1370="Rural",VLOOKUP(B1370,'Wage Index Rural (CMS.GOV)-PDPM'!$B$1:$C$54,2,FALSE),0)</f>
        <v>0.90570000000000006</v>
      </c>
    </row>
    <row r="1371" spans="1:10" x14ac:dyDescent="0.25">
      <c r="A1371" s="134">
        <v>24250</v>
      </c>
      <c r="B1371" s="134" t="s">
        <v>2631</v>
      </c>
      <c r="C1371" s="131">
        <v>99924</v>
      </c>
      <c r="D1371" s="132" t="s">
        <v>661</v>
      </c>
      <c r="E1371" s="133" t="s">
        <v>2673</v>
      </c>
      <c r="F1371" s="133" t="s">
        <v>7088</v>
      </c>
      <c r="G1371" s="135">
        <f t="shared" si="21"/>
        <v>0.90570000000000006</v>
      </c>
      <c r="H1371" s="134" t="s">
        <v>388</v>
      </c>
      <c r="I1371" s="138">
        <f>IF(H1371="Urban",VLOOKUP(C1371,'Wage Index Urban (CMS.GOV)-PDPM'!$A$2:$D$1682,4,FALSE),0)</f>
        <v>0</v>
      </c>
      <c r="J1371" s="138">
        <f>IF(H1371="Rural",VLOOKUP(B1371,'Wage Index Rural (CMS.GOV)-PDPM'!$B$1:$C$54,2,FALSE),0)</f>
        <v>0.90570000000000006</v>
      </c>
    </row>
    <row r="1372" spans="1:10" x14ac:dyDescent="0.25">
      <c r="A1372" s="134">
        <v>24260</v>
      </c>
      <c r="B1372" s="134" t="s">
        <v>2631</v>
      </c>
      <c r="C1372" s="131">
        <v>33460</v>
      </c>
      <c r="D1372" s="132" t="s">
        <v>2674</v>
      </c>
      <c r="E1372" s="133" t="s">
        <v>2675</v>
      </c>
      <c r="F1372" s="133" t="s">
        <v>203</v>
      </c>
      <c r="G1372" s="135">
        <f t="shared" si="21"/>
        <v>1.0647</v>
      </c>
      <c r="H1372" s="134" t="s">
        <v>391</v>
      </c>
      <c r="I1372" s="138">
        <f>IF(H1372="Urban",VLOOKUP(C1372,'Wage Index Urban (CMS.GOV)-PDPM'!$A$2:$D$1682,4,FALSE),0)</f>
        <v>1.0647</v>
      </c>
      <c r="J1372" s="138">
        <f>IF(H1372="Rural",VLOOKUP(B1372,'Wage Index Rural (CMS.GOV)-PDPM'!$B$1:$C$54,2,FALSE),0)</f>
        <v>0</v>
      </c>
    </row>
    <row r="1373" spans="1:10" x14ac:dyDescent="0.25">
      <c r="A1373" s="134">
        <v>24270</v>
      </c>
      <c r="B1373" s="134" t="s">
        <v>2631</v>
      </c>
      <c r="C1373" s="131">
        <v>29100</v>
      </c>
      <c r="D1373" s="132" t="s">
        <v>458</v>
      </c>
      <c r="E1373" s="133" t="s">
        <v>2676</v>
      </c>
      <c r="F1373" s="133" t="s">
        <v>208</v>
      </c>
      <c r="G1373" s="135">
        <f t="shared" si="21"/>
        <v>0.93230000000000002</v>
      </c>
      <c r="H1373" s="134" t="s">
        <v>391</v>
      </c>
      <c r="I1373" s="138">
        <f>IF(H1373="Urban",VLOOKUP(C1373,'Wage Index Urban (CMS.GOV)-PDPM'!$A$2:$D$1682,4,FALSE),0)</f>
        <v>0.93230000000000002</v>
      </c>
      <c r="J1373" s="138">
        <f>IF(H1373="Rural",VLOOKUP(B1373,'Wage Index Rural (CMS.GOV)-PDPM'!$B$1:$C$54,2,FALSE),0)</f>
        <v>0</v>
      </c>
    </row>
    <row r="1374" spans="1:10" x14ac:dyDescent="0.25">
      <c r="A1374" s="134">
        <v>24280</v>
      </c>
      <c r="B1374" s="134" t="s">
        <v>2631</v>
      </c>
      <c r="C1374" s="131">
        <v>99924</v>
      </c>
      <c r="D1374" s="132" t="s">
        <v>2677</v>
      </c>
      <c r="E1374" s="133" t="s">
        <v>2678</v>
      </c>
      <c r="F1374" s="133" t="s">
        <v>7088</v>
      </c>
      <c r="G1374" s="135">
        <f t="shared" si="21"/>
        <v>0.90570000000000006</v>
      </c>
      <c r="H1374" s="134" t="s">
        <v>388</v>
      </c>
      <c r="I1374" s="138">
        <f>IF(H1374="Urban",VLOOKUP(C1374,'Wage Index Urban (CMS.GOV)-PDPM'!$A$2:$D$1682,4,FALSE),0)</f>
        <v>0</v>
      </c>
      <c r="J1374" s="138">
        <f>IF(H1374="Rural",VLOOKUP(B1374,'Wage Index Rural (CMS.GOV)-PDPM'!$B$1:$C$54,2,FALSE),0)</f>
        <v>0.90570000000000006</v>
      </c>
    </row>
    <row r="1375" spans="1:10" x14ac:dyDescent="0.25">
      <c r="A1375" s="134">
        <v>24290</v>
      </c>
      <c r="B1375" s="134" t="s">
        <v>2631</v>
      </c>
      <c r="C1375" s="131">
        <v>33460</v>
      </c>
      <c r="D1375" s="132" t="s">
        <v>2679</v>
      </c>
      <c r="E1375" s="133" t="s">
        <v>2680</v>
      </c>
      <c r="F1375" s="133" t="s">
        <v>203</v>
      </c>
      <c r="G1375" s="135">
        <f t="shared" si="21"/>
        <v>1.0647</v>
      </c>
      <c r="H1375" s="134" t="s">
        <v>391</v>
      </c>
      <c r="I1375" s="138">
        <f>IF(H1375="Urban",VLOOKUP(C1375,'Wage Index Urban (CMS.GOV)-PDPM'!$A$2:$D$1682,4,FALSE),0)</f>
        <v>1.0647</v>
      </c>
      <c r="J1375" s="138">
        <f>IF(H1375="Rural",VLOOKUP(B1375,'Wage Index Rural (CMS.GOV)-PDPM'!$B$1:$C$54,2,FALSE),0)</f>
        <v>0</v>
      </c>
    </row>
    <row r="1376" spans="1:10" x14ac:dyDescent="0.25">
      <c r="A1376" s="134">
        <v>24300</v>
      </c>
      <c r="B1376" s="134" t="s">
        <v>2631</v>
      </c>
      <c r="C1376" s="131">
        <v>99924</v>
      </c>
      <c r="D1376" s="132" t="s">
        <v>2681</v>
      </c>
      <c r="E1376" s="133" t="s">
        <v>2682</v>
      </c>
      <c r="F1376" s="133" t="s">
        <v>7088</v>
      </c>
      <c r="G1376" s="135">
        <f t="shared" si="21"/>
        <v>0.90570000000000006</v>
      </c>
      <c r="H1376" s="134" t="s">
        <v>388</v>
      </c>
      <c r="I1376" s="138">
        <f>IF(H1376="Urban",VLOOKUP(C1376,'Wage Index Urban (CMS.GOV)-PDPM'!$A$2:$D$1682,4,FALSE),0)</f>
        <v>0</v>
      </c>
      <c r="J1376" s="138">
        <f>IF(H1376="Rural",VLOOKUP(B1376,'Wage Index Rural (CMS.GOV)-PDPM'!$B$1:$C$54,2,FALSE),0)</f>
        <v>0.90570000000000006</v>
      </c>
    </row>
    <row r="1377" spans="1:10" x14ac:dyDescent="0.25">
      <c r="A1377" s="134">
        <v>24310</v>
      </c>
      <c r="B1377" s="134" t="s">
        <v>2631</v>
      </c>
      <c r="C1377" s="131">
        <v>99924</v>
      </c>
      <c r="D1377" s="132" t="s">
        <v>460</v>
      </c>
      <c r="E1377" s="133" t="s">
        <v>2683</v>
      </c>
      <c r="F1377" s="133" t="s">
        <v>7088</v>
      </c>
      <c r="G1377" s="135">
        <f t="shared" si="21"/>
        <v>0.90570000000000006</v>
      </c>
      <c r="H1377" s="134" t="s">
        <v>388</v>
      </c>
      <c r="I1377" s="138">
        <f>IF(H1377="Urban",VLOOKUP(C1377,'Wage Index Urban (CMS.GOV)-PDPM'!$A$2:$D$1682,4,FALSE),0)</f>
        <v>0</v>
      </c>
      <c r="J1377" s="138">
        <f>IF(H1377="Rural",VLOOKUP(B1377,'Wage Index Rural (CMS.GOV)-PDPM'!$B$1:$C$54,2,FALSE),0)</f>
        <v>0.90570000000000006</v>
      </c>
    </row>
    <row r="1378" spans="1:10" x14ac:dyDescent="0.25">
      <c r="A1378" s="134">
        <v>24320</v>
      </c>
      <c r="B1378" s="134" t="s">
        <v>2631</v>
      </c>
      <c r="C1378" s="131">
        <v>99924</v>
      </c>
      <c r="D1378" s="132" t="s">
        <v>2684</v>
      </c>
      <c r="E1378" s="133" t="s">
        <v>2685</v>
      </c>
      <c r="F1378" s="133" t="s">
        <v>7088</v>
      </c>
      <c r="G1378" s="135">
        <f t="shared" si="21"/>
        <v>0.90570000000000006</v>
      </c>
      <c r="H1378" s="134" t="s">
        <v>388</v>
      </c>
      <c r="I1378" s="138">
        <f>IF(H1378="Urban",VLOOKUP(C1378,'Wage Index Urban (CMS.GOV)-PDPM'!$A$2:$D$1682,4,FALSE),0)</f>
        <v>0</v>
      </c>
      <c r="J1378" s="138">
        <f>IF(H1378="Rural",VLOOKUP(B1378,'Wage Index Rural (CMS.GOV)-PDPM'!$B$1:$C$54,2,FALSE),0)</f>
        <v>0.90570000000000006</v>
      </c>
    </row>
    <row r="1379" spans="1:10" x14ac:dyDescent="0.25">
      <c r="A1379" s="134">
        <v>24330</v>
      </c>
      <c r="B1379" s="134" t="s">
        <v>2631</v>
      </c>
      <c r="C1379" s="131">
        <v>99924</v>
      </c>
      <c r="D1379" s="132" t="s">
        <v>2686</v>
      </c>
      <c r="E1379" s="133" t="s">
        <v>2687</v>
      </c>
      <c r="F1379" s="133" t="s">
        <v>7088</v>
      </c>
      <c r="G1379" s="135">
        <f t="shared" si="21"/>
        <v>0.90570000000000006</v>
      </c>
      <c r="H1379" s="134" t="s">
        <v>388</v>
      </c>
      <c r="I1379" s="138">
        <f>IF(H1379="Urban",VLOOKUP(C1379,'Wage Index Urban (CMS.GOV)-PDPM'!$A$2:$D$1682,4,FALSE),0)</f>
        <v>0</v>
      </c>
      <c r="J1379" s="138">
        <f>IF(H1379="Rural",VLOOKUP(B1379,'Wage Index Rural (CMS.GOV)-PDPM'!$B$1:$C$54,2,FALSE),0)</f>
        <v>0.90570000000000006</v>
      </c>
    </row>
    <row r="1380" spans="1:10" x14ac:dyDescent="0.25">
      <c r="A1380" s="134">
        <v>24340</v>
      </c>
      <c r="B1380" s="134" t="s">
        <v>2631</v>
      </c>
      <c r="C1380" s="131">
        <v>99924</v>
      </c>
      <c r="D1380" s="132" t="s">
        <v>2688</v>
      </c>
      <c r="E1380" s="133" t="s">
        <v>2689</v>
      </c>
      <c r="F1380" s="133" t="s">
        <v>7088</v>
      </c>
      <c r="G1380" s="135">
        <f t="shared" si="21"/>
        <v>0.90570000000000006</v>
      </c>
      <c r="H1380" s="134" t="s">
        <v>388</v>
      </c>
      <c r="I1380" s="138">
        <f>IF(H1380="Urban",VLOOKUP(C1380,'Wage Index Urban (CMS.GOV)-PDPM'!$A$2:$D$1682,4,FALSE),0)</f>
        <v>0</v>
      </c>
      <c r="J1380" s="138">
        <f>IF(H1380="Rural",VLOOKUP(B1380,'Wage Index Rural (CMS.GOV)-PDPM'!$B$1:$C$54,2,FALSE),0)</f>
        <v>0.90570000000000006</v>
      </c>
    </row>
    <row r="1381" spans="1:10" x14ac:dyDescent="0.25">
      <c r="A1381" s="134">
        <v>24350</v>
      </c>
      <c r="B1381" s="134" t="s">
        <v>2631</v>
      </c>
      <c r="C1381" s="131">
        <v>99924</v>
      </c>
      <c r="D1381" s="132" t="s">
        <v>2690</v>
      </c>
      <c r="E1381" s="133" t="s">
        <v>2691</v>
      </c>
      <c r="F1381" s="133" t="s">
        <v>7088</v>
      </c>
      <c r="G1381" s="135">
        <f t="shared" si="21"/>
        <v>0.90570000000000006</v>
      </c>
      <c r="H1381" s="134" t="s">
        <v>388</v>
      </c>
      <c r="I1381" s="138">
        <f>IF(H1381="Urban",VLOOKUP(C1381,'Wage Index Urban (CMS.GOV)-PDPM'!$A$2:$D$1682,4,FALSE),0)</f>
        <v>0</v>
      </c>
      <c r="J1381" s="138">
        <f>IF(H1381="Rural",VLOOKUP(B1381,'Wage Index Rural (CMS.GOV)-PDPM'!$B$1:$C$54,2,FALSE),0)</f>
        <v>0.90570000000000006</v>
      </c>
    </row>
    <row r="1382" spans="1:10" x14ac:dyDescent="0.25">
      <c r="A1382" s="134">
        <v>24360</v>
      </c>
      <c r="B1382" s="134" t="s">
        <v>2631</v>
      </c>
      <c r="C1382" s="131">
        <v>99924</v>
      </c>
      <c r="D1382" s="132" t="s">
        <v>2692</v>
      </c>
      <c r="E1382" s="133" t="s">
        <v>2693</v>
      </c>
      <c r="F1382" s="133" t="s">
        <v>7088</v>
      </c>
      <c r="G1382" s="135">
        <f t="shared" si="21"/>
        <v>0.90570000000000006</v>
      </c>
      <c r="H1382" s="134" t="s">
        <v>388</v>
      </c>
      <c r="I1382" s="138">
        <f>IF(H1382="Urban",VLOOKUP(C1382,'Wage Index Urban (CMS.GOV)-PDPM'!$A$2:$D$1682,4,FALSE),0)</f>
        <v>0</v>
      </c>
      <c r="J1382" s="138">
        <f>IF(H1382="Rural",VLOOKUP(B1382,'Wage Index Rural (CMS.GOV)-PDPM'!$B$1:$C$54,2,FALSE),0)</f>
        <v>0.90570000000000006</v>
      </c>
    </row>
    <row r="1383" spans="1:10" x14ac:dyDescent="0.25">
      <c r="A1383" s="134">
        <v>24370</v>
      </c>
      <c r="B1383" s="134" t="s">
        <v>2631</v>
      </c>
      <c r="C1383" s="131">
        <v>20260</v>
      </c>
      <c r="D1383" s="132" t="s">
        <v>779</v>
      </c>
      <c r="E1383" s="133" t="s">
        <v>2694</v>
      </c>
      <c r="F1383" s="133" t="s">
        <v>205</v>
      </c>
      <c r="G1383" s="135">
        <f t="shared" si="21"/>
        <v>0.9748</v>
      </c>
      <c r="H1383" s="134" t="s">
        <v>391</v>
      </c>
      <c r="I1383" s="138">
        <f>IF(H1383="Urban",VLOOKUP(C1383,'Wage Index Urban (CMS.GOV)-PDPM'!$A$2:$D$1682,4,FALSE),0)</f>
        <v>0.9748</v>
      </c>
      <c r="J1383" s="138">
        <f>IF(H1383="Rural",VLOOKUP(B1383,'Wage Index Rural (CMS.GOV)-PDPM'!$B$1:$C$54,2,FALSE),0)</f>
        <v>0</v>
      </c>
    </row>
    <row r="1384" spans="1:10" x14ac:dyDescent="0.25">
      <c r="A1384" s="134">
        <v>24380</v>
      </c>
      <c r="B1384" s="134" t="s">
        <v>2631</v>
      </c>
      <c r="C1384" s="131">
        <v>99924</v>
      </c>
      <c r="D1384" s="132" t="s">
        <v>2695</v>
      </c>
      <c r="E1384" s="133" t="s">
        <v>2696</v>
      </c>
      <c r="F1384" s="133" t="s">
        <v>7088</v>
      </c>
      <c r="G1384" s="135">
        <f t="shared" si="21"/>
        <v>0.90570000000000006</v>
      </c>
      <c r="H1384" s="134" t="s">
        <v>388</v>
      </c>
      <c r="I1384" s="138">
        <f>IF(H1384="Urban",VLOOKUP(C1384,'Wage Index Urban (CMS.GOV)-PDPM'!$A$2:$D$1682,4,FALSE),0)</f>
        <v>0</v>
      </c>
      <c r="J1384" s="138">
        <f>IF(H1384="Rural",VLOOKUP(B1384,'Wage Index Rural (CMS.GOV)-PDPM'!$B$1:$C$54,2,FALSE),0)</f>
        <v>0.90570000000000006</v>
      </c>
    </row>
    <row r="1385" spans="1:10" x14ac:dyDescent="0.25">
      <c r="A1385" s="134">
        <v>24390</v>
      </c>
      <c r="B1385" s="134" t="s">
        <v>2631</v>
      </c>
      <c r="C1385" s="131">
        <v>33460</v>
      </c>
      <c r="D1385" s="132" t="s">
        <v>2697</v>
      </c>
      <c r="E1385" s="133" t="s">
        <v>2698</v>
      </c>
      <c r="F1385" s="133" t="s">
        <v>203</v>
      </c>
      <c r="G1385" s="135">
        <f t="shared" si="21"/>
        <v>1.0647</v>
      </c>
      <c r="H1385" s="134" t="s">
        <v>391</v>
      </c>
      <c r="I1385" s="138">
        <f>IF(H1385="Urban",VLOOKUP(C1385,'Wage Index Urban (CMS.GOV)-PDPM'!$A$2:$D$1682,4,FALSE),0)</f>
        <v>1.0647</v>
      </c>
      <c r="J1385" s="138">
        <f>IF(H1385="Rural",VLOOKUP(B1385,'Wage Index Rural (CMS.GOV)-PDPM'!$B$1:$C$54,2,FALSE),0)</f>
        <v>0</v>
      </c>
    </row>
    <row r="1386" spans="1:10" x14ac:dyDescent="0.25">
      <c r="A1386" s="134">
        <v>24400</v>
      </c>
      <c r="B1386" s="134" t="s">
        <v>2631</v>
      </c>
      <c r="C1386" s="131">
        <v>99924</v>
      </c>
      <c r="D1386" s="132" t="s">
        <v>682</v>
      </c>
      <c r="E1386" s="133" t="s">
        <v>2699</v>
      </c>
      <c r="F1386" s="133" t="s">
        <v>7088</v>
      </c>
      <c r="G1386" s="135">
        <f t="shared" si="21"/>
        <v>0.90570000000000006</v>
      </c>
      <c r="H1386" s="134" t="s">
        <v>388</v>
      </c>
      <c r="I1386" s="138">
        <f>IF(H1386="Urban",VLOOKUP(C1386,'Wage Index Urban (CMS.GOV)-PDPM'!$A$2:$D$1682,4,FALSE),0)</f>
        <v>0</v>
      </c>
      <c r="J1386" s="138">
        <f>IF(H1386="Rural",VLOOKUP(B1386,'Wage Index Rural (CMS.GOV)-PDPM'!$B$1:$C$54,2,FALSE),0)</f>
        <v>0.90570000000000006</v>
      </c>
    </row>
    <row r="1387" spans="1:10" x14ac:dyDescent="0.25">
      <c r="A1387" s="134">
        <v>24410</v>
      </c>
      <c r="B1387" s="134" t="s">
        <v>2631</v>
      </c>
      <c r="C1387" s="131">
        <v>99924</v>
      </c>
      <c r="D1387" s="132" t="s">
        <v>1851</v>
      </c>
      <c r="E1387" s="133" t="s">
        <v>2700</v>
      </c>
      <c r="F1387" s="133" t="s">
        <v>7088</v>
      </c>
      <c r="G1387" s="135">
        <f t="shared" si="21"/>
        <v>0.90570000000000006</v>
      </c>
      <c r="H1387" s="134" t="s">
        <v>388</v>
      </c>
      <c r="I1387" s="138">
        <f>IF(H1387="Urban",VLOOKUP(C1387,'Wage Index Urban (CMS.GOV)-PDPM'!$A$2:$D$1682,4,FALSE),0)</f>
        <v>0</v>
      </c>
      <c r="J1387" s="138">
        <f>IF(H1387="Rural",VLOOKUP(B1387,'Wage Index Rural (CMS.GOV)-PDPM'!$B$1:$C$54,2,FALSE),0)</f>
        <v>0.90570000000000006</v>
      </c>
    </row>
    <row r="1388" spans="1:10" x14ac:dyDescent="0.25">
      <c r="A1388" s="134">
        <v>24430</v>
      </c>
      <c r="B1388" s="134" t="s">
        <v>2631</v>
      </c>
      <c r="C1388" s="131">
        <v>99924</v>
      </c>
      <c r="D1388" s="132" t="s">
        <v>2701</v>
      </c>
      <c r="E1388" s="133" t="s">
        <v>2702</v>
      </c>
      <c r="F1388" s="133" t="s">
        <v>7088</v>
      </c>
      <c r="G1388" s="135">
        <f t="shared" si="21"/>
        <v>0.90570000000000006</v>
      </c>
      <c r="H1388" s="134" t="s">
        <v>388</v>
      </c>
      <c r="I1388" s="138">
        <f>IF(H1388="Urban",VLOOKUP(C1388,'Wage Index Urban (CMS.GOV)-PDPM'!$A$2:$D$1682,4,FALSE),0)</f>
        <v>0</v>
      </c>
      <c r="J1388" s="138">
        <f>IF(H1388="Rural",VLOOKUP(B1388,'Wage Index Rural (CMS.GOV)-PDPM'!$B$1:$C$54,2,FALSE),0)</f>
        <v>0.90570000000000006</v>
      </c>
    </row>
    <row r="1389" spans="1:10" x14ac:dyDescent="0.25">
      <c r="A1389" s="134">
        <v>24440</v>
      </c>
      <c r="B1389" s="134" t="s">
        <v>2631</v>
      </c>
      <c r="C1389" s="131">
        <v>99924</v>
      </c>
      <c r="D1389" s="132" t="s">
        <v>484</v>
      </c>
      <c r="E1389" s="133" t="s">
        <v>2703</v>
      </c>
      <c r="F1389" s="133" t="s">
        <v>7088</v>
      </c>
      <c r="G1389" s="135">
        <f t="shared" si="21"/>
        <v>0.90570000000000006</v>
      </c>
      <c r="H1389" s="134" t="s">
        <v>388</v>
      </c>
      <c r="I1389" s="138">
        <f>IF(H1389="Urban",VLOOKUP(C1389,'Wage Index Urban (CMS.GOV)-PDPM'!$A$2:$D$1682,4,FALSE),0)</f>
        <v>0</v>
      </c>
      <c r="J1389" s="138">
        <f>IF(H1389="Rural",VLOOKUP(B1389,'Wage Index Rural (CMS.GOV)-PDPM'!$B$1:$C$54,2,FALSE),0)</f>
        <v>0.90570000000000006</v>
      </c>
    </row>
    <row r="1390" spans="1:10" x14ac:dyDescent="0.25">
      <c r="A1390" s="134">
        <v>24450</v>
      </c>
      <c r="B1390" s="134" t="s">
        <v>2631</v>
      </c>
      <c r="C1390" s="131">
        <v>99924</v>
      </c>
      <c r="D1390" s="132" t="s">
        <v>1077</v>
      </c>
      <c r="E1390" s="133" t="s">
        <v>2704</v>
      </c>
      <c r="F1390" s="133" t="s">
        <v>7088</v>
      </c>
      <c r="G1390" s="135">
        <f t="shared" si="21"/>
        <v>0.90570000000000006</v>
      </c>
      <c r="H1390" s="134" t="s">
        <v>388</v>
      </c>
      <c r="I1390" s="138">
        <f>IF(H1390="Urban",VLOOKUP(C1390,'Wage Index Urban (CMS.GOV)-PDPM'!$A$2:$D$1682,4,FALSE),0)</f>
        <v>0</v>
      </c>
      <c r="J1390" s="138">
        <f>IF(H1390="Rural",VLOOKUP(B1390,'Wage Index Rural (CMS.GOV)-PDPM'!$B$1:$C$54,2,FALSE),0)</f>
        <v>0.90570000000000006</v>
      </c>
    </row>
    <row r="1391" spans="1:10" x14ac:dyDescent="0.25">
      <c r="A1391" s="134">
        <v>24420</v>
      </c>
      <c r="B1391" s="134" t="s">
        <v>2631</v>
      </c>
      <c r="C1391" s="131">
        <v>99924</v>
      </c>
      <c r="D1391" s="132" t="s">
        <v>2705</v>
      </c>
      <c r="E1391" s="133" t="s">
        <v>2706</v>
      </c>
      <c r="F1391" s="133" t="s">
        <v>7088</v>
      </c>
      <c r="G1391" s="135">
        <f t="shared" si="21"/>
        <v>0.90570000000000006</v>
      </c>
      <c r="H1391" s="134" t="s">
        <v>388</v>
      </c>
      <c r="I1391" s="138">
        <f>IF(H1391="Urban",VLOOKUP(C1391,'Wage Index Urban (CMS.GOV)-PDPM'!$A$2:$D$1682,4,FALSE),0)</f>
        <v>0</v>
      </c>
      <c r="J1391" s="138">
        <f>IF(H1391="Rural",VLOOKUP(B1391,'Wage Index Rural (CMS.GOV)-PDPM'!$B$1:$C$54,2,FALSE),0)</f>
        <v>0.90570000000000006</v>
      </c>
    </row>
    <row r="1392" spans="1:10" x14ac:dyDescent="0.25">
      <c r="A1392" s="134">
        <v>24460</v>
      </c>
      <c r="B1392" s="134" t="s">
        <v>2631</v>
      </c>
      <c r="C1392" s="131">
        <v>99924</v>
      </c>
      <c r="D1392" s="132" t="s">
        <v>2707</v>
      </c>
      <c r="E1392" s="133" t="s">
        <v>2708</v>
      </c>
      <c r="F1392" s="133" t="s">
        <v>7088</v>
      </c>
      <c r="G1392" s="135">
        <f t="shared" si="21"/>
        <v>0.90570000000000006</v>
      </c>
      <c r="H1392" s="134" t="s">
        <v>388</v>
      </c>
      <c r="I1392" s="138">
        <f>IF(H1392="Urban",VLOOKUP(C1392,'Wage Index Urban (CMS.GOV)-PDPM'!$A$2:$D$1682,4,FALSE),0)</f>
        <v>0</v>
      </c>
      <c r="J1392" s="138">
        <f>IF(H1392="Rural",VLOOKUP(B1392,'Wage Index Rural (CMS.GOV)-PDPM'!$B$1:$C$54,2,FALSE),0)</f>
        <v>0.90570000000000006</v>
      </c>
    </row>
    <row r="1393" spans="1:10" x14ac:dyDescent="0.25">
      <c r="A1393" s="134">
        <v>24470</v>
      </c>
      <c r="B1393" s="134" t="s">
        <v>2631</v>
      </c>
      <c r="C1393" s="131">
        <v>33460</v>
      </c>
      <c r="D1393" s="132" t="s">
        <v>2709</v>
      </c>
      <c r="E1393" s="133" t="s">
        <v>2710</v>
      </c>
      <c r="F1393" s="133" t="s">
        <v>203</v>
      </c>
      <c r="G1393" s="135">
        <f t="shared" si="21"/>
        <v>1.0647</v>
      </c>
      <c r="H1393" s="134" t="s">
        <v>391</v>
      </c>
      <c r="I1393" s="138">
        <f>IF(H1393="Urban",VLOOKUP(C1393,'Wage Index Urban (CMS.GOV)-PDPM'!$A$2:$D$1682,4,FALSE),0)</f>
        <v>1.0647</v>
      </c>
      <c r="J1393" s="138">
        <f>IF(H1393="Rural",VLOOKUP(B1393,'Wage Index Rural (CMS.GOV)-PDPM'!$B$1:$C$54,2,FALSE),0)</f>
        <v>0</v>
      </c>
    </row>
    <row r="1394" spans="1:10" x14ac:dyDescent="0.25">
      <c r="A1394" s="134">
        <v>24480</v>
      </c>
      <c r="B1394" s="134" t="s">
        <v>2631</v>
      </c>
      <c r="C1394" s="131">
        <v>99924</v>
      </c>
      <c r="D1394" s="132" t="s">
        <v>2711</v>
      </c>
      <c r="E1394" s="133" t="s">
        <v>2712</v>
      </c>
      <c r="F1394" s="133" t="s">
        <v>7088</v>
      </c>
      <c r="G1394" s="135">
        <f t="shared" si="21"/>
        <v>0.90570000000000006</v>
      </c>
      <c r="H1394" s="134" t="s">
        <v>388</v>
      </c>
      <c r="I1394" s="138">
        <f>IF(H1394="Urban",VLOOKUP(C1394,'Wage Index Urban (CMS.GOV)-PDPM'!$A$2:$D$1682,4,FALSE),0)</f>
        <v>0</v>
      </c>
      <c r="J1394" s="138">
        <f>IF(H1394="Rural",VLOOKUP(B1394,'Wage Index Rural (CMS.GOV)-PDPM'!$B$1:$C$54,2,FALSE),0)</f>
        <v>0.90570000000000006</v>
      </c>
    </row>
    <row r="1395" spans="1:10" x14ac:dyDescent="0.25">
      <c r="A1395" s="134">
        <v>24490</v>
      </c>
      <c r="B1395" s="134" t="s">
        <v>2631</v>
      </c>
      <c r="C1395" s="131">
        <v>99924</v>
      </c>
      <c r="D1395" s="132" t="s">
        <v>2713</v>
      </c>
      <c r="E1395" s="133" t="s">
        <v>2714</v>
      </c>
      <c r="F1395" s="133" t="s">
        <v>7088</v>
      </c>
      <c r="G1395" s="135">
        <f t="shared" si="21"/>
        <v>0.90570000000000006</v>
      </c>
      <c r="H1395" s="134" t="s">
        <v>388</v>
      </c>
      <c r="I1395" s="138">
        <f>IF(H1395="Urban",VLOOKUP(C1395,'Wage Index Urban (CMS.GOV)-PDPM'!$A$2:$D$1682,4,FALSE),0)</f>
        <v>0</v>
      </c>
      <c r="J1395" s="138">
        <f>IF(H1395="Rural",VLOOKUP(B1395,'Wage Index Rural (CMS.GOV)-PDPM'!$B$1:$C$54,2,FALSE),0)</f>
        <v>0.90570000000000006</v>
      </c>
    </row>
    <row r="1396" spans="1:10" x14ac:dyDescent="0.25">
      <c r="A1396" s="134">
        <v>24500</v>
      </c>
      <c r="B1396" s="134" t="s">
        <v>2631</v>
      </c>
      <c r="C1396" s="131">
        <v>99924</v>
      </c>
      <c r="D1396" s="132" t="s">
        <v>1297</v>
      </c>
      <c r="E1396" s="133" t="s">
        <v>2715</v>
      </c>
      <c r="F1396" s="133" t="s">
        <v>7088</v>
      </c>
      <c r="G1396" s="135">
        <f t="shared" si="21"/>
        <v>0.90570000000000006</v>
      </c>
      <c r="H1396" s="134" t="s">
        <v>388</v>
      </c>
      <c r="I1396" s="138">
        <f>IF(H1396="Urban",VLOOKUP(C1396,'Wage Index Urban (CMS.GOV)-PDPM'!$A$2:$D$1682,4,FALSE),0)</f>
        <v>0</v>
      </c>
      <c r="J1396" s="138">
        <f>IF(H1396="Rural",VLOOKUP(B1396,'Wage Index Rural (CMS.GOV)-PDPM'!$B$1:$C$54,2,FALSE),0)</f>
        <v>0.90570000000000006</v>
      </c>
    </row>
    <row r="1397" spans="1:10" x14ac:dyDescent="0.25">
      <c r="A1397" s="134">
        <v>24510</v>
      </c>
      <c r="B1397" s="134" t="s">
        <v>2631</v>
      </c>
      <c r="C1397" s="131">
        <v>31860</v>
      </c>
      <c r="D1397" s="132" t="s">
        <v>2716</v>
      </c>
      <c r="E1397" s="133" t="s">
        <v>2717</v>
      </c>
      <c r="F1397" s="133" t="s">
        <v>6511</v>
      </c>
      <c r="G1397" s="135">
        <f t="shared" si="21"/>
        <v>1.0574000000000001</v>
      </c>
      <c r="H1397" s="134" t="s">
        <v>391</v>
      </c>
      <c r="I1397" s="138">
        <f>IF(H1397="Urban",VLOOKUP(C1397,'Wage Index Urban (CMS.GOV)-PDPM'!$A$2:$D$1682,4,FALSE),0)</f>
        <v>1.0574000000000001</v>
      </c>
      <c r="J1397" s="138">
        <f>IF(H1397="Rural",VLOOKUP(B1397,'Wage Index Rural (CMS.GOV)-PDPM'!$B$1:$C$54,2,FALSE),0)</f>
        <v>0</v>
      </c>
    </row>
    <row r="1398" spans="1:10" x14ac:dyDescent="0.25">
      <c r="A1398" s="134">
        <v>24520</v>
      </c>
      <c r="B1398" s="134" t="s">
        <v>2631</v>
      </c>
      <c r="C1398" s="131">
        <v>99924</v>
      </c>
      <c r="D1398" s="132" t="s">
        <v>2718</v>
      </c>
      <c r="E1398" s="133" t="s">
        <v>2719</v>
      </c>
      <c r="F1398" s="133" t="s">
        <v>7088</v>
      </c>
      <c r="G1398" s="135">
        <f t="shared" si="21"/>
        <v>0.90570000000000006</v>
      </c>
      <c r="H1398" s="134" t="s">
        <v>388</v>
      </c>
      <c r="I1398" s="138">
        <f>IF(H1398="Urban",VLOOKUP(C1398,'Wage Index Urban (CMS.GOV)-PDPM'!$A$2:$D$1682,4,FALSE),0)</f>
        <v>0</v>
      </c>
      <c r="J1398" s="138">
        <f>IF(H1398="Rural",VLOOKUP(B1398,'Wage Index Rural (CMS.GOV)-PDPM'!$B$1:$C$54,2,FALSE),0)</f>
        <v>0.90570000000000006</v>
      </c>
    </row>
    <row r="1399" spans="1:10" x14ac:dyDescent="0.25">
      <c r="A1399" s="134">
        <v>24530</v>
      </c>
      <c r="B1399" s="134" t="s">
        <v>2631</v>
      </c>
      <c r="C1399" s="131">
        <v>99924</v>
      </c>
      <c r="D1399" s="132" t="s">
        <v>2720</v>
      </c>
      <c r="E1399" s="133" t="s">
        <v>2721</v>
      </c>
      <c r="F1399" s="133" t="s">
        <v>7088</v>
      </c>
      <c r="G1399" s="135">
        <f t="shared" si="21"/>
        <v>0.90570000000000006</v>
      </c>
      <c r="H1399" s="134" t="s">
        <v>388</v>
      </c>
      <c r="I1399" s="138">
        <f>IF(H1399="Urban",VLOOKUP(C1399,'Wage Index Urban (CMS.GOV)-PDPM'!$A$2:$D$1682,4,FALSE),0)</f>
        <v>0</v>
      </c>
      <c r="J1399" s="138">
        <f>IF(H1399="Rural",VLOOKUP(B1399,'Wage Index Rural (CMS.GOV)-PDPM'!$B$1:$C$54,2,FALSE),0)</f>
        <v>0.90570000000000006</v>
      </c>
    </row>
    <row r="1400" spans="1:10" x14ac:dyDescent="0.25">
      <c r="A1400" s="134">
        <v>24540</v>
      </c>
      <c r="B1400" s="134" t="s">
        <v>2631</v>
      </c>
      <c r="C1400" s="131">
        <v>40340</v>
      </c>
      <c r="D1400" s="132" t="s">
        <v>2722</v>
      </c>
      <c r="E1400" s="133" t="s">
        <v>2723</v>
      </c>
      <c r="F1400" s="133" t="s">
        <v>207</v>
      </c>
      <c r="G1400" s="135">
        <f t="shared" si="21"/>
        <v>1.0746</v>
      </c>
      <c r="H1400" s="134" t="s">
        <v>391</v>
      </c>
      <c r="I1400" s="138">
        <f>IF(H1400="Urban",VLOOKUP(C1400,'Wage Index Urban (CMS.GOV)-PDPM'!$A$2:$D$1682,4,FALSE),0)</f>
        <v>1.0746</v>
      </c>
      <c r="J1400" s="138">
        <f>IF(H1400="Rural",VLOOKUP(B1400,'Wage Index Rural (CMS.GOV)-PDPM'!$B$1:$C$54,2,FALSE),0)</f>
        <v>0</v>
      </c>
    </row>
    <row r="1401" spans="1:10" x14ac:dyDescent="0.25">
      <c r="A1401" s="134">
        <v>24550</v>
      </c>
      <c r="B1401" s="134" t="s">
        <v>2631</v>
      </c>
      <c r="C1401" s="131">
        <v>99924</v>
      </c>
      <c r="D1401" s="132" t="s">
        <v>2724</v>
      </c>
      <c r="E1401" s="133" t="s">
        <v>2725</v>
      </c>
      <c r="F1401" s="133" t="s">
        <v>7088</v>
      </c>
      <c r="G1401" s="135">
        <f t="shared" si="21"/>
        <v>0.90570000000000006</v>
      </c>
      <c r="H1401" s="134" t="s">
        <v>388</v>
      </c>
      <c r="I1401" s="138">
        <f>IF(H1401="Urban",VLOOKUP(C1401,'Wage Index Urban (CMS.GOV)-PDPM'!$A$2:$D$1682,4,FALSE),0)</f>
        <v>0</v>
      </c>
      <c r="J1401" s="138">
        <f>IF(H1401="Rural",VLOOKUP(B1401,'Wage Index Rural (CMS.GOV)-PDPM'!$B$1:$C$54,2,FALSE),0)</f>
        <v>0.90570000000000006</v>
      </c>
    </row>
    <row r="1402" spans="1:10" x14ac:dyDescent="0.25">
      <c r="A1402" s="134">
        <v>24560</v>
      </c>
      <c r="B1402" s="134" t="s">
        <v>2631</v>
      </c>
      <c r="C1402" s="131">
        <v>99924</v>
      </c>
      <c r="D1402" s="132" t="s">
        <v>2726</v>
      </c>
      <c r="E1402" s="133" t="s">
        <v>2727</v>
      </c>
      <c r="F1402" s="133" t="s">
        <v>7088</v>
      </c>
      <c r="G1402" s="135">
        <f t="shared" si="21"/>
        <v>0.90570000000000006</v>
      </c>
      <c r="H1402" s="134" t="s">
        <v>388</v>
      </c>
      <c r="I1402" s="138">
        <f>IF(H1402="Urban",VLOOKUP(C1402,'Wage Index Urban (CMS.GOV)-PDPM'!$A$2:$D$1682,4,FALSE),0)</f>
        <v>0</v>
      </c>
      <c r="J1402" s="138">
        <f>IF(H1402="Rural",VLOOKUP(B1402,'Wage Index Rural (CMS.GOV)-PDPM'!$B$1:$C$54,2,FALSE),0)</f>
        <v>0.90570000000000006</v>
      </c>
    </row>
    <row r="1403" spans="1:10" x14ac:dyDescent="0.25">
      <c r="A1403" s="134">
        <v>24570</v>
      </c>
      <c r="B1403" s="134" t="s">
        <v>2631</v>
      </c>
      <c r="C1403" s="131">
        <v>99924</v>
      </c>
      <c r="D1403" s="132" t="s">
        <v>2728</v>
      </c>
      <c r="E1403" s="133" t="s">
        <v>2729</v>
      </c>
      <c r="F1403" s="133" t="s">
        <v>7088</v>
      </c>
      <c r="G1403" s="135">
        <f t="shared" si="21"/>
        <v>0.90570000000000006</v>
      </c>
      <c r="H1403" s="134" t="s">
        <v>388</v>
      </c>
      <c r="I1403" s="138">
        <f>IF(H1403="Urban",VLOOKUP(C1403,'Wage Index Urban (CMS.GOV)-PDPM'!$A$2:$D$1682,4,FALSE),0)</f>
        <v>0</v>
      </c>
      <c r="J1403" s="138">
        <f>IF(H1403="Rural",VLOOKUP(B1403,'Wage Index Rural (CMS.GOV)-PDPM'!$B$1:$C$54,2,FALSE),0)</f>
        <v>0.90570000000000006</v>
      </c>
    </row>
    <row r="1404" spans="1:10" x14ac:dyDescent="0.25">
      <c r="A1404" s="134">
        <v>24580</v>
      </c>
      <c r="B1404" s="134" t="s">
        <v>2631</v>
      </c>
      <c r="C1404" s="131">
        <v>99924</v>
      </c>
      <c r="D1404" s="132" t="s">
        <v>2730</v>
      </c>
      <c r="E1404" s="133" t="s">
        <v>2731</v>
      </c>
      <c r="F1404" s="133" t="s">
        <v>7088</v>
      </c>
      <c r="G1404" s="135">
        <f t="shared" si="21"/>
        <v>0.90570000000000006</v>
      </c>
      <c r="H1404" s="134" t="s">
        <v>388</v>
      </c>
      <c r="I1404" s="138">
        <f>IF(H1404="Urban",VLOOKUP(C1404,'Wage Index Urban (CMS.GOV)-PDPM'!$A$2:$D$1682,4,FALSE),0)</f>
        <v>0</v>
      </c>
      <c r="J1404" s="138">
        <f>IF(H1404="Rural",VLOOKUP(B1404,'Wage Index Rural (CMS.GOV)-PDPM'!$B$1:$C$54,2,FALSE),0)</f>
        <v>0.90570000000000006</v>
      </c>
    </row>
    <row r="1405" spans="1:10" x14ac:dyDescent="0.25">
      <c r="A1405" s="134">
        <v>24590</v>
      </c>
      <c r="B1405" s="134" t="s">
        <v>2631</v>
      </c>
      <c r="C1405" s="131">
        <v>24220</v>
      </c>
      <c r="D1405" s="132" t="s">
        <v>710</v>
      </c>
      <c r="E1405" s="133" t="s">
        <v>2732</v>
      </c>
      <c r="F1405" s="133" t="s">
        <v>209</v>
      </c>
      <c r="G1405" s="135">
        <f t="shared" si="21"/>
        <v>0.7732</v>
      </c>
      <c r="H1405" s="134" t="s">
        <v>391</v>
      </c>
      <c r="I1405" s="138">
        <f>IF(H1405="Urban",VLOOKUP(C1405,'Wage Index Urban (CMS.GOV)-PDPM'!$A$2:$D$1682,4,FALSE),0)</f>
        <v>0.7732</v>
      </c>
      <c r="J1405" s="138">
        <f>IF(H1405="Rural",VLOOKUP(B1405,'Wage Index Rural (CMS.GOV)-PDPM'!$B$1:$C$54,2,FALSE),0)</f>
        <v>0</v>
      </c>
    </row>
    <row r="1406" spans="1:10" x14ac:dyDescent="0.25">
      <c r="A1406" s="134">
        <v>24600</v>
      </c>
      <c r="B1406" s="134" t="s">
        <v>2631</v>
      </c>
      <c r="C1406" s="131">
        <v>99924</v>
      </c>
      <c r="D1406" s="132" t="s">
        <v>712</v>
      </c>
      <c r="E1406" s="133" t="s">
        <v>2733</v>
      </c>
      <c r="F1406" s="133" t="s">
        <v>7088</v>
      </c>
      <c r="G1406" s="135">
        <f t="shared" si="21"/>
        <v>0.90570000000000006</v>
      </c>
      <c r="H1406" s="134" t="s">
        <v>388</v>
      </c>
      <c r="I1406" s="138">
        <f>IF(H1406="Urban",VLOOKUP(C1406,'Wage Index Urban (CMS.GOV)-PDPM'!$A$2:$D$1682,4,FALSE),0)</f>
        <v>0</v>
      </c>
      <c r="J1406" s="138">
        <f>IF(H1406="Rural",VLOOKUP(B1406,'Wage Index Rural (CMS.GOV)-PDPM'!$B$1:$C$54,2,FALSE),0)</f>
        <v>0.90570000000000006</v>
      </c>
    </row>
    <row r="1407" spans="1:10" x14ac:dyDescent="0.25">
      <c r="A1407" s="134">
        <v>24610</v>
      </c>
      <c r="B1407" s="134" t="s">
        <v>2631</v>
      </c>
      <c r="C1407" s="131">
        <v>33460</v>
      </c>
      <c r="D1407" s="132" t="s">
        <v>2734</v>
      </c>
      <c r="E1407" s="133" t="s">
        <v>2735</v>
      </c>
      <c r="F1407" s="133" t="s">
        <v>203</v>
      </c>
      <c r="G1407" s="135">
        <f t="shared" si="21"/>
        <v>1.0647</v>
      </c>
      <c r="H1407" s="134" t="s">
        <v>391</v>
      </c>
      <c r="I1407" s="138">
        <f>IF(H1407="Urban",VLOOKUP(C1407,'Wage Index Urban (CMS.GOV)-PDPM'!$A$2:$D$1682,4,FALSE),0)</f>
        <v>1.0647</v>
      </c>
      <c r="J1407" s="138">
        <f>IF(H1407="Rural",VLOOKUP(B1407,'Wage Index Rural (CMS.GOV)-PDPM'!$B$1:$C$54,2,FALSE),0)</f>
        <v>0</v>
      </c>
    </row>
    <row r="1408" spans="1:10" x14ac:dyDescent="0.25">
      <c r="A1408" s="134">
        <v>24620</v>
      </c>
      <c r="B1408" s="134" t="s">
        <v>2631</v>
      </c>
      <c r="C1408" s="131">
        <v>99924</v>
      </c>
      <c r="D1408" s="132" t="s">
        <v>2736</v>
      </c>
      <c r="E1408" s="133" t="s">
        <v>2737</v>
      </c>
      <c r="F1408" s="133" t="s">
        <v>7088</v>
      </c>
      <c r="G1408" s="135">
        <f t="shared" si="21"/>
        <v>0.90570000000000006</v>
      </c>
      <c r="H1408" s="134" t="s">
        <v>388</v>
      </c>
      <c r="I1408" s="138">
        <f>IF(H1408="Urban",VLOOKUP(C1408,'Wage Index Urban (CMS.GOV)-PDPM'!$A$2:$D$1682,4,FALSE),0)</f>
        <v>0</v>
      </c>
      <c r="J1408" s="138">
        <f>IF(H1408="Rural",VLOOKUP(B1408,'Wage Index Rural (CMS.GOV)-PDPM'!$B$1:$C$54,2,FALSE),0)</f>
        <v>0.90570000000000006</v>
      </c>
    </row>
    <row r="1409" spans="1:10" x14ac:dyDescent="0.25">
      <c r="A1409" s="134">
        <v>24630</v>
      </c>
      <c r="B1409" s="134" t="s">
        <v>2631</v>
      </c>
      <c r="C1409" s="131">
        <v>99924</v>
      </c>
      <c r="D1409" s="132" t="s">
        <v>2738</v>
      </c>
      <c r="E1409" s="133" t="s">
        <v>2739</v>
      </c>
      <c r="F1409" s="133" t="s">
        <v>7088</v>
      </c>
      <c r="G1409" s="135">
        <f t="shared" si="21"/>
        <v>0.90570000000000006</v>
      </c>
      <c r="H1409" s="134" t="s">
        <v>388</v>
      </c>
      <c r="I1409" s="138">
        <f>IF(H1409="Urban",VLOOKUP(C1409,'Wage Index Urban (CMS.GOV)-PDPM'!$A$2:$D$1682,4,FALSE),0)</f>
        <v>0</v>
      </c>
      <c r="J1409" s="138">
        <f>IF(H1409="Rural",VLOOKUP(B1409,'Wage Index Rural (CMS.GOV)-PDPM'!$B$1:$C$54,2,FALSE),0)</f>
        <v>0.90570000000000006</v>
      </c>
    </row>
    <row r="1410" spans="1:10" x14ac:dyDescent="0.25">
      <c r="A1410" s="134">
        <v>24640</v>
      </c>
      <c r="B1410" s="134" t="s">
        <v>2631</v>
      </c>
      <c r="C1410" s="131">
        <v>99924</v>
      </c>
      <c r="D1410" s="132" t="s">
        <v>2740</v>
      </c>
      <c r="E1410" s="133" t="s">
        <v>2741</v>
      </c>
      <c r="F1410" s="133" t="s">
        <v>7088</v>
      </c>
      <c r="G1410" s="135">
        <f t="shared" si="21"/>
        <v>0.90570000000000006</v>
      </c>
      <c r="H1410" s="134" t="s">
        <v>388</v>
      </c>
      <c r="I1410" s="138">
        <f>IF(H1410="Urban",VLOOKUP(C1410,'Wage Index Urban (CMS.GOV)-PDPM'!$A$2:$D$1682,4,FALSE),0)</f>
        <v>0</v>
      </c>
      <c r="J1410" s="138">
        <f>IF(H1410="Rural",VLOOKUP(B1410,'Wage Index Rural (CMS.GOV)-PDPM'!$B$1:$C$54,2,FALSE),0)</f>
        <v>0.90570000000000006</v>
      </c>
    </row>
    <row r="1411" spans="1:10" x14ac:dyDescent="0.25">
      <c r="A1411" s="134">
        <v>24650</v>
      </c>
      <c r="B1411" s="134" t="s">
        <v>2631</v>
      </c>
      <c r="C1411" s="131">
        <v>99924</v>
      </c>
      <c r="D1411" s="132" t="s">
        <v>2040</v>
      </c>
      <c r="E1411" s="133" t="s">
        <v>2742</v>
      </c>
      <c r="F1411" s="133" t="s">
        <v>7088</v>
      </c>
      <c r="G1411" s="135">
        <f t="shared" si="21"/>
        <v>0.90570000000000006</v>
      </c>
      <c r="H1411" s="134" t="s">
        <v>388</v>
      </c>
      <c r="I1411" s="138">
        <f>IF(H1411="Urban",VLOOKUP(C1411,'Wage Index Urban (CMS.GOV)-PDPM'!$A$2:$D$1682,4,FALSE),0)</f>
        <v>0</v>
      </c>
      <c r="J1411" s="138">
        <f>IF(H1411="Rural",VLOOKUP(B1411,'Wage Index Rural (CMS.GOV)-PDPM'!$B$1:$C$54,2,FALSE),0)</f>
        <v>0.90570000000000006</v>
      </c>
    </row>
    <row r="1412" spans="1:10" x14ac:dyDescent="0.25">
      <c r="A1412" s="134">
        <v>24660</v>
      </c>
      <c r="B1412" s="134" t="s">
        <v>2631</v>
      </c>
      <c r="C1412" s="131">
        <v>99924</v>
      </c>
      <c r="D1412" s="132" t="s">
        <v>2743</v>
      </c>
      <c r="E1412" s="133" t="s">
        <v>2744</v>
      </c>
      <c r="F1412" s="133" t="s">
        <v>7088</v>
      </c>
      <c r="G1412" s="135">
        <f t="shared" si="21"/>
        <v>0.90570000000000006</v>
      </c>
      <c r="H1412" s="134" t="s">
        <v>388</v>
      </c>
      <c r="I1412" s="138">
        <f>IF(H1412="Urban",VLOOKUP(C1412,'Wage Index Urban (CMS.GOV)-PDPM'!$A$2:$D$1682,4,FALSE),0)</f>
        <v>0</v>
      </c>
      <c r="J1412" s="138">
        <f>IF(H1412="Rural",VLOOKUP(B1412,'Wage Index Rural (CMS.GOV)-PDPM'!$B$1:$C$54,2,FALSE),0)</f>
        <v>0.90570000000000006</v>
      </c>
    </row>
    <row r="1413" spans="1:10" x14ac:dyDescent="0.25">
      <c r="A1413" s="134">
        <v>24670</v>
      </c>
      <c r="B1413" s="134" t="s">
        <v>2631</v>
      </c>
      <c r="C1413" s="131">
        <v>99924</v>
      </c>
      <c r="D1413" s="132" t="s">
        <v>2745</v>
      </c>
      <c r="E1413" s="133" t="s">
        <v>2746</v>
      </c>
      <c r="F1413" s="133" t="s">
        <v>7088</v>
      </c>
      <c r="G1413" s="135">
        <f t="shared" si="21"/>
        <v>0.90570000000000006</v>
      </c>
      <c r="H1413" s="134" t="s">
        <v>388</v>
      </c>
      <c r="I1413" s="138">
        <f>IF(H1413="Urban",VLOOKUP(C1413,'Wage Index Urban (CMS.GOV)-PDPM'!$A$2:$D$1682,4,FALSE),0)</f>
        <v>0</v>
      </c>
      <c r="J1413" s="138">
        <f>IF(H1413="Rural",VLOOKUP(B1413,'Wage Index Rural (CMS.GOV)-PDPM'!$B$1:$C$54,2,FALSE),0)</f>
        <v>0.90570000000000006</v>
      </c>
    </row>
    <row r="1414" spans="1:10" x14ac:dyDescent="0.25">
      <c r="A1414" s="134">
        <v>24690</v>
      </c>
      <c r="B1414" s="134" t="s">
        <v>2631</v>
      </c>
      <c r="C1414" s="131">
        <v>33460</v>
      </c>
      <c r="D1414" s="132" t="s">
        <v>721</v>
      </c>
      <c r="E1414" s="133" t="s">
        <v>2747</v>
      </c>
      <c r="F1414" s="133" t="s">
        <v>203</v>
      </c>
      <c r="G1414" s="135">
        <f t="shared" si="21"/>
        <v>1.0647</v>
      </c>
      <c r="H1414" s="134" t="s">
        <v>391</v>
      </c>
      <c r="I1414" s="138">
        <f>IF(H1414="Urban",VLOOKUP(C1414,'Wage Index Urban (CMS.GOV)-PDPM'!$A$2:$D$1682,4,FALSE),0)</f>
        <v>1.0647</v>
      </c>
      <c r="J1414" s="138">
        <f>IF(H1414="Rural",VLOOKUP(B1414,'Wage Index Rural (CMS.GOV)-PDPM'!$B$1:$C$54,2,FALSE),0)</f>
        <v>0</v>
      </c>
    </row>
    <row r="1415" spans="1:10" x14ac:dyDescent="0.25">
      <c r="A1415" s="134">
        <v>24700</v>
      </c>
      <c r="B1415" s="134" t="s">
        <v>2631</v>
      </c>
      <c r="C1415" s="131">
        <v>33460</v>
      </c>
      <c r="D1415" s="132" t="s">
        <v>2748</v>
      </c>
      <c r="E1415" s="133" t="s">
        <v>2749</v>
      </c>
      <c r="F1415" s="133" t="s">
        <v>203</v>
      </c>
      <c r="G1415" s="135">
        <f t="shared" si="21"/>
        <v>1.0647</v>
      </c>
      <c r="H1415" s="134" t="s">
        <v>391</v>
      </c>
      <c r="I1415" s="138">
        <f>IF(H1415="Urban",VLOOKUP(C1415,'Wage Index Urban (CMS.GOV)-PDPM'!$A$2:$D$1682,4,FALSE),0)</f>
        <v>1.0647</v>
      </c>
      <c r="J1415" s="138">
        <f>IF(H1415="Rural",VLOOKUP(B1415,'Wage Index Rural (CMS.GOV)-PDPM'!$B$1:$C$54,2,FALSE),0)</f>
        <v>0</v>
      </c>
    </row>
    <row r="1416" spans="1:10" x14ac:dyDescent="0.25">
      <c r="A1416" s="134">
        <v>24710</v>
      </c>
      <c r="B1416" s="134" t="s">
        <v>2631</v>
      </c>
      <c r="C1416" s="131">
        <v>99924</v>
      </c>
      <c r="D1416" s="132" t="s">
        <v>2750</v>
      </c>
      <c r="E1416" s="133" t="s">
        <v>2751</v>
      </c>
      <c r="F1416" s="133" t="s">
        <v>7088</v>
      </c>
      <c r="G1416" s="135">
        <f t="shared" si="21"/>
        <v>0.90570000000000006</v>
      </c>
      <c r="H1416" s="134" t="s">
        <v>388</v>
      </c>
      <c r="I1416" s="138">
        <f>IF(H1416="Urban",VLOOKUP(C1416,'Wage Index Urban (CMS.GOV)-PDPM'!$A$2:$D$1682,4,FALSE),0)</f>
        <v>0</v>
      </c>
      <c r="J1416" s="138">
        <f>IF(H1416="Rural",VLOOKUP(B1416,'Wage Index Rural (CMS.GOV)-PDPM'!$B$1:$C$54,2,FALSE),0)</f>
        <v>0.90570000000000006</v>
      </c>
    </row>
    <row r="1417" spans="1:10" x14ac:dyDescent="0.25">
      <c r="A1417" s="134">
        <v>24680</v>
      </c>
      <c r="B1417" s="134" t="s">
        <v>2631</v>
      </c>
      <c r="C1417" s="131">
        <v>20260</v>
      </c>
      <c r="D1417" s="132" t="s">
        <v>2752</v>
      </c>
      <c r="E1417" s="133" t="s">
        <v>2753</v>
      </c>
      <c r="F1417" s="133" t="s">
        <v>205</v>
      </c>
      <c r="G1417" s="135">
        <f t="shared" ref="G1417:G1480" si="22">IF(H1417="Rural",J1417,I1417)</f>
        <v>0.9748</v>
      </c>
      <c r="H1417" s="134" t="s">
        <v>391</v>
      </c>
      <c r="I1417" s="138">
        <f>IF(H1417="Urban",VLOOKUP(C1417,'Wage Index Urban (CMS.GOV)-PDPM'!$A$2:$D$1682,4,FALSE),0)</f>
        <v>0.9748</v>
      </c>
      <c r="J1417" s="138">
        <f>IF(H1417="Rural",VLOOKUP(B1417,'Wage Index Rural (CMS.GOV)-PDPM'!$B$1:$C$54,2,FALSE),0)</f>
        <v>0</v>
      </c>
    </row>
    <row r="1418" spans="1:10" x14ac:dyDescent="0.25">
      <c r="A1418" s="134">
        <v>24999</v>
      </c>
      <c r="B1418" s="134" t="s">
        <v>2631</v>
      </c>
      <c r="C1418" s="131">
        <v>99924</v>
      </c>
      <c r="D1418" s="132" t="s">
        <v>387</v>
      </c>
      <c r="E1418" s="133" t="s">
        <v>6773</v>
      </c>
      <c r="F1418" s="133" t="s">
        <v>7088</v>
      </c>
      <c r="G1418" s="135">
        <f t="shared" si="22"/>
        <v>0.90570000000000006</v>
      </c>
      <c r="H1418" s="134" t="s">
        <v>388</v>
      </c>
      <c r="I1418" s="138">
        <f>IF(H1418="Urban",VLOOKUP(C1418,'Wage Index Urban (CMS.GOV)-PDPM'!$A$2:$D$1682,4,FALSE),0)</f>
        <v>0</v>
      </c>
      <c r="J1418" s="138">
        <f>IF(H1418="Rural",VLOOKUP(B1418,'Wage Index Rural (CMS.GOV)-PDPM'!$B$1:$C$54,2,FALSE),0)</f>
        <v>0.90570000000000006</v>
      </c>
    </row>
    <row r="1419" spans="1:10" x14ac:dyDescent="0.25">
      <c r="A1419" s="134">
        <v>24720</v>
      </c>
      <c r="B1419" s="134" t="s">
        <v>2631</v>
      </c>
      <c r="C1419" s="131">
        <v>41060</v>
      </c>
      <c r="D1419" s="132" t="s">
        <v>2754</v>
      </c>
      <c r="E1419" s="133" t="s">
        <v>2755</v>
      </c>
      <c r="F1419" s="133" t="s">
        <v>204</v>
      </c>
      <c r="G1419" s="135">
        <f t="shared" si="22"/>
        <v>0.95340000000000003</v>
      </c>
      <c r="H1419" s="134" t="s">
        <v>391</v>
      </c>
      <c r="I1419" s="138">
        <f>IF(H1419="Urban",VLOOKUP(C1419,'Wage Index Urban (CMS.GOV)-PDPM'!$A$2:$D$1682,4,FALSE),0)</f>
        <v>0.95340000000000003</v>
      </c>
      <c r="J1419" s="138">
        <f>IF(H1419="Rural",VLOOKUP(B1419,'Wage Index Rural (CMS.GOV)-PDPM'!$B$1:$C$54,2,FALSE),0)</f>
        <v>0</v>
      </c>
    </row>
    <row r="1420" spans="1:10" x14ac:dyDescent="0.25">
      <c r="A1420" s="134">
        <v>24730</v>
      </c>
      <c r="B1420" s="134" t="s">
        <v>2631</v>
      </c>
      <c r="C1420" s="131">
        <v>99924</v>
      </c>
      <c r="D1420" s="132" t="s">
        <v>2756</v>
      </c>
      <c r="E1420" s="133" t="s">
        <v>2757</v>
      </c>
      <c r="F1420" s="133" t="s">
        <v>7088</v>
      </c>
      <c r="G1420" s="135">
        <f t="shared" si="22"/>
        <v>0.90570000000000006</v>
      </c>
      <c r="H1420" s="134" t="s">
        <v>388</v>
      </c>
      <c r="I1420" s="138">
        <f>IF(H1420="Urban",VLOOKUP(C1420,'Wage Index Urban (CMS.GOV)-PDPM'!$A$2:$D$1682,4,FALSE),0)</f>
        <v>0</v>
      </c>
      <c r="J1420" s="138">
        <f>IF(H1420="Rural",VLOOKUP(B1420,'Wage Index Rural (CMS.GOV)-PDPM'!$B$1:$C$54,2,FALSE),0)</f>
        <v>0.90570000000000006</v>
      </c>
    </row>
    <row r="1421" spans="1:10" x14ac:dyDescent="0.25">
      <c r="A1421" s="134">
        <v>24740</v>
      </c>
      <c r="B1421" s="134" t="s">
        <v>2631</v>
      </c>
      <c r="C1421" s="131">
        <v>99924</v>
      </c>
      <c r="D1421" s="132" t="s">
        <v>2065</v>
      </c>
      <c r="E1421" s="133" t="s">
        <v>2758</v>
      </c>
      <c r="F1421" s="133" t="s">
        <v>7088</v>
      </c>
      <c r="G1421" s="135">
        <f t="shared" si="22"/>
        <v>0.90570000000000006</v>
      </c>
      <c r="H1421" s="134" t="s">
        <v>388</v>
      </c>
      <c r="I1421" s="138">
        <f>IF(H1421="Urban",VLOOKUP(C1421,'Wage Index Urban (CMS.GOV)-PDPM'!$A$2:$D$1682,4,FALSE),0)</f>
        <v>0</v>
      </c>
      <c r="J1421" s="138">
        <f>IF(H1421="Rural",VLOOKUP(B1421,'Wage Index Rural (CMS.GOV)-PDPM'!$B$1:$C$54,2,FALSE),0)</f>
        <v>0.90570000000000006</v>
      </c>
    </row>
    <row r="1422" spans="1:10" x14ac:dyDescent="0.25">
      <c r="A1422" s="134">
        <v>24750</v>
      </c>
      <c r="B1422" s="134" t="s">
        <v>2631</v>
      </c>
      <c r="C1422" s="131">
        <v>99924</v>
      </c>
      <c r="D1422" s="132" t="s">
        <v>2759</v>
      </c>
      <c r="E1422" s="133" t="s">
        <v>2760</v>
      </c>
      <c r="F1422" s="133" t="s">
        <v>7088</v>
      </c>
      <c r="G1422" s="135">
        <f t="shared" si="22"/>
        <v>0.90570000000000006</v>
      </c>
      <c r="H1422" s="134" t="s">
        <v>388</v>
      </c>
      <c r="I1422" s="138">
        <f>IF(H1422="Urban",VLOOKUP(C1422,'Wage Index Urban (CMS.GOV)-PDPM'!$A$2:$D$1682,4,FALSE),0)</f>
        <v>0</v>
      </c>
      <c r="J1422" s="138">
        <f>IF(H1422="Rural",VLOOKUP(B1422,'Wage Index Rural (CMS.GOV)-PDPM'!$B$1:$C$54,2,FALSE),0)</f>
        <v>0.90570000000000006</v>
      </c>
    </row>
    <row r="1423" spans="1:10" x14ac:dyDescent="0.25">
      <c r="A1423" s="134">
        <v>24760</v>
      </c>
      <c r="B1423" s="134" t="s">
        <v>2631</v>
      </c>
      <c r="C1423" s="131">
        <v>99924</v>
      </c>
      <c r="D1423" s="132" t="s">
        <v>2247</v>
      </c>
      <c r="E1423" s="133" t="s">
        <v>2761</v>
      </c>
      <c r="F1423" s="133" t="s">
        <v>7088</v>
      </c>
      <c r="G1423" s="135">
        <f t="shared" si="22"/>
        <v>0.90570000000000006</v>
      </c>
      <c r="H1423" s="134" t="s">
        <v>388</v>
      </c>
      <c r="I1423" s="138">
        <f>IF(H1423="Urban",VLOOKUP(C1423,'Wage Index Urban (CMS.GOV)-PDPM'!$A$2:$D$1682,4,FALSE),0)</f>
        <v>0</v>
      </c>
      <c r="J1423" s="138">
        <f>IF(H1423="Rural",VLOOKUP(B1423,'Wage Index Rural (CMS.GOV)-PDPM'!$B$1:$C$54,2,FALSE),0)</f>
        <v>0.90570000000000006</v>
      </c>
    </row>
    <row r="1424" spans="1:10" x14ac:dyDescent="0.25">
      <c r="A1424" s="134">
        <v>24770</v>
      </c>
      <c r="B1424" s="134" t="s">
        <v>2631</v>
      </c>
      <c r="C1424" s="131">
        <v>99924</v>
      </c>
      <c r="D1424" s="132" t="s">
        <v>2762</v>
      </c>
      <c r="E1424" s="133" t="s">
        <v>2763</v>
      </c>
      <c r="F1424" s="133" t="s">
        <v>7088</v>
      </c>
      <c r="G1424" s="135">
        <f t="shared" si="22"/>
        <v>0.90570000000000006</v>
      </c>
      <c r="H1424" s="134" t="s">
        <v>388</v>
      </c>
      <c r="I1424" s="138">
        <f>IF(H1424="Urban",VLOOKUP(C1424,'Wage Index Urban (CMS.GOV)-PDPM'!$A$2:$D$1682,4,FALSE),0)</f>
        <v>0</v>
      </c>
      <c r="J1424" s="138">
        <f>IF(H1424="Rural",VLOOKUP(B1424,'Wage Index Rural (CMS.GOV)-PDPM'!$B$1:$C$54,2,FALSE),0)</f>
        <v>0.90570000000000006</v>
      </c>
    </row>
    <row r="1425" spans="1:10" x14ac:dyDescent="0.25">
      <c r="A1425" s="134">
        <v>24780</v>
      </c>
      <c r="B1425" s="134" t="s">
        <v>2631</v>
      </c>
      <c r="C1425" s="131">
        <v>40340</v>
      </c>
      <c r="D1425" s="132" t="s">
        <v>2764</v>
      </c>
      <c r="E1425" s="133" t="s">
        <v>2765</v>
      </c>
      <c r="F1425" s="133" t="s">
        <v>207</v>
      </c>
      <c r="G1425" s="135">
        <f t="shared" si="22"/>
        <v>1.0746</v>
      </c>
      <c r="H1425" s="134" t="s">
        <v>391</v>
      </c>
      <c r="I1425" s="138">
        <f>IF(H1425="Urban",VLOOKUP(C1425,'Wage Index Urban (CMS.GOV)-PDPM'!$A$2:$D$1682,4,FALSE),0)</f>
        <v>1.0746</v>
      </c>
      <c r="J1425" s="138">
        <f>IF(H1425="Rural",VLOOKUP(B1425,'Wage Index Rural (CMS.GOV)-PDPM'!$B$1:$C$54,2,FALSE),0)</f>
        <v>0</v>
      </c>
    </row>
    <row r="1426" spans="1:10" x14ac:dyDescent="0.25">
      <c r="A1426" s="134">
        <v>24790</v>
      </c>
      <c r="B1426" s="134" t="s">
        <v>2631</v>
      </c>
      <c r="C1426" s="131">
        <v>99924</v>
      </c>
      <c r="D1426" s="132" t="s">
        <v>2766</v>
      </c>
      <c r="E1426" s="133" t="s">
        <v>2767</v>
      </c>
      <c r="F1426" s="133" t="s">
        <v>7088</v>
      </c>
      <c r="G1426" s="135">
        <f t="shared" si="22"/>
        <v>0.90570000000000006</v>
      </c>
      <c r="H1426" s="134" t="s">
        <v>388</v>
      </c>
      <c r="I1426" s="138">
        <f>IF(H1426="Urban",VLOOKUP(C1426,'Wage Index Urban (CMS.GOV)-PDPM'!$A$2:$D$1682,4,FALSE),0)</f>
        <v>0</v>
      </c>
      <c r="J1426" s="138">
        <f>IF(H1426="Rural",VLOOKUP(B1426,'Wage Index Rural (CMS.GOV)-PDPM'!$B$1:$C$54,2,FALSE),0)</f>
        <v>0.90570000000000006</v>
      </c>
    </row>
    <row r="1427" spans="1:10" x14ac:dyDescent="0.25">
      <c r="A1427" s="134">
        <v>24800</v>
      </c>
      <c r="B1427" s="134" t="s">
        <v>2631</v>
      </c>
      <c r="C1427" s="131">
        <v>99924</v>
      </c>
      <c r="D1427" s="132" t="s">
        <v>2768</v>
      </c>
      <c r="E1427" s="133" t="s">
        <v>2769</v>
      </c>
      <c r="F1427" s="133" t="s">
        <v>7088</v>
      </c>
      <c r="G1427" s="135">
        <f t="shared" si="22"/>
        <v>0.90570000000000006</v>
      </c>
      <c r="H1427" s="134" t="s">
        <v>388</v>
      </c>
      <c r="I1427" s="138">
        <f>IF(H1427="Urban",VLOOKUP(C1427,'Wage Index Urban (CMS.GOV)-PDPM'!$A$2:$D$1682,4,FALSE),0)</f>
        <v>0</v>
      </c>
      <c r="J1427" s="138">
        <f>IF(H1427="Rural",VLOOKUP(B1427,'Wage Index Rural (CMS.GOV)-PDPM'!$B$1:$C$54,2,FALSE),0)</f>
        <v>0.90570000000000006</v>
      </c>
    </row>
    <row r="1428" spans="1:10" x14ac:dyDescent="0.25">
      <c r="A1428" s="134">
        <v>24810</v>
      </c>
      <c r="B1428" s="134" t="s">
        <v>2631</v>
      </c>
      <c r="C1428" s="131">
        <v>33460</v>
      </c>
      <c r="D1428" s="132" t="s">
        <v>518</v>
      </c>
      <c r="E1428" s="133" t="s">
        <v>2770</v>
      </c>
      <c r="F1428" s="133" t="s">
        <v>203</v>
      </c>
      <c r="G1428" s="135">
        <f t="shared" si="22"/>
        <v>1.0647</v>
      </c>
      <c r="H1428" s="134" t="s">
        <v>391</v>
      </c>
      <c r="I1428" s="138">
        <f>IF(H1428="Urban",VLOOKUP(C1428,'Wage Index Urban (CMS.GOV)-PDPM'!$A$2:$D$1682,4,FALSE),0)</f>
        <v>1.0647</v>
      </c>
      <c r="J1428" s="138">
        <f>IF(H1428="Rural",VLOOKUP(B1428,'Wage Index Rural (CMS.GOV)-PDPM'!$B$1:$C$54,2,FALSE),0)</f>
        <v>0</v>
      </c>
    </row>
    <row r="1429" spans="1:10" x14ac:dyDescent="0.25">
      <c r="A1429" s="134">
        <v>24820</v>
      </c>
      <c r="B1429" s="134" t="s">
        <v>2631</v>
      </c>
      <c r="C1429" s="131">
        <v>99924</v>
      </c>
      <c r="D1429" s="132" t="s">
        <v>2771</v>
      </c>
      <c r="E1429" s="133" t="s">
        <v>2772</v>
      </c>
      <c r="F1429" s="133" t="s">
        <v>7088</v>
      </c>
      <c r="G1429" s="135">
        <f t="shared" si="22"/>
        <v>0.90570000000000006</v>
      </c>
      <c r="H1429" s="134" t="s">
        <v>388</v>
      </c>
      <c r="I1429" s="138">
        <f>IF(H1429="Urban",VLOOKUP(C1429,'Wage Index Urban (CMS.GOV)-PDPM'!$A$2:$D$1682,4,FALSE),0)</f>
        <v>0</v>
      </c>
      <c r="J1429" s="138">
        <f>IF(H1429="Rural",VLOOKUP(B1429,'Wage Index Rural (CMS.GOV)-PDPM'!$B$1:$C$54,2,FALSE),0)</f>
        <v>0.90570000000000006</v>
      </c>
    </row>
    <row r="1430" spans="1:10" x14ac:dyDescent="0.25">
      <c r="A1430" s="134">
        <v>24830</v>
      </c>
      <c r="B1430" s="134" t="s">
        <v>2631</v>
      </c>
      <c r="C1430" s="131">
        <v>99924</v>
      </c>
      <c r="D1430" s="132" t="s">
        <v>2773</v>
      </c>
      <c r="E1430" s="133" t="s">
        <v>2774</v>
      </c>
      <c r="F1430" s="133" t="s">
        <v>7088</v>
      </c>
      <c r="G1430" s="135">
        <f t="shared" si="22"/>
        <v>0.90570000000000006</v>
      </c>
      <c r="H1430" s="134" t="s">
        <v>388</v>
      </c>
      <c r="I1430" s="138">
        <f>IF(H1430="Urban",VLOOKUP(C1430,'Wage Index Urban (CMS.GOV)-PDPM'!$A$2:$D$1682,4,FALSE),0)</f>
        <v>0</v>
      </c>
      <c r="J1430" s="138">
        <f>IF(H1430="Rural",VLOOKUP(B1430,'Wage Index Rural (CMS.GOV)-PDPM'!$B$1:$C$54,2,FALSE),0)</f>
        <v>0.90570000000000006</v>
      </c>
    </row>
    <row r="1431" spans="1:10" x14ac:dyDescent="0.25">
      <c r="A1431" s="134">
        <v>24840</v>
      </c>
      <c r="B1431" s="134" t="s">
        <v>2631</v>
      </c>
      <c r="C1431" s="131">
        <v>99924</v>
      </c>
      <c r="D1431" s="132" t="s">
        <v>2775</v>
      </c>
      <c r="E1431" s="133" t="s">
        <v>2776</v>
      </c>
      <c r="F1431" s="133" t="s">
        <v>7088</v>
      </c>
      <c r="G1431" s="135">
        <f t="shared" si="22"/>
        <v>0.90570000000000006</v>
      </c>
      <c r="H1431" s="134" t="s">
        <v>388</v>
      </c>
      <c r="I1431" s="138">
        <f>IF(H1431="Urban",VLOOKUP(C1431,'Wage Index Urban (CMS.GOV)-PDPM'!$A$2:$D$1682,4,FALSE),0)</f>
        <v>0</v>
      </c>
      <c r="J1431" s="138">
        <f>IF(H1431="Rural",VLOOKUP(B1431,'Wage Index Rural (CMS.GOV)-PDPM'!$B$1:$C$54,2,FALSE),0)</f>
        <v>0.90570000000000006</v>
      </c>
    </row>
    <row r="1432" spans="1:10" x14ac:dyDescent="0.25">
      <c r="A1432" s="134">
        <v>24850</v>
      </c>
      <c r="B1432" s="134" t="s">
        <v>2631</v>
      </c>
      <c r="C1432" s="131">
        <v>33460</v>
      </c>
      <c r="D1432" s="132" t="s">
        <v>1910</v>
      </c>
      <c r="E1432" s="133" t="s">
        <v>2777</v>
      </c>
      <c r="F1432" s="133" t="s">
        <v>203</v>
      </c>
      <c r="G1432" s="135">
        <f t="shared" si="22"/>
        <v>1.0647</v>
      </c>
      <c r="H1432" s="134" t="s">
        <v>391</v>
      </c>
      <c r="I1432" s="138">
        <f>IF(H1432="Urban",VLOOKUP(C1432,'Wage Index Urban (CMS.GOV)-PDPM'!$A$2:$D$1682,4,FALSE),0)</f>
        <v>1.0647</v>
      </c>
      <c r="J1432" s="138">
        <f>IF(H1432="Rural",VLOOKUP(B1432,'Wage Index Rural (CMS.GOV)-PDPM'!$B$1:$C$54,2,FALSE),0)</f>
        <v>0</v>
      </c>
    </row>
    <row r="1433" spans="1:10" x14ac:dyDescent="0.25">
      <c r="A1433" s="134">
        <v>24860</v>
      </c>
      <c r="B1433" s="134" t="s">
        <v>2631</v>
      </c>
      <c r="C1433" s="131">
        <v>99924</v>
      </c>
      <c r="D1433" s="132" t="s">
        <v>2778</v>
      </c>
      <c r="E1433" s="133" t="s">
        <v>2779</v>
      </c>
      <c r="F1433" s="133" t="s">
        <v>7088</v>
      </c>
      <c r="G1433" s="135">
        <f t="shared" si="22"/>
        <v>0.90570000000000006</v>
      </c>
      <c r="H1433" s="134" t="s">
        <v>388</v>
      </c>
      <c r="I1433" s="138">
        <f>IF(H1433="Urban",VLOOKUP(C1433,'Wage Index Urban (CMS.GOV)-PDPM'!$A$2:$D$1682,4,FALSE),0)</f>
        <v>0</v>
      </c>
      <c r="J1433" s="138">
        <f>IF(H1433="Rural",VLOOKUP(B1433,'Wage Index Rural (CMS.GOV)-PDPM'!$B$1:$C$54,2,FALSE),0)</f>
        <v>0.90570000000000006</v>
      </c>
    </row>
    <row r="1434" spans="1:10" x14ac:dyDescent="0.25">
      <c r="A1434" s="134">
        <v>25000</v>
      </c>
      <c r="B1434" s="134" t="s">
        <v>694</v>
      </c>
      <c r="C1434" s="131">
        <v>99925</v>
      </c>
      <c r="D1434" s="132" t="s">
        <v>862</v>
      </c>
      <c r="E1434" s="133" t="s">
        <v>2780</v>
      </c>
      <c r="F1434" s="133" t="s">
        <v>7089</v>
      </c>
      <c r="G1434" s="135">
        <f t="shared" si="22"/>
        <v>0.69420000000000004</v>
      </c>
      <c r="H1434" s="134" t="s">
        <v>388</v>
      </c>
      <c r="I1434" s="138">
        <f>IF(H1434="Urban",VLOOKUP(C1434,'Wage Index Urban (CMS.GOV)-PDPM'!$A$2:$D$1682,4,FALSE),0)</f>
        <v>0</v>
      </c>
      <c r="J1434" s="138">
        <f>IF(H1434="Rural",VLOOKUP(B1434,'Wage Index Rural (CMS.GOV)-PDPM'!$B$1:$C$54,2,FALSE),0)</f>
        <v>0.69420000000000004</v>
      </c>
    </row>
    <row r="1435" spans="1:10" x14ac:dyDescent="0.25">
      <c r="A1435" s="134">
        <v>25010</v>
      </c>
      <c r="B1435" s="134" t="s">
        <v>694</v>
      </c>
      <c r="C1435" s="131">
        <v>99925</v>
      </c>
      <c r="D1435" s="132" t="s">
        <v>2781</v>
      </c>
      <c r="E1435" s="133" t="s">
        <v>2782</v>
      </c>
      <c r="F1435" s="133" t="s">
        <v>7089</v>
      </c>
      <c r="G1435" s="135">
        <f t="shared" si="22"/>
        <v>0.69420000000000004</v>
      </c>
      <c r="H1435" s="134" t="s">
        <v>388</v>
      </c>
      <c r="I1435" s="138">
        <f>IF(H1435="Urban",VLOOKUP(C1435,'Wage Index Urban (CMS.GOV)-PDPM'!$A$2:$D$1682,4,FALSE),0)</f>
        <v>0</v>
      </c>
      <c r="J1435" s="138">
        <f>IF(H1435="Rural",VLOOKUP(B1435,'Wage Index Rural (CMS.GOV)-PDPM'!$B$1:$C$54,2,FALSE),0)</f>
        <v>0.69420000000000004</v>
      </c>
    </row>
    <row r="1436" spans="1:10" x14ac:dyDescent="0.25">
      <c r="A1436" s="134">
        <v>25020</v>
      </c>
      <c r="B1436" s="134" t="s">
        <v>694</v>
      </c>
      <c r="C1436" s="131">
        <v>99925</v>
      </c>
      <c r="D1436" s="132" t="s">
        <v>2783</v>
      </c>
      <c r="E1436" s="133" t="s">
        <v>2784</v>
      </c>
      <c r="F1436" s="133" t="s">
        <v>7089</v>
      </c>
      <c r="G1436" s="135">
        <f t="shared" si="22"/>
        <v>0.69420000000000004</v>
      </c>
      <c r="H1436" s="134" t="s">
        <v>388</v>
      </c>
      <c r="I1436" s="138">
        <f>IF(H1436="Urban",VLOOKUP(C1436,'Wage Index Urban (CMS.GOV)-PDPM'!$A$2:$D$1682,4,FALSE),0)</f>
        <v>0</v>
      </c>
      <c r="J1436" s="138">
        <f>IF(H1436="Rural",VLOOKUP(B1436,'Wage Index Rural (CMS.GOV)-PDPM'!$B$1:$C$54,2,FALSE),0)</f>
        <v>0.69420000000000004</v>
      </c>
    </row>
    <row r="1437" spans="1:10" x14ac:dyDescent="0.25">
      <c r="A1437" s="134">
        <v>25030</v>
      </c>
      <c r="B1437" s="134" t="s">
        <v>694</v>
      </c>
      <c r="C1437" s="131">
        <v>99925</v>
      </c>
      <c r="D1437" s="132" t="s">
        <v>2785</v>
      </c>
      <c r="E1437" s="133" t="s">
        <v>2786</v>
      </c>
      <c r="F1437" s="133" t="s">
        <v>7089</v>
      </c>
      <c r="G1437" s="135">
        <f t="shared" si="22"/>
        <v>0.69420000000000004</v>
      </c>
      <c r="H1437" s="134" t="s">
        <v>388</v>
      </c>
      <c r="I1437" s="138">
        <f>IF(H1437="Urban",VLOOKUP(C1437,'Wage Index Urban (CMS.GOV)-PDPM'!$A$2:$D$1682,4,FALSE),0)</f>
        <v>0</v>
      </c>
      <c r="J1437" s="138">
        <f>IF(H1437="Rural",VLOOKUP(B1437,'Wage Index Rural (CMS.GOV)-PDPM'!$B$1:$C$54,2,FALSE),0)</f>
        <v>0.69420000000000004</v>
      </c>
    </row>
    <row r="1438" spans="1:10" x14ac:dyDescent="0.25">
      <c r="A1438" s="134">
        <v>25040</v>
      </c>
      <c r="B1438" s="134" t="s">
        <v>694</v>
      </c>
      <c r="C1438" s="131">
        <v>99925</v>
      </c>
      <c r="D1438" s="132" t="s">
        <v>620</v>
      </c>
      <c r="E1438" s="133" t="s">
        <v>2787</v>
      </c>
      <c r="F1438" s="133" t="s">
        <v>7089</v>
      </c>
      <c r="G1438" s="135">
        <f t="shared" si="22"/>
        <v>0.69420000000000004</v>
      </c>
      <c r="H1438" s="134" t="s">
        <v>388</v>
      </c>
      <c r="I1438" s="138">
        <f>IF(H1438="Urban",VLOOKUP(C1438,'Wage Index Urban (CMS.GOV)-PDPM'!$A$2:$D$1682,4,FALSE),0)</f>
        <v>0</v>
      </c>
      <c r="J1438" s="138">
        <f>IF(H1438="Rural",VLOOKUP(B1438,'Wage Index Rural (CMS.GOV)-PDPM'!$B$1:$C$54,2,FALSE),0)</f>
        <v>0.69420000000000004</v>
      </c>
    </row>
    <row r="1439" spans="1:10" x14ac:dyDescent="0.25">
      <c r="A1439" s="134">
        <v>25050</v>
      </c>
      <c r="B1439" s="134" t="s">
        <v>694</v>
      </c>
      <c r="C1439" s="131">
        <v>99925</v>
      </c>
      <c r="D1439" s="132" t="s">
        <v>2788</v>
      </c>
      <c r="E1439" s="133" t="s">
        <v>2789</v>
      </c>
      <c r="F1439" s="133" t="s">
        <v>7089</v>
      </c>
      <c r="G1439" s="135">
        <f t="shared" si="22"/>
        <v>0.69420000000000004</v>
      </c>
      <c r="H1439" s="134" t="s">
        <v>388</v>
      </c>
      <c r="I1439" s="138">
        <f>IF(H1439="Urban",VLOOKUP(C1439,'Wage Index Urban (CMS.GOV)-PDPM'!$A$2:$D$1682,4,FALSE),0)</f>
        <v>0</v>
      </c>
      <c r="J1439" s="138">
        <f>IF(H1439="Rural",VLOOKUP(B1439,'Wage Index Rural (CMS.GOV)-PDPM'!$B$1:$C$54,2,FALSE),0)</f>
        <v>0.69420000000000004</v>
      </c>
    </row>
    <row r="1440" spans="1:10" x14ac:dyDescent="0.25">
      <c r="A1440" s="134">
        <v>25060</v>
      </c>
      <c r="B1440" s="134" t="s">
        <v>694</v>
      </c>
      <c r="C1440" s="131">
        <v>99925</v>
      </c>
      <c r="D1440" s="132" t="s">
        <v>404</v>
      </c>
      <c r="E1440" s="133" t="s">
        <v>2790</v>
      </c>
      <c r="F1440" s="133" t="s">
        <v>7089</v>
      </c>
      <c r="G1440" s="135">
        <f t="shared" si="22"/>
        <v>0.69420000000000004</v>
      </c>
      <c r="H1440" s="134" t="s">
        <v>388</v>
      </c>
      <c r="I1440" s="138">
        <f>IF(H1440="Urban",VLOOKUP(C1440,'Wage Index Urban (CMS.GOV)-PDPM'!$A$2:$D$1682,4,FALSE),0)</f>
        <v>0</v>
      </c>
      <c r="J1440" s="138">
        <f>IF(H1440="Rural",VLOOKUP(B1440,'Wage Index Rural (CMS.GOV)-PDPM'!$B$1:$C$54,2,FALSE),0)</f>
        <v>0.69420000000000004</v>
      </c>
    </row>
    <row r="1441" spans="1:10" x14ac:dyDescent="0.25">
      <c r="A1441" s="134">
        <v>25070</v>
      </c>
      <c r="B1441" s="134" t="s">
        <v>694</v>
      </c>
      <c r="C1441" s="131">
        <v>99925</v>
      </c>
      <c r="D1441" s="132" t="s">
        <v>627</v>
      </c>
      <c r="E1441" s="133" t="s">
        <v>2791</v>
      </c>
      <c r="F1441" s="133" t="s">
        <v>7089</v>
      </c>
      <c r="G1441" s="135">
        <f t="shared" si="22"/>
        <v>0.69420000000000004</v>
      </c>
      <c r="H1441" s="134" t="s">
        <v>388</v>
      </c>
      <c r="I1441" s="138">
        <f>IF(H1441="Urban",VLOOKUP(C1441,'Wage Index Urban (CMS.GOV)-PDPM'!$A$2:$D$1682,4,FALSE),0)</f>
        <v>0</v>
      </c>
      <c r="J1441" s="138">
        <f>IF(H1441="Rural",VLOOKUP(B1441,'Wage Index Rural (CMS.GOV)-PDPM'!$B$1:$C$54,2,FALSE),0)</f>
        <v>0.69420000000000004</v>
      </c>
    </row>
    <row r="1442" spans="1:10" x14ac:dyDescent="0.25">
      <c r="A1442" s="134">
        <v>25080</v>
      </c>
      <c r="B1442" s="134" t="s">
        <v>694</v>
      </c>
      <c r="C1442" s="131">
        <v>99925</v>
      </c>
      <c r="D1442" s="132" t="s">
        <v>1797</v>
      </c>
      <c r="E1442" s="133" t="s">
        <v>2792</v>
      </c>
      <c r="F1442" s="133" t="s">
        <v>7089</v>
      </c>
      <c r="G1442" s="135">
        <f t="shared" si="22"/>
        <v>0.69420000000000004</v>
      </c>
      <c r="H1442" s="134" t="s">
        <v>388</v>
      </c>
      <c r="I1442" s="138">
        <f>IF(H1442="Urban",VLOOKUP(C1442,'Wage Index Urban (CMS.GOV)-PDPM'!$A$2:$D$1682,4,FALSE),0)</f>
        <v>0</v>
      </c>
      <c r="J1442" s="138">
        <f>IF(H1442="Rural",VLOOKUP(B1442,'Wage Index Rural (CMS.GOV)-PDPM'!$B$1:$C$54,2,FALSE),0)</f>
        <v>0.69420000000000004</v>
      </c>
    </row>
    <row r="1443" spans="1:10" x14ac:dyDescent="0.25">
      <c r="A1443" s="134">
        <v>25090</v>
      </c>
      <c r="B1443" s="134" t="s">
        <v>694</v>
      </c>
      <c r="C1443" s="131">
        <v>99925</v>
      </c>
      <c r="D1443" s="132" t="s">
        <v>412</v>
      </c>
      <c r="E1443" s="133" t="s">
        <v>2793</v>
      </c>
      <c r="F1443" s="133" t="s">
        <v>7089</v>
      </c>
      <c r="G1443" s="135">
        <f t="shared" si="22"/>
        <v>0.69420000000000004</v>
      </c>
      <c r="H1443" s="134" t="s">
        <v>388</v>
      </c>
      <c r="I1443" s="138">
        <f>IF(H1443="Urban",VLOOKUP(C1443,'Wage Index Urban (CMS.GOV)-PDPM'!$A$2:$D$1682,4,FALSE),0)</f>
        <v>0</v>
      </c>
      <c r="J1443" s="138">
        <f>IF(H1443="Rural",VLOOKUP(B1443,'Wage Index Rural (CMS.GOV)-PDPM'!$B$1:$C$54,2,FALSE),0)</f>
        <v>0.69420000000000004</v>
      </c>
    </row>
    <row r="1444" spans="1:10" x14ac:dyDescent="0.25">
      <c r="A1444" s="134">
        <v>25100</v>
      </c>
      <c r="B1444" s="134" t="s">
        <v>694</v>
      </c>
      <c r="C1444" s="131">
        <v>99925</v>
      </c>
      <c r="D1444" s="132" t="s">
        <v>2794</v>
      </c>
      <c r="E1444" s="133" t="s">
        <v>2795</v>
      </c>
      <c r="F1444" s="133" t="s">
        <v>7089</v>
      </c>
      <c r="G1444" s="135">
        <f t="shared" si="22"/>
        <v>0.69420000000000004</v>
      </c>
      <c r="H1444" s="134" t="s">
        <v>388</v>
      </c>
      <c r="I1444" s="138">
        <f>IF(H1444="Urban",VLOOKUP(C1444,'Wage Index Urban (CMS.GOV)-PDPM'!$A$2:$D$1682,4,FALSE),0)</f>
        <v>0</v>
      </c>
      <c r="J1444" s="138">
        <f>IF(H1444="Rural",VLOOKUP(B1444,'Wage Index Rural (CMS.GOV)-PDPM'!$B$1:$C$54,2,FALSE),0)</f>
        <v>0.69420000000000004</v>
      </c>
    </row>
    <row r="1445" spans="1:10" x14ac:dyDescent="0.25">
      <c r="A1445" s="134">
        <v>25110</v>
      </c>
      <c r="B1445" s="134" t="s">
        <v>694</v>
      </c>
      <c r="C1445" s="131">
        <v>99925</v>
      </c>
      <c r="D1445" s="132" t="s">
        <v>414</v>
      </c>
      <c r="E1445" s="133" t="s">
        <v>2796</v>
      </c>
      <c r="F1445" s="133" t="s">
        <v>7089</v>
      </c>
      <c r="G1445" s="135">
        <f t="shared" si="22"/>
        <v>0.69420000000000004</v>
      </c>
      <c r="H1445" s="134" t="s">
        <v>388</v>
      </c>
      <c r="I1445" s="138">
        <f>IF(H1445="Urban",VLOOKUP(C1445,'Wage Index Urban (CMS.GOV)-PDPM'!$A$2:$D$1682,4,FALSE),0)</f>
        <v>0</v>
      </c>
      <c r="J1445" s="138">
        <f>IF(H1445="Rural",VLOOKUP(B1445,'Wage Index Rural (CMS.GOV)-PDPM'!$B$1:$C$54,2,FALSE),0)</f>
        <v>0.69420000000000004</v>
      </c>
    </row>
    <row r="1446" spans="1:10" x14ac:dyDescent="0.25">
      <c r="A1446" s="134">
        <v>25120</v>
      </c>
      <c r="B1446" s="134" t="s">
        <v>694</v>
      </c>
      <c r="C1446" s="131">
        <v>99925</v>
      </c>
      <c r="D1446" s="132" t="s">
        <v>416</v>
      </c>
      <c r="E1446" s="133" t="s">
        <v>2797</v>
      </c>
      <c r="F1446" s="133" t="s">
        <v>7089</v>
      </c>
      <c r="G1446" s="135">
        <f t="shared" si="22"/>
        <v>0.69420000000000004</v>
      </c>
      <c r="H1446" s="134" t="s">
        <v>388</v>
      </c>
      <c r="I1446" s="138">
        <f>IF(H1446="Urban",VLOOKUP(C1446,'Wage Index Urban (CMS.GOV)-PDPM'!$A$2:$D$1682,4,FALSE),0)</f>
        <v>0</v>
      </c>
      <c r="J1446" s="138">
        <f>IF(H1446="Rural",VLOOKUP(B1446,'Wage Index Rural (CMS.GOV)-PDPM'!$B$1:$C$54,2,FALSE),0)</f>
        <v>0.69420000000000004</v>
      </c>
    </row>
    <row r="1447" spans="1:10" x14ac:dyDescent="0.25">
      <c r="A1447" s="134">
        <v>25130</v>
      </c>
      <c r="B1447" s="134" t="s">
        <v>694</v>
      </c>
      <c r="C1447" s="131">
        <v>99925</v>
      </c>
      <c r="D1447" s="132" t="s">
        <v>2798</v>
      </c>
      <c r="E1447" s="133" t="s">
        <v>2799</v>
      </c>
      <c r="F1447" s="133" t="s">
        <v>7089</v>
      </c>
      <c r="G1447" s="135">
        <f t="shared" si="22"/>
        <v>0.69420000000000004</v>
      </c>
      <c r="H1447" s="134" t="s">
        <v>388</v>
      </c>
      <c r="I1447" s="138">
        <f>IF(H1447="Urban",VLOOKUP(C1447,'Wage Index Urban (CMS.GOV)-PDPM'!$A$2:$D$1682,4,FALSE),0)</f>
        <v>0</v>
      </c>
      <c r="J1447" s="138">
        <f>IF(H1447="Rural",VLOOKUP(B1447,'Wage Index Rural (CMS.GOV)-PDPM'!$B$1:$C$54,2,FALSE),0)</f>
        <v>0.69420000000000004</v>
      </c>
    </row>
    <row r="1448" spans="1:10" x14ac:dyDescent="0.25">
      <c r="A1448" s="134">
        <v>25140</v>
      </c>
      <c r="B1448" s="134" t="s">
        <v>694</v>
      </c>
      <c r="C1448" s="131">
        <v>27140</v>
      </c>
      <c r="D1448" s="132" t="s">
        <v>2800</v>
      </c>
      <c r="E1448" s="133" t="s">
        <v>2801</v>
      </c>
      <c r="F1448" s="133" t="s">
        <v>210</v>
      </c>
      <c r="G1448" s="135">
        <f t="shared" si="22"/>
        <v>0.8095</v>
      </c>
      <c r="H1448" s="134" t="s">
        <v>391</v>
      </c>
      <c r="I1448" s="138">
        <f>IF(H1448="Urban",VLOOKUP(C1448,'Wage Index Urban (CMS.GOV)-PDPM'!$A$2:$D$1682,4,FALSE),0)</f>
        <v>0.8095</v>
      </c>
      <c r="J1448" s="138">
        <f>IF(H1448="Rural",VLOOKUP(B1448,'Wage Index Rural (CMS.GOV)-PDPM'!$B$1:$C$54,2,FALSE),0)</f>
        <v>0</v>
      </c>
    </row>
    <row r="1449" spans="1:10" x14ac:dyDescent="0.25">
      <c r="A1449" s="134">
        <v>25150</v>
      </c>
      <c r="B1449" s="134" t="s">
        <v>694</v>
      </c>
      <c r="C1449" s="131">
        <v>25620</v>
      </c>
      <c r="D1449" s="132" t="s">
        <v>428</v>
      </c>
      <c r="E1449" s="133" t="s">
        <v>2802</v>
      </c>
      <c r="F1449" s="133" t="s">
        <v>211</v>
      </c>
      <c r="G1449" s="135">
        <f t="shared" si="22"/>
        <v>0.66360000000000008</v>
      </c>
      <c r="H1449" s="134" t="s">
        <v>391</v>
      </c>
      <c r="I1449" s="138">
        <f>IF(H1449="Urban",VLOOKUP(C1449,'Wage Index Urban (CMS.GOV)-PDPM'!$A$2:$D$1682,4,FALSE),0)</f>
        <v>0.66360000000000008</v>
      </c>
      <c r="J1449" s="138">
        <f>IF(H1449="Rural",VLOOKUP(B1449,'Wage Index Rural (CMS.GOV)-PDPM'!$B$1:$C$54,2,FALSE),0)</f>
        <v>0</v>
      </c>
    </row>
    <row r="1450" spans="1:10" x14ac:dyDescent="0.25">
      <c r="A1450" s="134">
        <v>25160</v>
      </c>
      <c r="B1450" s="134" t="s">
        <v>694</v>
      </c>
      <c r="C1450" s="131">
        <v>32820</v>
      </c>
      <c r="D1450" s="132" t="s">
        <v>1028</v>
      </c>
      <c r="E1450" s="133" t="s">
        <v>2803</v>
      </c>
      <c r="F1450" s="133" t="s">
        <v>37</v>
      </c>
      <c r="G1450" s="135">
        <f t="shared" si="22"/>
        <v>0.82000000000000006</v>
      </c>
      <c r="H1450" s="134" t="s">
        <v>391</v>
      </c>
      <c r="I1450" s="138">
        <f>IF(H1450="Urban",VLOOKUP(C1450,'Wage Index Urban (CMS.GOV)-PDPM'!$A$2:$D$1682,4,FALSE),0)</f>
        <v>0.82000000000000006</v>
      </c>
      <c r="J1450" s="138">
        <f>IF(H1450="Rural",VLOOKUP(B1450,'Wage Index Rural (CMS.GOV)-PDPM'!$B$1:$C$54,2,FALSE),0)</f>
        <v>0</v>
      </c>
    </row>
    <row r="1451" spans="1:10" x14ac:dyDescent="0.25">
      <c r="A1451" s="134">
        <v>25170</v>
      </c>
      <c r="B1451" s="134" t="s">
        <v>694</v>
      </c>
      <c r="C1451" s="131">
        <v>25620</v>
      </c>
      <c r="D1451" s="132" t="s">
        <v>2804</v>
      </c>
      <c r="E1451" s="133" t="s">
        <v>2805</v>
      </c>
      <c r="F1451" s="133" t="s">
        <v>211</v>
      </c>
      <c r="G1451" s="135">
        <f t="shared" si="22"/>
        <v>0.66360000000000008</v>
      </c>
      <c r="H1451" s="134" t="s">
        <v>391</v>
      </c>
      <c r="I1451" s="138">
        <f>IF(H1451="Urban",VLOOKUP(C1451,'Wage Index Urban (CMS.GOV)-PDPM'!$A$2:$D$1682,4,FALSE),0)</f>
        <v>0.66360000000000008</v>
      </c>
      <c r="J1451" s="138">
        <f>IF(H1451="Rural",VLOOKUP(B1451,'Wage Index Rural (CMS.GOV)-PDPM'!$B$1:$C$54,2,FALSE),0)</f>
        <v>0</v>
      </c>
    </row>
    <row r="1452" spans="1:10" x14ac:dyDescent="0.25">
      <c r="A1452" s="134">
        <v>25180</v>
      </c>
      <c r="B1452" s="134" t="s">
        <v>694</v>
      </c>
      <c r="C1452" s="131">
        <v>99925</v>
      </c>
      <c r="D1452" s="132" t="s">
        <v>448</v>
      </c>
      <c r="E1452" s="133" t="s">
        <v>2806</v>
      </c>
      <c r="F1452" s="133" t="s">
        <v>7089</v>
      </c>
      <c r="G1452" s="135">
        <f t="shared" si="22"/>
        <v>0.69420000000000004</v>
      </c>
      <c r="H1452" s="134" t="s">
        <v>388</v>
      </c>
      <c r="I1452" s="138">
        <f>IF(H1452="Urban",VLOOKUP(C1452,'Wage Index Urban (CMS.GOV)-PDPM'!$A$2:$D$1682,4,FALSE),0)</f>
        <v>0</v>
      </c>
      <c r="J1452" s="138">
        <f>IF(H1452="Rural",VLOOKUP(B1452,'Wage Index Rural (CMS.GOV)-PDPM'!$B$1:$C$54,2,FALSE),0)</f>
        <v>0.69420000000000004</v>
      </c>
    </row>
    <row r="1453" spans="1:10" x14ac:dyDescent="0.25">
      <c r="A1453" s="134">
        <v>25190</v>
      </c>
      <c r="B1453" s="134" t="s">
        <v>694</v>
      </c>
      <c r="C1453" s="131">
        <v>99925</v>
      </c>
      <c r="D1453" s="132" t="s">
        <v>2807</v>
      </c>
      <c r="E1453" s="133" t="s">
        <v>2808</v>
      </c>
      <c r="F1453" s="133" t="s">
        <v>7089</v>
      </c>
      <c r="G1453" s="135">
        <f t="shared" si="22"/>
        <v>0.69420000000000004</v>
      </c>
      <c r="H1453" s="134" t="s">
        <v>388</v>
      </c>
      <c r="I1453" s="138">
        <f>IF(H1453="Urban",VLOOKUP(C1453,'Wage Index Urban (CMS.GOV)-PDPM'!$A$2:$D$1682,4,FALSE),0)</f>
        <v>0</v>
      </c>
      <c r="J1453" s="138">
        <f>IF(H1453="Rural",VLOOKUP(B1453,'Wage Index Rural (CMS.GOV)-PDPM'!$B$1:$C$54,2,FALSE),0)</f>
        <v>0.69420000000000004</v>
      </c>
    </row>
    <row r="1454" spans="1:10" x14ac:dyDescent="0.25">
      <c r="A1454" s="134">
        <v>25200</v>
      </c>
      <c r="B1454" s="134" t="s">
        <v>694</v>
      </c>
      <c r="C1454" s="131">
        <v>99925</v>
      </c>
      <c r="D1454" s="132" t="s">
        <v>452</v>
      </c>
      <c r="E1454" s="133" t="s">
        <v>2809</v>
      </c>
      <c r="F1454" s="133" t="s">
        <v>7089</v>
      </c>
      <c r="G1454" s="135">
        <f t="shared" si="22"/>
        <v>0.69420000000000004</v>
      </c>
      <c r="H1454" s="134" t="s">
        <v>388</v>
      </c>
      <c r="I1454" s="138">
        <f>IF(H1454="Urban",VLOOKUP(C1454,'Wage Index Urban (CMS.GOV)-PDPM'!$A$2:$D$1682,4,FALSE),0)</f>
        <v>0</v>
      </c>
      <c r="J1454" s="138">
        <f>IF(H1454="Rural",VLOOKUP(B1454,'Wage Index Rural (CMS.GOV)-PDPM'!$B$1:$C$54,2,FALSE),0)</f>
        <v>0.69420000000000004</v>
      </c>
    </row>
    <row r="1455" spans="1:10" x14ac:dyDescent="0.25">
      <c r="A1455" s="134">
        <v>25210</v>
      </c>
      <c r="B1455" s="134" t="s">
        <v>694</v>
      </c>
      <c r="C1455" s="131">
        <v>99925</v>
      </c>
      <c r="D1455" s="132" t="s">
        <v>2810</v>
      </c>
      <c r="E1455" s="133" t="s">
        <v>2811</v>
      </c>
      <c r="F1455" s="133" t="s">
        <v>7089</v>
      </c>
      <c r="G1455" s="135">
        <f t="shared" si="22"/>
        <v>0.69420000000000004</v>
      </c>
      <c r="H1455" s="134" t="s">
        <v>388</v>
      </c>
      <c r="I1455" s="138">
        <f>IF(H1455="Urban",VLOOKUP(C1455,'Wage Index Urban (CMS.GOV)-PDPM'!$A$2:$D$1682,4,FALSE),0)</f>
        <v>0</v>
      </c>
      <c r="J1455" s="138">
        <f>IF(H1455="Rural",VLOOKUP(B1455,'Wage Index Rural (CMS.GOV)-PDPM'!$B$1:$C$54,2,FALSE),0)</f>
        <v>0.69420000000000004</v>
      </c>
    </row>
    <row r="1456" spans="1:10" x14ac:dyDescent="0.25">
      <c r="A1456" s="134">
        <v>25220</v>
      </c>
      <c r="B1456" s="134" t="s">
        <v>694</v>
      </c>
      <c r="C1456" s="131">
        <v>25060</v>
      </c>
      <c r="D1456" s="132" t="s">
        <v>1244</v>
      </c>
      <c r="E1456" s="133" t="s">
        <v>2812</v>
      </c>
      <c r="F1456" s="133" t="s">
        <v>6483</v>
      </c>
      <c r="G1456" s="135">
        <f t="shared" si="22"/>
        <v>0.68470000000000009</v>
      </c>
      <c r="H1456" s="134" t="s">
        <v>391</v>
      </c>
      <c r="I1456" s="138">
        <f>IF(H1456="Urban",VLOOKUP(C1456,'Wage Index Urban (CMS.GOV)-PDPM'!$A$2:$D$1682,4,FALSE),0)</f>
        <v>0.68470000000000009</v>
      </c>
      <c r="J1456" s="138">
        <f>IF(H1456="Rural",VLOOKUP(B1456,'Wage Index Rural (CMS.GOV)-PDPM'!$B$1:$C$54,2,FALSE),0)</f>
        <v>0</v>
      </c>
    </row>
    <row r="1457" spans="1:10" x14ac:dyDescent="0.25">
      <c r="A1457" s="134">
        <v>25230</v>
      </c>
      <c r="B1457" s="134" t="s">
        <v>694</v>
      </c>
      <c r="C1457" s="131">
        <v>25060</v>
      </c>
      <c r="D1457" s="132" t="s">
        <v>1677</v>
      </c>
      <c r="E1457" s="133" t="s">
        <v>2813</v>
      </c>
      <c r="F1457" s="133" t="s">
        <v>6483</v>
      </c>
      <c r="G1457" s="135">
        <f t="shared" si="22"/>
        <v>0.68470000000000009</v>
      </c>
      <c r="H1457" s="134" t="s">
        <v>391</v>
      </c>
      <c r="I1457" s="138">
        <f>IF(H1457="Urban",VLOOKUP(C1457,'Wage Index Urban (CMS.GOV)-PDPM'!$A$2:$D$1682,4,FALSE),0)</f>
        <v>0.68470000000000009</v>
      </c>
      <c r="J1457" s="138">
        <f>IF(H1457="Rural",VLOOKUP(B1457,'Wage Index Rural (CMS.GOV)-PDPM'!$B$1:$C$54,2,FALSE),0)</f>
        <v>0</v>
      </c>
    </row>
    <row r="1458" spans="1:10" x14ac:dyDescent="0.25">
      <c r="A1458" s="134">
        <v>25240</v>
      </c>
      <c r="B1458" s="134" t="s">
        <v>694</v>
      </c>
      <c r="C1458" s="131">
        <v>27140</v>
      </c>
      <c r="D1458" s="132" t="s">
        <v>2814</v>
      </c>
      <c r="E1458" s="133" t="s">
        <v>2815</v>
      </c>
      <c r="F1458" s="133" t="s">
        <v>210</v>
      </c>
      <c r="G1458" s="135">
        <f t="shared" si="22"/>
        <v>0.8095</v>
      </c>
      <c r="H1458" s="134" t="s">
        <v>391</v>
      </c>
      <c r="I1458" s="138">
        <f>IF(H1458="Urban",VLOOKUP(C1458,'Wage Index Urban (CMS.GOV)-PDPM'!$A$2:$D$1682,4,FALSE),0)</f>
        <v>0.8095</v>
      </c>
      <c r="J1458" s="138">
        <f>IF(H1458="Rural",VLOOKUP(B1458,'Wage Index Rural (CMS.GOV)-PDPM'!$B$1:$C$54,2,FALSE),0)</f>
        <v>0</v>
      </c>
    </row>
    <row r="1459" spans="1:10" x14ac:dyDescent="0.25">
      <c r="A1459" s="134">
        <v>25250</v>
      </c>
      <c r="B1459" s="134" t="s">
        <v>694</v>
      </c>
      <c r="C1459" s="131">
        <v>27140</v>
      </c>
      <c r="D1459" s="132" t="s">
        <v>1058</v>
      </c>
      <c r="E1459" s="133" t="s">
        <v>2816</v>
      </c>
      <c r="F1459" s="133" t="s">
        <v>210</v>
      </c>
      <c r="G1459" s="135">
        <f t="shared" si="22"/>
        <v>0.8095</v>
      </c>
      <c r="H1459" s="134" t="s">
        <v>391</v>
      </c>
      <c r="I1459" s="138">
        <f>IF(H1459="Urban",VLOOKUP(C1459,'Wage Index Urban (CMS.GOV)-PDPM'!$A$2:$D$1682,4,FALSE),0)</f>
        <v>0.8095</v>
      </c>
      <c r="J1459" s="138">
        <f>IF(H1459="Rural",VLOOKUP(B1459,'Wage Index Rural (CMS.GOV)-PDPM'!$B$1:$C$54,2,FALSE),0)</f>
        <v>0</v>
      </c>
    </row>
    <row r="1460" spans="1:10" x14ac:dyDescent="0.25">
      <c r="A1460" s="134">
        <v>25260</v>
      </c>
      <c r="B1460" s="134" t="s">
        <v>694</v>
      </c>
      <c r="C1460" s="131">
        <v>99925</v>
      </c>
      <c r="D1460" s="132" t="s">
        <v>2817</v>
      </c>
      <c r="E1460" s="133" t="s">
        <v>2818</v>
      </c>
      <c r="F1460" s="133" t="s">
        <v>7089</v>
      </c>
      <c r="G1460" s="135">
        <f t="shared" si="22"/>
        <v>0.69420000000000004</v>
      </c>
      <c r="H1460" s="134" t="s">
        <v>388</v>
      </c>
      <c r="I1460" s="138">
        <f>IF(H1460="Urban",VLOOKUP(C1460,'Wage Index Urban (CMS.GOV)-PDPM'!$A$2:$D$1682,4,FALSE),0)</f>
        <v>0</v>
      </c>
      <c r="J1460" s="138">
        <f>IF(H1460="Rural",VLOOKUP(B1460,'Wage Index Rural (CMS.GOV)-PDPM'!$B$1:$C$54,2,FALSE),0)</f>
        <v>0.69420000000000004</v>
      </c>
    </row>
    <row r="1461" spans="1:10" x14ac:dyDescent="0.25">
      <c r="A1461" s="134">
        <v>25270</v>
      </c>
      <c r="B1461" s="134" t="s">
        <v>694</v>
      </c>
      <c r="C1461" s="131">
        <v>99925</v>
      </c>
      <c r="D1461" s="132" t="s">
        <v>2819</v>
      </c>
      <c r="E1461" s="133" t="s">
        <v>2820</v>
      </c>
      <c r="F1461" s="133" t="s">
        <v>7089</v>
      </c>
      <c r="G1461" s="135">
        <f t="shared" si="22"/>
        <v>0.69420000000000004</v>
      </c>
      <c r="H1461" s="134" t="s">
        <v>388</v>
      </c>
      <c r="I1461" s="138">
        <f>IF(H1461="Urban",VLOOKUP(C1461,'Wage Index Urban (CMS.GOV)-PDPM'!$A$2:$D$1682,4,FALSE),0)</f>
        <v>0</v>
      </c>
      <c r="J1461" s="138">
        <f>IF(H1461="Rural",VLOOKUP(B1461,'Wage Index Rural (CMS.GOV)-PDPM'!$B$1:$C$54,2,FALSE),0)</f>
        <v>0.69420000000000004</v>
      </c>
    </row>
    <row r="1462" spans="1:10" x14ac:dyDescent="0.25">
      <c r="A1462" s="134">
        <v>25280</v>
      </c>
      <c r="B1462" s="134" t="s">
        <v>694</v>
      </c>
      <c r="C1462" s="131">
        <v>99925</v>
      </c>
      <c r="D1462" s="132" t="s">
        <v>2821</v>
      </c>
      <c r="E1462" s="133" t="s">
        <v>2822</v>
      </c>
      <c r="F1462" s="133" t="s">
        <v>7089</v>
      </c>
      <c r="G1462" s="135">
        <f t="shared" si="22"/>
        <v>0.69420000000000004</v>
      </c>
      <c r="H1462" s="134" t="s">
        <v>388</v>
      </c>
      <c r="I1462" s="138">
        <f>IF(H1462="Urban",VLOOKUP(C1462,'Wage Index Urban (CMS.GOV)-PDPM'!$A$2:$D$1682,4,FALSE),0)</f>
        <v>0</v>
      </c>
      <c r="J1462" s="138">
        <f>IF(H1462="Rural",VLOOKUP(B1462,'Wage Index Rural (CMS.GOV)-PDPM'!$B$1:$C$54,2,FALSE),0)</f>
        <v>0.69420000000000004</v>
      </c>
    </row>
    <row r="1463" spans="1:10" x14ac:dyDescent="0.25">
      <c r="A1463" s="134">
        <v>25290</v>
      </c>
      <c r="B1463" s="134" t="s">
        <v>694</v>
      </c>
      <c r="C1463" s="131">
        <v>25060</v>
      </c>
      <c r="D1463" s="132" t="s">
        <v>460</v>
      </c>
      <c r="E1463" s="133" t="s">
        <v>2823</v>
      </c>
      <c r="F1463" s="133" t="s">
        <v>6483</v>
      </c>
      <c r="G1463" s="135">
        <f t="shared" si="22"/>
        <v>0.68470000000000009</v>
      </c>
      <c r="H1463" s="134" t="s">
        <v>391</v>
      </c>
      <c r="I1463" s="138">
        <f>IF(H1463="Urban",VLOOKUP(C1463,'Wage Index Urban (CMS.GOV)-PDPM'!$A$2:$D$1682,4,FALSE),0)</f>
        <v>0.68470000000000009</v>
      </c>
      <c r="J1463" s="138">
        <f>IF(H1463="Rural",VLOOKUP(B1463,'Wage Index Rural (CMS.GOV)-PDPM'!$B$1:$C$54,2,FALSE),0)</f>
        <v>0</v>
      </c>
    </row>
    <row r="1464" spans="1:10" x14ac:dyDescent="0.25">
      <c r="A1464" s="134">
        <v>25300</v>
      </c>
      <c r="B1464" s="134" t="s">
        <v>694</v>
      </c>
      <c r="C1464" s="131">
        <v>99925</v>
      </c>
      <c r="D1464" s="132" t="s">
        <v>1259</v>
      </c>
      <c r="E1464" s="133" t="s">
        <v>2824</v>
      </c>
      <c r="F1464" s="133" t="s">
        <v>7089</v>
      </c>
      <c r="G1464" s="135">
        <f t="shared" si="22"/>
        <v>0.69420000000000004</v>
      </c>
      <c r="H1464" s="134" t="s">
        <v>388</v>
      </c>
      <c r="I1464" s="138">
        <f>IF(H1464="Urban",VLOOKUP(C1464,'Wage Index Urban (CMS.GOV)-PDPM'!$A$2:$D$1682,4,FALSE),0)</f>
        <v>0</v>
      </c>
      <c r="J1464" s="138">
        <f>IF(H1464="Rural",VLOOKUP(B1464,'Wage Index Rural (CMS.GOV)-PDPM'!$B$1:$C$54,2,FALSE),0)</f>
        <v>0.69420000000000004</v>
      </c>
    </row>
    <row r="1465" spans="1:10" x14ac:dyDescent="0.25">
      <c r="A1465" s="134">
        <v>25310</v>
      </c>
      <c r="B1465" s="134" t="s">
        <v>694</v>
      </c>
      <c r="C1465" s="131">
        <v>99925</v>
      </c>
      <c r="D1465" s="132" t="s">
        <v>462</v>
      </c>
      <c r="E1465" s="133" t="s">
        <v>2825</v>
      </c>
      <c r="F1465" s="133" t="s">
        <v>7089</v>
      </c>
      <c r="G1465" s="135">
        <f t="shared" si="22"/>
        <v>0.69420000000000004</v>
      </c>
      <c r="H1465" s="134" t="s">
        <v>388</v>
      </c>
      <c r="I1465" s="138">
        <f>IF(H1465="Urban",VLOOKUP(C1465,'Wage Index Urban (CMS.GOV)-PDPM'!$A$2:$D$1682,4,FALSE),0)</f>
        <v>0</v>
      </c>
      <c r="J1465" s="138">
        <f>IF(H1465="Rural",VLOOKUP(B1465,'Wage Index Rural (CMS.GOV)-PDPM'!$B$1:$C$54,2,FALSE),0)</f>
        <v>0.69420000000000004</v>
      </c>
    </row>
    <row r="1466" spans="1:10" x14ac:dyDescent="0.25">
      <c r="A1466" s="134">
        <v>25320</v>
      </c>
      <c r="B1466" s="134" t="s">
        <v>694</v>
      </c>
      <c r="C1466" s="131">
        <v>99925</v>
      </c>
      <c r="D1466" s="132" t="s">
        <v>2826</v>
      </c>
      <c r="E1466" s="133" t="s">
        <v>2827</v>
      </c>
      <c r="F1466" s="133" t="s">
        <v>7089</v>
      </c>
      <c r="G1466" s="135">
        <f t="shared" si="22"/>
        <v>0.69420000000000004</v>
      </c>
      <c r="H1466" s="134" t="s">
        <v>388</v>
      </c>
      <c r="I1466" s="138">
        <f>IF(H1466="Urban",VLOOKUP(C1466,'Wage Index Urban (CMS.GOV)-PDPM'!$A$2:$D$1682,4,FALSE),0)</f>
        <v>0</v>
      </c>
      <c r="J1466" s="138">
        <f>IF(H1466="Rural",VLOOKUP(B1466,'Wage Index Rural (CMS.GOV)-PDPM'!$B$1:$C$54,2,FALSE),0)</f>
        <v>0.69420000000000004</v>
      </c>
    </row>
    <row r="1467" spans="1:10" x14ac:dyDescent="0.25">
      <c r="A1467" s="134">
        <v>25330</v>
      </c>
      <c r="B1467" s="134" t="s">
        <v>694</v>
      </c>
      <c r="C1467" s="131">
        <v>99925</v>
      </c>
      <c r="D1467" s="132" t="s">
        <v>1267</v>
      </c>
      <c r="E1467" s="133" t="s">
        <v>2828</v>
      </c>
      <c r="F1467" s="133" t="s">
        <v>7089</v>
      </c>
      <c r="G1467" s="135">
        <f t="shared" si="22"/>
        <v>0.69420000000000004</v>
      </c>
      <c r="H1467" s="134" t="s">
        <v>388</v>
      </c>
      <c r="I1467" s="138">
        <f>IF(H1467="Urban",VLOOKUP(C1467,'Wage Index Urban (CMS.GOV)-PDPM'!$A$2:$D$1682,4,FALSE),0)</f>
        <v>0</v>
      </c>
      <c r="J1467" s="138">
        <f>IF(H1467="Rural",VLOOKUP(B1467,'Wage Index Rural (CMS.GOV)-PDPM'!$B$1:$C$54,2,FALSE),0)</f>
        <v>0.69420000000000004</v>
      </c>
    </row>
    <row r="1468" spans="1:10" x14ac:dyDescent="0.25">
      <c r="A1468" s="134">
        <v>25340</v>
      </c>
      <c r="B1468" s="134" t="s">
        <v>694</v>
      </c>
      <c r="C1468" s="131">
        <v>99925</v>
      </c>
      <c r="D1468" s="132" t="s">
        <v>2829</v>
      </c>
      <c r="E1468" s="133" t="s">
        <v>2830</v>
      </c>
      <c r="F1468" s="133" t="s">
        <v>7089</v>
      </c>
      <c r="G1468" s="135">
        <f t="shared" si="22"/>
        <v>0.69420000000000004</v>
      </c>
      <c r="H1468" s="134" t="s">
        <v>388</v>
      </c>
      <c r="I1468" s="138">
        <f>IF(H1468="Urban",VLOOKUP(C1468,'Wage Index Urban (CMS.GOV)-PDPM'!$A$2:$D$1682,4,FALSE),0)</f>
        <v>0</v>
      </c>
      <c r="J1468" s="138">
        <f>IF(H1468="Rural",VLOOKUP(B1468,'Wage Index Rural (CMS.GOV)-PDPM'!$B$1:$C$54,2,FALSE),0)</f>
        <v>0.69420000000000004</v>
      </c>
    </row>
    <row r="1469" spans="1:10" x14ac:dyDescent="0.25">
      <c r="A1469" s="134">
        <v>25350</v>
      </c>
      <c r="B1469" s="134" t="s">
        <v>694</v>
      </c>
      <c r="C1469" s="131">
        <v>99925</v>
      </c>
      <c r="D1469" s="132" t="s">
        <v>678</v>
      </c>
      <c r="E1469" s="133" t="s">
        <v>2831</v>
      </c>
      <c r="F1469" s="133" t="s">
        <v>7089</v>
      </c>
      <c r="G1469" s="135">
        <f t="shared" si="22"/>
        <v>0.69420000000000004</v>
      </c>
      <c r="H1469" s="134" t="s">
        <v>388</v>
      </c>
      <c r="I1469" s="138">
        <f>IF(H1469="Urban",VLOOKUP(C1469,'Wage Index Urban (CMS.GOV)-PDPM'!$A$2:$D$1682,4,FALSE),0)</f>
        <v>0</v>
      </c>
      <c r="J1469" s="138">
        <f>IF(H1469="Rural",VLOOKUP(B1469,'Wage Index Rural (CMS.GOV)-PDPM'!$B$1:$C$54,2,FALSE),0)</f>
        <v>0.69420000000000004</v>
      </c>
    </row>
    <row r="1470" spans="1:10" x14ac:dyDescent="0.25">
      <c r="A1470" s="134">
        <v>25360</v>
      </c>
      <c r="B1470" s="134" t="s">
        <v>694</v>
      </c>
      <c r="C1470" s="131">
        <v>25620</v>
      </c>
      <c r="D1470" s="132" t="s">
        <v>464</v>
      </c>
      <c r="E1470" s="133" t="s">
        <v>2832</v>
      </c>
      <c r="F1470" s="133" t="s">
        <v>211</v>
      </c>
      <c r="G1470" s="135">
        <f t="shared" si="22"/>
        <v>0.66360000000000008</v>
      </c>
      <c r="H1470" s="134" t="s">
        <v>391</v>
      </c>
      <c r="I1470" s="138">
        <f>IF(H1470="Urban",VLOOKUP(C1470,'Wage Index Urban (CMS.GOV)-PDPM'!$A$2:$D$1682,4,FALSE),0)</f>
        <v>0.66360000000000008</v>
      </c>
      <c r="J1470" s="138">
        <f>IF(H1470="Rural",VLOOKUP(B1470,'Wage Index Rural (CMS.GOV)-PDPM'!$B$1:$C$54,2,FALSE),0)</f>
        <v>0</v>
      </c>
    </row>
    <row r="1471" spans="1:10" x14ac:dyDescent="0.25">
      <c r="A1471" s="134">
        <v>25370</v>
      </c>
      <c r="B1471" s="134" t="s">
        <v>694</v>
      </c>
      <c r="C1471" s="131">
        <v>99925</v>
      </c>
      <c r="D1471" s="132" t="s">
        <v>466</v>
      </c>
      <c r="E1471" s="133" t="s">
        <v>2833</v>
      </c>
      <c r="F1471" s="133" t="s">
        <v>7089</v>
      </c>
      <c r="G1471" s="135">
        <f t="shared" si="22"/>
        <v>0.69420000000000004</v>
      </c>
      <c r="H1471" s="134" t="s">
        <v>388</v>
      </c>
      <c r="I1471" s="138">
        <f>IF(H1471="Urban",VLOOKUP(C1471,'Wage Index Urban (CMS.GOV)-PDPM'!$A$2:$D$1682,4,FALSE),0)</f>
        <v>0</v>
      </c>
      <c r="J1471" s="138">
        <f>IF(H1471="Rural",VLOOKUP(B1471,'Wage Index Rural (CMS.GOV)-PDPM'!$B$1:$C$54,2,FALSE),0)</f>
        <v>0.69420000000000004</v>
      </c>
    </row>
    <row r="1472" spans="1:10" x14ac:dyDescent="0.25">
      <c r="A1472" s="134">
        <v>25380</v>
      </c>
      <c r="B1472" s="134" t="s">
        <v>694</v>
      </c>
      <c r="C1472" s="131">
        <v>99925</v>
      </c>
      <c r="D1472" s="132" t="s">
        <v>468</v>
      </c>
      <c r="E1472" s="133" t="s">
        <v>2834</v>
      </c>
      <c r="F1472" s="133" t="s">
        <v>7089</v>
      </c>
      <c r="G1472" s="135">
        <f t="shared" si="22"/>
        <v>0.69420000000000004</v>
      </c>
      <c r="H1472" s="134" t="s">
        <v>388</v>
      </c>
      <c r="I1472" s="138">
        <f>IF(H1472="Urban",VLOOKUP(C1472,'Wage Index Urban (CMS.GOV)-PDPM'!$A$2:$D$1682,4,FALSE),0)</f>
        <v>0</v>
      </c>
      <c r="J1472" s="138">
        <f>IF(H1472="Rural",VLOOKUP(B1472,'Wage Index Rural (CMS.GOV)-PDPM'!$B$1:$C$54,2,FALSE),0)</f>
        <v>0.69420000000000004</v>
      </c>
    </row>
    <row r="1473" spans="1:10" x14ac:dyDescent="0.25">
      <c r="A1473" s="134">
        <v>25390</v>
      </c>
      <c r="B1473" s="134" t="s">
        <v>694</v>
      </c>
      <c r="C1473" s="131">
        <v>99925</v>
      </c>
      <c r="D1473" s="132" t="s">
        <v>2835</v>
      </c>
      <c r="E1473" s="133" t="s">
        <v>2836</v>
      </c>
      <c r="F1473" s="133" t="s">
        <v>7089</v>
      </c>
      <c r="G1473" s="135">
        <f t="shared" si="22"/>
        <v>0.69420000000000004</v>
      </c>
      <c r="H1473" s="134" t="s">
        <v>388</v>
      </c>
      <c r="I1473" s="138">
        <f>IF(H1473="Urban",VLOOKUP(C1473,'Wage Index Urban (CMS.GOV)-PDPM'!$A$2:$D$1682,4,FALSE),0)</f>
        <v>0</v>
      </c>
      <c r="J1473" s="138">
        <f>IF(H1473="Rural",VLOOKUP(B1473,'Wage Index Rural (CMS.GOV)-PDPM'!$B$1:$C$54,2,FALSE),0)</f>
        <v>0.69420000000000004</v>
      </c>
    </row>
    <row r="1474" spans="1:10" x14ac:dyDescent="0.25">
      <c r="A1474" s="134">
        <v>25400</v>
      </c>
      <c r="B1474" s="134" t="s">
        <v>694</v>
      </c>
      <c r="C1474" s="131">
        <v>99925</v>
      </c>
      <c r="D1474" s="132" t="s">
        <v>470</v>
      </c>
      <c r="E1474" s="133" t="s">
        <v>2837</v>
      </c>
      <c r="F1474" s="133" t="s">
        <v>7089</v>
      </c>
      <c r="G1474" s="135">
        <f t="shared" si="22"/>
        <v>0.69420000000000004</v>
      </c>
      <c r="H1474" s="134" t="s">
        <v>388</v>
      </c>
      <c r="I1474" s="138">
        <f>IF(H1474="Urban",VLOOKUP(C1474,'Wage Index Urban (CMS.GOV)-PDPM'!$A$2:$D$1682,4,FALSE),0)</f>
        <v>0</v>
      </c>
      <c r="J1474" s="138">
        <f>IF(H1474="Rural",VLOOKUP(B1474,'Wage Index Rural (CMS.GOV)-PDPM'!$B$1:$C$54,2,FALSE),0)</f>
        <v>0.69420000000000004</v>
      </c>
    </row>
    <row r="1475" spans="1:10" x14ac:dyDescent="0.25">
      <c r="A1475" s="134">
        <v>25410</v>
      </c>
      <c r="B1475" s="134" t="s">
        <v>694</v>
      </c>
      <c r="C1475" s="131">
        <v>99925</v>
      </c>
      <c r="D1475" s="132" t="s">
        <v>2838</v>
      </c>
      <c r="E1475" s="133" t="s">
        <v>2839</v>
      </c>
      <c r="F1475" s="133" t="s">
        <v>7089</v>
      </c>
      <c r="G1475" s="135">
        <f t="shared" si="22"/>
        <v>0.69420000000000004</v>
      </c>
      <c r="H1475" s="134" t="s">
        <v>388</v>
      </c>
      <c r="I1475" s="138">
        <f>IF(H1475="Urban",VLOOKUP(C1475,'Wage Index Urban (CMS.GOV)-PDPM'!$A$2:$D$1682,4,FALSE),0)</f>
        <v>0</v>
      </c>
      <c r="J1475" s="138">
        <f>IF(H1475="Rural",VLOOKUP(B1475,'Wage Index Rural (CMS.GOV)-PDPM'!$B$1:$C$54,2,FALSE),0)</f>
        <v>0.69420000000000004</v>
      </c>
    </row>
    <row r="1476" spans="1:10" x14ac:dyDescent="0.25">
      <c r="A1476" s="134">
        <v>25420</v>
      </c>
      <c r="B1476" s="134" t="s">
        <v>694</v>
      </c>
      <c r="C1476" s="131">
        <v>99925</v>
      </c>
      <c r="D1476" s="132" t="s">
        <v>682</v>
      </c>
      <c r="E1476" s="133" t="s">
        <v>2840</v>
      </c>
      <c r="F1476" s="133" t="s">
        <v>7089</v>
      </c>
      <c r="G1476" s="135">
        <f t="shared" si="22"/>
        <v>0.69420000000000004</v>
      </c>
      <c r="H1476" s="134" t="s">
        <v>388</v>
      </c>
      <c r="I1476" s="138">
        <f>IF(H1476="Urban",VLOOKUP(C1476,'Wage Index Urban (CMS.GOV)-PDPM'!$A$2:$D$1682,4,FALSE),0)</f>
        <v>0</v>
      </c>
      <c r="J1476" s="138">
        <f>IF(H1476="Rural",VLOOKUP(B1476,'Wage Index Rural (CMS.GOV)-PDPM'!$B$1:$C$54,2,FALSE),0)</f>
        <v>0.69420000000000004</v>
      </c>
    </row>
    <row r="1477" spans="1:10" x14ac:dyDescent="0.25">
      <c r="A1477" s="134">
        <v>25430</v>
      </c>
      <c r="B1477" s="134" t="s">
        <v>694</v>
      </c>
      <c r="C1477" s="131">
        <v>99925</v>
      </c>
      <c r="D1477" s="132" t="s">
        <v>474</v>
      </c>
      <c r="E1477" s="133" t="s">
        <v>2841</v>
      </c>
      <c r="F1477" s="133" t="s">
        <v>7089</v>
      </c>
      <c r="G1477" s="135">
        <f t="shared" si="22"/>
        <v>0.69420000000000004</v>
      </c>
      <c r="H1477" s="134" t="s">
        <v>388</v>
      </c>
      <c r="I1477" s="138">
        <f>IF(H1477="Urban",VLOOKUP(C1477,'Wage Index Urban (CMS.GOV)-PDPM'!$A$2:$D$1682,4,FALSE),0)</f>
        <v>0</v>
      </c>
      <c r="J1477" s="138">
        <f>IF(H1477="Rural",VLOOKUP(B1477,'Wage Index Rural (CMS.GOV)-PDPM'!$B$1:$C$54,2,FALSE),0)</f>
        <v>0.69420000000000004</v>
      </c>
    </row>
    <row r="1478" spans="1:10" x14ac:dyDescent="0.25">
      <c r="A1478" s="134">
        <v>25440</v>
      </c>
      <c r="B1478" s="134" t="s">
        <v>694</v>
      </c>
      <c r="C1478" s="131">
        <v>27140</v>
      </c>
      <c r="D1478" s="132" t="s">
        <v>478</v>
      </c>
      <c r="E1478" s="133" t="s">
        <v>2842</v>
      </c>
      <c r="F1478" s="133" t="s">
        <v>210</v>
      </c>
      <c r="G1478" s="135">
        <f t="shared" si="22"/>
        <v>0.8095</v>
      </c>
      <c r="H1478" s="134" t="s">
        <v>391</v>
      </c>
      <c r="I1478" s="138">
        <f>IF(H1478="Urban",VLOOKUP(C1478,'Wage Index Urban (CMS.GOV)-PDPM'!$A$2:$D$1682,4,FALSE),0)</f>
        <v>0.8095</v>
      </c>
      <c r="J1478" s="138">
        <f>IF(H1478="Rural",VLOOKUP(B1478,'Wage Index Rural (CMS.GOV)-PDPM'!$B$1:$C$54,2,FALSE),0)</f>
        <v>0</v>
      </c>
    </row>
    <row r="1479" spans="1:10" x14ac:dyDescent="0.25">
      <c r="A1479" s="134">
        <v>25450</v>
      </c>
      <c r="B1479" s="134" t="s">
        <v>694</v>
      </c>
      <c r="C1479" s="131">
        <v>99925</v>
      </c>
      <c r="D1479" s="132" t="s">
        <v>482</v>
      </c>
      <c r="E1479" s="133" t="s">
        <v>2843</v>
      </c>
      <c r="F1479" s="133" t="s">
        <v>7089</v>
      </c>
      <c r="G1479" s="135">
        <f t="shared" si="22"/>
        <v>0.69420000000000004</v>
      </c>
      <c r="H1479" s="134" t="s">
        <v>388</v>
      </c>
      <c r="I1479" s="138">
        <f>IF(H1479="Urban",VLOOKUP(C1479,'Wage Index Urban (CMS.GOV)-PDPM'!$A$2:$D$1682,4,FALSE),0)</f>
        <v>0</v>
      </c>
      <c r="J1479" s="138">
        <f>IF(H1479="Rural",VLOOKUP(B1479,'Wage Index Rural (CMS.GOV)-PDPM'!$B$1:$C$54,2,FALSE),0)</f>
        <v>0.69420000000000004</v>
      </c>
    </row>
    <row r="1480" spans="1:10" x14ac:dyDescent="0.25">
      <c r="A1480" s="134">
        <v>25460</v>
      </c>
      <c r="B1480" s="134" t="s">
        <v>694</v>
      </c>
      <c r="C1480" s="131">
        <v>32820</v>
      </c>
      <c r="D1480" s="132" t="s">
        <v>484</v>
      </c>
      <c r="E1480" s="133" t="s">
        <v>2844</v>
      </c>
      <c r="F1480" s="133" t="s">
        <v>37</v>
      </c>
      <c r="G1480" s="135">
        <f t="shared" si="22"/>
        <v>0.82000000000000006</v>
      </c>
      <c r="H1480" s="134" t="s">
        <v>391</v>
      </c>
      <c r="I1480" s="138">
        <f>IF(H1480="Urban",VLOOKUP(C1480,'Wage Index Urban (CMS.GOV)-PDPM'!$A$2:$D$1682,4,FALSE),0)</f>
        <v>0.82000000000000006</v>
      </c>
      <c r="J1480" s="138">
        <f>IF(H1480="Rural",VLOOKUP(B1480,'Wage Index Rural (CMS.GOV)-PDPM'!$B$1:$C$54,2,FALSE),0)</f>
        <v>0</v>
      </c>
    </row>
    <row r="1481" spans="1:10" x14ac:dyDescent="0.25">
      <c r="A1481" s="134">
        <v>25470</v>
      </c>
      <c r="B1481" s="134" t="s">
        <v>694</v>
      </c>
      <c r="C1481" s="131">
        <v>99925</v>
      </c>
      <c r="D1481" s="132" t="s">
        <v>488</v>
      </c>
      <c r="E1481" s="133" t="s">
        <v>2845</v>
      </c>
      <c r="F1481" s="133" t="s">
        <v>7089</v>
      </c>
      <c r="G1481" s="135">
        <f t="shared" ref="G1481:G1544" si="23">IF(H1481="Rural",J1481,I1481)</f>
        <v>0.69420000000000004</v>
      </c>
      <c r="H1481" s="134" t="s">
        <v>388</v>
      </c>
      <c r="I1481" s="138">
        <f>IF(H1481="Urban",VLOOKUP(C1481,'Wage Index Urban (CMS.GOV)-PDPM'!$A$2:$D$1682,4,FALSE),0)</f>
        <v>0</v>
      </c>
      <c r="J1481" s="138">
        <f>IF(H1481="Rural",VLOOKUP(B1481,'Wage Index Rural (CMS.GOV)-PDPM'!$B$1:$C$54,2,FALSE),0)</f>
        <v>0.69420000000000004</v>
      </c>
    </row>
    <row r="1482" spans="1:10" x14ac:dyDescent="0.25">
      <c r="A1482" s="134">
        <v>25480</v>
      </c>
      <c r="B1482" s="134" t="s">
        <v>694</v>
      </c>
      <c r="C1482" s="131">
        <v>99925</v>
      </c>
      <c r="D1482" s="132" t="s">
        <v>490</v>
      </c>
      <c r="E1482" s="133" t="s">
        <v>2846</v>
      </c>
      <c r="F1482" s="133" t="s">
        <v>7089</v>
      </c>
      <c r="G1482" s="135">
        <f t="shared" si="23"/>
        <v>0.69420000000000004</v>
      </c>
      <c r="H1482" s="134" t="s">
        <v>388</v>
      </c>
      <c r="I1482" s="138">
        <f>IF(H1482="Urban",VLOOKUP(C1482,'Wage Index Urban (CMS.GOV)-PDPM'!$A$2:$D$1682,4,FALSE),0)</f>
        <v>0</v>
      </c>
      <c r="J1482" s="138">
        <f>IF(H1482="Rural",VLOOKUP(B1482,'Wage Index Rural (CMS.GOV)-PDPM'!$B$1:$C$54,2,FALSE),0)</f>
        <v>0.69420000000000004</v>
      </c>
    </row>
    <row r="1483" spans="1:10" x14ac:dyDescent="0.25">
      <c r="A1483" s="134">
        <v>25490</v>
      </c>
      <c r="B1483" s="134" t="s">
        <v>694</v>
      </c>
      <c r="C1483" s="131">
        <v>99925</v>
      </c>
      <c r="D1483" s="132" t="s">
        <v>2847</v>
      </c>
      <c r="E1483" s="133" t="s">
        <v>2848</v>
      </c>
      <c r="F1483" s="133" t="s">
        <v>7089</v>
      </c>
      <c r="G1483" s="135">
        <f t="shared" si="23"/>
        <v>0.69420000000000004</v>
      </c>
      <c r="H1483" s="134" t="s">
        <v>388</v>
      </c>
      <c r="I1483" s="138">
        <f>IF(H1483="Urban",VLOOKUP(C1483,'Wage Index Urban (CMS.GOV)-PDPM'!$A$2:$D$1682,4,FALSE),0)</f>
        <v>0</v>
      </c>
      <c r="J1483" s="138">
        <f>IF(H1483="Rural",VLOOKUP(B1483,'Wage Index Rural (CMS.GOV)-PDPM'!$B$1:$C$54,2,FALSE),0)</f>
        <v>0.69420000000000004</v>
      </c>
    </row>
    <row r="1484" spans="1:10" x14ac:dyDescent="0.25">
      <c r="A1484" s="134">
        <v>25500</v>
      </c>
      <c r="B1484" s="134" t="s">
        <v>694</v>
      </c>
      <c r="C1484" s="131">
        <v>99925</v>
      </c>
      <c r="D1484" s="132" t="s">
        <v>700</v>
      </c>
      <c r="E1484" s="133" t="s">
        <v>2849</v>
      </c>
      <c r="F1484" s="133" t="s">
        <v>7089</v>
      </c>
      <c r="G1484" s="135">
        <f t="shared" si="23"/>
        <v>0.69420000000000004</v>
      </c>
      <c r="H1484" s="134" t="s">
        <v>388</v>
      </c>
      <c r="I1484" s="138">
        <f>IF(H1484="Urban",VLOOKUP(C1484,'Wage Index Urban (CMS.GOV)-PDPM'!$A$2:$D$1682,4,FALSE),0)</f>
        <v>0</v>
      </c>
      <c r="J1484" s="138">
        <f>IF(H1484="Rural",VLOOKUP(B1484,'Wage Index Rural (CMS.GOV)-PDPM'!$B$1:$C$54,2,FALSE),0)</f>
        <v>0.69420000000000004</v>
      </c>
    </row>
    <row r="1485" spans="1:10" x14ac:dyDescent="0.25">
      <c r="A1485" s="134">
        <v>25510</v>
      </c>
      <c r="B1485" s="134" t="s">
        <v>694</v>
      </c>
      <c r="C1485" s="131">
        <v>99925</v>
      </c>
      <c r="D1485" s="132" t="s">
        <v>2850</v>
      </c>
      <c r="E1485" s="133" t="s">
        <v>2851</v>
      </c>
      <c r="F1485" s="133" t="s">
        <v>7089</v>
      </c>
      <c r="G1485" s="135">
        <f t="shared" si="23"/>
        <v>0.69420000000000004</v>
      </c>
      <c r="H1485" s="134" t="s">
        <v>388</v>
      </c>
      <c r="I1485" s="138">
        <f>IF(H1485="Urban",VLOOKUP(C1485,'Wage Index Urban (CMS.GOV)-PDPM'!$A$2:$D$1682,4,FALSE),0)</f>
        <v>0</v>
      </c>
      <c r="J1485" s="138">
        <f>IF(H1485="Rural",VLOOKUP(B1485,'Wage Index Rural (CMS.GOV)-PDPM'!$B$1:$C$54,2,FALSE),0)</f>
        <v>0.69420000000000004</v>
      </c>
    </row>
    <row r="1486" spans="1:10" x14ac:dyDescent="0.25">
      <c r="A1486" s="134">
        <v>25520</v>
      </c>
      <c r="B1486" s="134" t="s">
        <v>694</v>
      </c>
      <c r="C1486" s="131">
        <v>99925</v>
      </c>
      <c r="D1486" s="132" t="s">
        <v>2852</v>
      </c>
      <c r="E1486" s="133" t="s">
        <v>2853</v>
      </c>
      <c r="F1486" s="133" t="s">
        <v>7089</v>
      </c>
      <c r="G1486" s="135">
        <f t="shared" si="23"/>
        <v>0.69420000000000004</v>
      </c>
      <c r="H1486" s="134" t="s">
        <v>388</v>
      </c>
      <c r="I1486" s="138">
        <f>IF(H1486="Urban",VLOOKUP(C1486,'Wage Index Urban (CMS.GOV)-PDPM'!$A$2:$D$1682,4,FALSE),0)</f>
        <v>0</v>
      </c>
      <c r="J1486" s="138">
        <f>IF(H1486="Rural",VLOOKUP(B1486,'Wage Index Rural (CMS.GOV)-PDPM'!$B$1:$C$54,2,FALSE),0)</f>
        <v>0.69420000000000004</v>
      </c>
    </row>
    <row r="1487" spans="1:10" x14ac:dyDescent="0.25">
      <c r="A1487" s="134">
        <v>25530</v>
      </c>
      <c r="B1487" s="134" t="s">
        <v>694</v>
      </c>
      <c r="C1487" s="131">
        <v>99925</v>
      </c>
      <c r="D1487" s="132" t="s">
        <v>2854</v>
      </c>
      <c r="E1487" s="133" t="s">
        <v>2855</v>
      </c>
      <c r="F1487" s="133" t="s">
        <v>7089</v>
      </c>
      <c r="G1487" s="135">
        <f t="shared" si="23"/>
        <v>0.69420000000000004</v>
      </c>
      <c r="H1487" s="134" t="s">
        <v>388</v>
      </c>
      <c r="I1487" s="138">
        <f>IF(H1487="Urban",VLOOKUP(C1487,'Wage Index Urban (CMS.GOV)-PDPM'!$A$2:$D$1682,4,FALSE),0)</f>
        <v>0</v>
      </c>
      <c r="J1487" s="138">
        <f>IF(H1487="Rural",VLOOKUP(B1487,'Wage Index Rural (CMS.GOV)-PDPM'!$B$1:$C$54,2,FALSE),0)</f>
        <v>0.69420000000000004</v>
      </c>
    </row>
    <row r="1488" spans="1:10" x14ac:dyDescent="0.25">
      <c r="A1488" s="134">
        <v>25540</v>
      </c>
      <c r="B1488" s="134" t="s">
        <v>694</v>
      </c>
      <c r="C1488" s="131">
        <v>99925</v>
      </c>
      <c r="D1488" s="132" t="s">
        <v>2856</v>
      </c>
      <c r="E1488" s="133" t="s">
        <v>2857</v>
      </c>
      <c r="F1488" s="133" t="s">
        <v>7089</v>
      </c>
      <c r="G1488" s="135">
        <f t="shared" si="23"/>
        <v>0.69420000000000004</v>
      </c>
      <c r="H1488" s="134" t="s">
        <v>388</v>
      </c>
      <c r="I1488" s="138">
        <f>IF(H1488="Urban",VLOOKUP(C1488,'Wage Index Urban (CMS.GOV)-PDPM'!$A$2:$D$1682,4,FALSE),0)</f>
        <v>0</v>
      </c>
      <c r="J1488" s="138">
        <f>IF(H1488="Rural",VLOOKUP(B1488,'Wage Index Rural (CMS.GOV)-PDPM'!$B$1:$C$54,2,FALSE),0)</f>
        <v>0.69420000000000004</v>
      </c>
    </row>
    <row r="1489" spans="1:10" x14ac:dyDescent="0.25">
      <c r="A1489" s="134">
        <v>25550</v>
      </c>
      <c r="B1489" s="134" t="s">
        <v>694</v>
      </c>
      <c r="C1489" s="131">
        <v>25620</v>
      </c>
      <c r="D1489" s="132" t="s">
        <v>494</v>
      </c>
      <c r="E1489" s="133" t="s">
        <v>2858</v>
      </c>
      <c r="F1489" s="133" t="s">
        <v>211</v>
      </c>
      <c r="G1489" s="135">
        <f t="shared" si="23"/>
        <v>0.66360000000000008</v>
      </c>
      <c r="H1489" s="134" t="s">
        <v>391</v>
      </c>
      <c r="I1489" s="138">
        <f>IF(H1489="Urban",VLOOKUP(C1489,'Wage Index Urban (CMS.GOV)-PDPM'!$A$2:$D$1682,4,FALSE),0)</f>
        <v>0.66360000000000008</v>
      </c>
      <c r="J1489" s="138">
        <f>IF(H1489="Rural",VLOOKUP(B1489,'Wage Index Rural (CMS.GOV)-PDPM'!$B$1:$C$54,2,FALSE),0)</f>
        <v>0</v>
      </c>
    </row>
    <row r="1490" spans="1:10" x14ac:dyDescent="0.25">
      <c r="A1490" s="134">
        <v>25560</v>
      </c>
      <c r="B1490" s="134" t="s">
        <v>694</v>
      </c>
      <c r="C1490" s="131">
        <v>99925</v>
      </c>
      <c r="D1490" s="132" t="s">
        <v>498</v>
      </c>
      <c r="E1490" s="133" t="s">
        <v>2859</v>
      </c>
      <c r="F1490" s="133" t="s">
        <v>7089</v>
      </c>
      <c r="G1490" s="135">
        <f t="shared" si="23"/>
        <v>0.69420000000000004</v>
      </c>
      <c r="H1490" s="134" t="s">
        <v>388</v>
      </c>
      <c r="I1490" s="138">
        <f>IF(H1490="Urban",VLOOKUP(C1490,'Wage Index Urban (CMS.GOV)-PDPM'!$A$2:$D$1682,4,FALSE),0)</f>
        <v>0</v>
      </c>
      <c r="J1490" s="138">
        <f>IF(H1490="Rural",VLOOKUP(B1490,'Wage Index Rural (CMS.GOV)-PDPM'!$B$1:$C$54,2,FALSE),0)</f>
        <v>0.69420000000000004</v>
      </c>
    </row>
    <row r="1491" spans="1:10" x14ac:dyDescent="0.25">
      <c r="A1491" s="134">
        <v>25570</v>
      </c>
      <c r="B1491" s="134" t="s">
        <v>694</v>
      </c>
      <c r="C1491" s="131">
        <v>99925</v>
      </c>
      <c r="D1491" s="132" t="s">
        <v>2860</v>
      </c>
      <c r="E1491" s="133" t="s">
        <v>2861</v>
      </c>
      <c r="F1491" s="133" t="s">
        <v>7089</v>
      </c>
      <c r="G1491" s="135">
        <f t="shared" si="23"/>
        <v>0.69420000000000004</v>
      </c>
      <c r="H1491" s="134" t="s">
        <v>388</v>
      </c>
      <c r="I1491" s="138">
        <f>IF(H1491="Urban",VLOOKUP(C1491,'Wage Index Urban (CMS.GOV)-PDPM'!$A$2:$D$1682,4,FALSE),0)</f>
        <v>0</v>
      </c>
      <c r="J1491" s="138">
        <f>IF(H1491="Rural",VLOOKUP(B1491,'Wage Index Rural (CMS.GOV)-PDPM'!$B$1:$C$54,2,FALSE),0)</f>
        <v>0.69420000000000004</v>
      </c>
    </row>
    <row r="1492" spans="1:10" x14ac:dyDescent="0.25">
      <c r="A1492" s="134">
        <v>25580</v>
      </c>
      <c r="B1492" s="134" t="s">
        <v>694</v>
      </c>
      <c r="C1492" s="131">
        <v>99925</v>
      </c>
      <c r="D1492" s="132" t="s">
        <v>2862</v>
      </c>
      <c r="E1492" s="133" t="s">
        <v>2863</v>
      </c>
      <c r="F1492" s="133" t="s">
        <v>7089</v>
      </c>
      <c r="G1492" s="135">
        <f t="shared" si="23"/>
        <v>0.69420000000000004</v>
      </c>
      <c r="H1492" s="134" t="s">
        <v>388</v>
      </c>
      <c r="I1492" s="138">
        <f>IF(H1492="Urban",VLOOKUP(C1492,'Wage Index Urban (CMS.GOV)-PDPM'!$A$2:$D$1682,4,FALSE),0)</f>
        <v>0</v>
      </c>
      <c r="J1492" s="138">
        <f>IF(H1492="Rural",VLOOKUP(B1492,'Wage Index Rural (CMS.GOV)-PDPM'!$B$1:$C$54,2,FALSE),0)</f>
        <v>0.69420000000000004</v>
      </c>
    </row>
    <row r="1493" spans="1:10" x14ac:dyDescent="0.25">
      <c r="A1493" s="134">
        <v>25590</v>
      </c>
      <c r="B1493" s="134" t="s">
        <v>694</v>
      </c>
      <c r="C1493" s="131">
        <v>99925</v>
      </c>
      <c r="D1493" s="132" t="s">
        <v>1317</v>
      </c>
      <c r="E1493" s="133" t="s">
        <v>2864</v>
      </c>
      <c r="F1493" s="133" t="s">
        <v>7089</v>
      </c>
      <c r="G1493" s="135">
        <f t="shared" si="23"/>
        <v>0.69420000000000004</v>
      </c>
      <c r="H1493" s="134" t="s">
        <v>388</v>
      </c>
      <c r="I1493" s="138">
        <f>IF(H1493="Urban",VLOOKUP(C1493,'Wage Index Urban (CMS.GOV)-PDPM'!$A$2:$D$1682,4,FALSE),0)</f>
        <v>0</v>
      </c>
      <c r="J1493" s="138">
        <f>IF(H1493="Rural",VLOOKUP(B1493,'Wage Index Rural (CMS.GOV)-PDPM'!$B$1:$C$54,2,FALSE),0)</f>
        <v>0.69420000000000004</v>
      </c>
    </row>
    <row r="1494" spans="1:10" x14ac:dyDescent="0.25">
      <c r="A1494" s="134">
        <v>25600</v>
      </c>
      <c r="B1494" s="134" t="s">
        <v>694</v>
      </c>
      <c r="C1494" s="131">
        <v>27140</v>
      </c>
      <c r="D1494" s="132" t="s">
        <v>2865</v>
      </c>
      <c r="E1494" s="133" t="s">
        <v>2866</v>
      </c>
      <c r="F1494" s="133" t="s">
        <v>210</v>
      </c>
      <c r="G1494" s="135">
        <f t="shared" si="23"/>
        <v>0.8095</v>
      </c>
      <c r="H1494" s="134" t="s">
        <v>391</v>
      </c>
      <c r="I1494" s="138">
        <f>IF(H1494="Urban",VLOOKUP(C1494,'Wage Index Urban (CMS.GOV)-PDPM'!$A$2:$D$1682,4,FALSE),0)</f>
        <v>0.8095</v>
      </c>
      <c r="J1494" s="138">
        <f>IF(H1494="Rural",VLOOKUP(B1494,'Wage Index Rural (CMS.GOV)-PDPM'!$B$1:$C$54,2,FALSE),0)</f>
        <v>0</v>
      </c>
    </row>
    <row r="1495" spans="1:10" x14ac:dyDescent="0.25">
      <c r="A1495" s="134">
        <v>25610</v>
      </c>
      <c r="B1495" s="134" t="s">
        <v>694</v>
      </c>
      <c r="C1495" s="131">
        <v>99925</v>
      </c>
      <c r="D1495" s="132" t="s">
        <v>721</v>
      </c>
      <c r="E1495" s="133" t="s">
        <v>2867</v>
      </c>
      <c r="F1495" s="133" t="s">
        <v>7089</v>
      </c>
      <c r="G1495" s="135">
        <f t="shared" si="23"/>
        <v>0.69420000000000004</v>
      </c>
      <c r="H1495" s="134" t="s">
        <v>388</v>
      </c>
      <c r="I1495" s="138">
        <f>IF(H1495="Urban",VLOOKUP(C1495,'Wage Index Urban (CMS.GOV)-PDPM'!$A$2:$D$1682,4,FALSE),0)</f>
        <v>0</v>
      </c>
      <c r="J1495" s="138">
        <f>IF(H1495="Rural",VLOOKUP(B1495,'Wage Index Rural (CMS.GOV)-PDPM'!$B$1:$C$54,2,FALSE),0)</f>
        <v>0.69420000000000004</v>
      </c>
    </row>
    <row r="1496" spans="1:10" x14ac:dyDescent="0.25">
      <c r="A1496" s="134">
        <v>25620</v>
      </c>
      <c r="B1496" s="134" t="s">
        <v>694</v>
      </c>
      <c r="C1496" s="131">
        <v>99925</v>
      </c>
      <c r="D1496" s="132" t="s">
        <v>2868</v>
      </c>
      <c r="E1496" s="133" t="s">
        <v>2869</v>
      </c>
      <c r="F1496" s="133" t="s">
        <v>7089</v>
      </c>
      <c r="G1496" s="135">
        <f t="shared" si="23"/>
        <v>0.69420000000000004</v>
      </c>
      <c r="H1496" s="134" t="s">
        <v>388</v>
      </c>
      <c r="I1496" s="138">
        <f>IF(H1496="Urban",VLOOKUP(C1496,'Wage Index Urban (CMS.GOV)-PDPM'!$A$2:$D$1682,4,FALSE),0)</f>
        <v>0</v>
      </c>
      <c r="J1496" s="138">
        <f>IF(H1496="Rural",VLOOKUP(B1496,'Wage Index Rural (CMS.GOV)-PDPM'!$B$1:$C$54,2,FALSE),0)</f>
        <v>0.69420000000000004</v>
      </c>
    </row>
    <row r="1497" spans="1:10" x14ac:dyDescent="0.25">
      <c r="A1497" s="134">
        <v>25630</v>
      </c>
      <c r="B1497" s="134" t="s">
        <v>694</v>
      </c>
      <c r="C1497" s="131">
        <v>27140</v>
      </c>
      <c r="D1497" s="132" t="s">
        <v>2243</v>
      </c>
      <c r="E1497" s="133" t="s">
        <v>2870</v>
      </c>
      <c r="F1497" s="133" t="s">
        <v>210</v>
      </c>
      <c r="G1497" s="135">
        <f t="shared" si="23"/>
        <v>0.8095</v>
      </c>
      <c r="H1497" s="134" t="s">
        <v>391</v>
      </c>
      <c r="I1497" s="138">
        <f>IF(H1497="Urban",VLOOKUP(C1497,'Wage Index Urban (CMS.GOV)-PDPM'!$A$2:$D$1682,4,FALSE),0)</f>
        <v>0.8095</v>
      </c>
      <c r="J1497" s="138">
        <f>IF(H1497="Rural",VLOOKUP(B1497,'Wage Index Rural (CMS.GOV)-PDPM'!$B$1:$C$54,2,FALSE),0)</f>
        <v>0</v>
      </c>
    </row>
    <row r="1498" spans="1:10" x14ac:dyDescent="0.25">
      <c r="A1498" s="134">
        <v>25640</v>
      </c>
      <c r="B1498" s="134" t="s">
        <v>694</v>
      </c>
      <c r="C1498" s="131">
        <v>99925</v>
      </c>
      <c r="D1498" s="132" t="s">
        <v>2059</v>
      </c>
      <c r="E1498" s="133" t="s">
        <v>2871</v>
      </c>
      <c r="F1498" s="133" t="s">
        <v>7089</v>
      </c>
      <c r="G1498" s="135">
        <f t="shared" si="23"/>
        <v>0.69420000000000004</v>
      </c>
      <c r="H1498" s="134" t="s">
        <v>388</v>
      </c>
      <c r="I1498" s="138">
        <f>IF(H1498="Urban",VLOOKUP(C1498,'Wage Index Urban (CMS.GOV)-PDPM'!$A$2:$D$1682,4,FALSE),0)</f>
        <v>0</v>
      </c>
      <c r="J1498" s="138">
        <f>IF(H1498="Rural",VLOOKUP(B1498,'Wage Index Rural (CMS.GOV)-PDPM'!$B$1:$C$54,2,FALSE),0)</f>
        <v>0.69420000000000004</v>
      </c>
    </row>
    <row r="1499" spans="1:10" x14ac:dyDescent="0.25">
      <c r="A1499" s="134">
        <v>25999</v>
      </c>
      <c r="B1499" s="134" t="s">
        <v>694</v>
      </c>
      <c r="C1499" s="131">
        <v>99925</v>
      </c>
      <c r="D1499" s="132" t="s">
        <v>387</v>
      </c>
      <c r="E1499" s="133" t="s">
        <v>6774</v>
      </c>
      <c r="F1499" s="133" t="s">
        <v>7089</v>
      </c>
      <c r="G1499" s="135">
        <f t="shared" si="23"/>
        <v>0.69420000000000004</v>
      </c>
      <c r="H1499" s="134" t="s">
        <v>388</v>
      </c>
      <c r="I1499" s="138">
        <f>IF(H1499="Urban",VLOOKUP(C1499,'Wage Index Urban (CMS.GOV)-PDPM'!$A$2:$D$1682,4,FALSE),0)</f>
        <v>0</v>
      </c>
      <c r="J1499" s="138">
        <f>IF(H1499="Rural",VLOOKUP(B1499,'Wage Index Rural (CMS.GOV)-PDPM'!$B$1:$C$54,2,FALSE),0)</f>
        <v>0.69420000000000004</v>
      </c>
    </row>
    <row r="1500" spans="1:10" x14ac:dyDescent="0.25">
      <c r="A1500" s="134">
        <v>25650</v>
      </c>
      <c r="B1500" s="134" t="s">
        <v>694</v>
      </c>
      <c r="C1500" s="131">
        <v>25060</v>
      </c>
      <c r="D1500" s="132" t="s">
        <v>733</v>
      </c>
      <c r="E1500" s="133" t="s">
        <v>2872</v>
      </c>
      <c r="F1500" s="133" t="s">
        <v>6483</v>
      </c>
      <c r="G1500" s="135">
        <f t="shared" si="23"/>
        <v>0.68470000000000009</v>
      </c>
      <c r="H1500" s="134" t="s">
        <v>391</v>
      </c>
      <c r="I1500" s="138">
        <f>IF(H1500="Urban",VLOOKUP(C1500,'Wage Index Urban (CMS.GOV)-PDPM'!$A$2:$D$1682,4,FALSE),0)</f>
        <v>0.68470000000000009</v>
      </c>
      <c r="J1500" s="138">
        <f>IF(H1500="Rural",VLOOKUP(B1500,'Wage Index Rural (CMS.GOV)-PDPM'!$B$1:$C$54,2,FALSE),0)</f>
        <v>0</v>
      </c>
    </row>
    <row r="1501" spans="1:10" x14ac:dyDescent="0.25">
      <c r="A1501" s="134">
        <v>25660</v>
      </c>
      <c r="B1501" s="134" t="s">
        <v>694</v>
      </c>
      <c r="C1501" s="131">
        <v>99925</v>
      </c>
      <c r="D1501" s="132" t="s">
        <v>2873</v>
      </c>
      <c r="E1501" s="133" t="s">
        <v>2874</v>
      </c>
      <c r="F1501" s="133" t="s">
        <v>7089</v>
      </c>
      <c r="G1501" s="135">
        <f t="shared" si="23"/>
        <v>0.69420000000000004</v>
      </c>
      <c r="H1501" s="134" t="s">
        <v>388</v>
      </c>
      <c r="I1501" s="138">
        <f>IF(H1501="Urban",VLOOKUP(C1501,'Wage Index Urban (CMS.GOV)-PDPM'!$A$2:$D$1682,4,FALSE),0)</f>
        <v>0</v>
      </c>
      <c r="J1501" s="138">
        <f>IF(H1501="Rural",VLOOKUP(B1501,'Wage Index Rural (CMS.GOV)-PDPM'!$B$1:$C$54,2,FALSE),0)</f>
        <v>0.69420000000000004</v>
      </c>
    </row>
    <row r="1502" spans="1:10" x14ac:dyDescent="0.25">
      <c r="A1502" s="134">
        <v>25670</v>
      </c>
      <c r="B1502" s="134" t="s">
        <v>694</v>
      </c>
      <c r="C1502" s="131">
        <v>99925</v>
      </c>
      <c r="D1502" s="132" t="s">
        <v>2875</v>
      </c>
      <c r="E1502" s="133" t="s">
        <v>2876</v>
      </c>
      <c r="F1502" s="133" t="s">
        <v>7089</v>
      </c>
      <c r="G1502" s="135">
        <f t="shared" si="23"/>
        <v>0.69420000000000004</v>
      </c>
      <c r="H1502" s="134" t="s">
        <v>388</v>
      </c>
      <c r="I1502" s="138">
        <f>IF(H1502="Urban",VLOOKUP(C1502,'Wage Index Urban (CMS.GOV)-PDPM'!$A$2:$D$1682,4,FALSE),0)</f>
        <v>0</v>
      </c>
      <c r="J1502" s="138">
        <f>IF(H1502="Rural",VLOOKUP(B1502,'Wage Index Rural (CMS.GOV)-PDPM'!$B$1:$C$54,2,FALSE),0)</f>
        <v>0.69420000000000004</v>
      </c>
    </row>
    <row r="1503" spans="1:10" x14ac:dyDescent="0.25">
      <c r="A1503" s="134">
        <v>25680</v>
      </c>
      <c r="B1503" s="134" t="s">
        <v>694</v>
      </c>
      <c r="C1503" s="131">
        <v>32820</v>
      </c>
      <c r="D1503" s="132" t="s">
        <v>2877</v>
      </c>
      <c r="E1503" s="133" t="s">
        <v>2878</v>
      </c>
      <c r="F1503" s="133" t="s">
        <v>37</v>
      </c>
      <c r="G1503" s="135">
        <f t="shared" si="23"/>
        <v>0.82000000000000006</v>
      </c>
      <c r="H1503" s="134" t="s">
        <v>391</v>
      </c>
      <c r="I1503" s="138">
        <f>IF(H1503="Urban",VLOOKUP(C1503,'Wage Index Urban (CMS.GOV)-PDPM'!$A$2:$D$1682,4,FALSE),0)</f>
        <v>0.82000000000000006</v>
      </c>
      <c r="J1503" s="138">
        <f>IF(H1503="Rural",VLOOKUP(B1503,'Wage Index Rural (CMS.GOV)-PDPM'!$B$1:$C$54,2,FALSE),0)</f>
        <v>0</v>
      </c>
    </row>
    <row r="1504" spans="1:10" x14ac:dyDescent="0.25">
      <c r="A1504" s="134">
        <v>25690</v>
      </c>
      <c r="B1504" s="134" t="s">
        <v>694</v>
      </c>
      <c r="C1504" s="131">
        <v>99925</v>
      </c>
      <c r="D1504" s="132" t="s">
        <v>2879</v>
      </c>
      <c r="E1504" s="133" t="s">
        <v>2880</v>
      </c>
      <c r="F1504" s="133" t="s">
        <v>7089</v>
      </c>
      <c r="G1504" s="135">
        <f t="shared" si="23"/>
        <v>0.69420000000000004</v>
      </c>
      <c r="H1504" s="134" t="s">
        <v>388</v>
      </c>
      <c r="I1504" s="138">
        <f>IF(H1504="Urban",VLOOKUP(C1504,'Wage Index Urban (CMS.GOV)-PDPM'!$A$2:$D$1682,4,FALSE),0)</f>
        <v>0</v>
      </c>
      <c r="J1504" s="138">
        <f>IF(H1504="Rural",VLOOKUP(B1504,'Wage Index Rural (CMS.GOV)-PDPM'!$B$1:$C$54,2,FALSE),0)</f>
        <v>0.69420000000000004</v>
      </c>
    </row>
    <row r="1505" spans="1:10" x14ac:dyDescent="0.25">
      <c r="A1505" s="134">
        <v>25700</v>
      </c>
      <c r="B1505" s="134" t="s">
        <v>694</v>
      </c>
      <c r="C1505" s="131">
        <v>99925</v>
      </c>
      <c r="D1505" s="132" t="s">
        <v>2881</v>
      </c>
      <c r="E1505" s="133" t="s">
        <v>2882</v>
      </c>
      <c r="F1505" s="133" t="s">
        <v>7089</v>
      </c>
      <c r="G1505" s="135">
        <f t="shared" si="23"/>
        <v>0.69420000000000004</v>
      </c>
      <c r="H1505" s="134" t="s">
        <v>388</v>
      </c>
      <c r="I1505" s="138">
        <f>IF(H1505="Urban",VLOOKUP(C1505,'Wage Index Urban (CMS.GOV)-PDPM'!$A$2:$D$1682,4,FALSE),0)</f>
        <v>0</v>
      </c>
      <c r="J1505" s="138">
        <f>IF(H1505="Rural",VLOOKUP(B1505,'Wage Index Rural (CMS.GOV)-PDPM'!$B$1:$C$54,2,FALSE),0)</f>
        <v>0.69420000000000004</v>
      </c>
    </row>
    <row r="1506" spans="1:10" x14ac:dyDescent="0.25">
      <c r="A1506" s="134">
        <v>25710</v>
      </c>
      <c r="B1506" s="134" t="s">
        <v>694</v>
      </c>
      <c r="C1506" s="131">
        <v>32820</v>
      </c>
      <c r="D1506" s="132" t="s">
        <v>2883</v>
      </c>
      <c r="E1506" s="133" t="s">
        <v>2884</v>
      </c>
      <c r="F1506" s="133" t="s">
        <v>37</v>
      </c>
      <c r="G1506" s="135">
        <f t="shared" si="23"/>
        <v>0.82000000000000006</v>
      </c>
      <c r="H1506" s="134" t="s">
        <v>391</v>
      </c>
      <c r="I1506" s="138">
        <f>IF(H1506="Urban",VLOOKUP(C1506,'Wage Index Urban (CMS.GOV)-PDPM'!$A$2:$D$1682,4,FALSE),0)</f>
        <v>0.82000000000000006</v>
      </c>
      <c r="J1506" s="138">
        <f>IF(H1506="Rural",VLOOKUP(B1506,'Wage Index Rural (CMS.GOV)-PDPM'!$B$1:$C$54,2,FALSE),0)</f>
        <v>0</v>
      </c>
    </row>
    <row r="1507" spans="1:10" x14ac:dyDescent="0.25">
      <c r="A1507" s="134">
        <v>25720</v>
      </c>
      <c r="B1507" s="134" t="s">
        <v>694</v>
      </c>
      <c r="C1507" s="131">
        <v>99925</v>
      </c>
      <c r="D1507" s="132" t="s">
        <v>735</v>
      </c>
      <c r="E1507" s="133" t="s">
        <v>2885</v>
      </c>
      <c r="F1507" s="133" t="s">
        <v>7089</v>
      </c>
      <c r="G1507" s="135">
        <f t="shared" si="23"/>
        <v>0.69420000000000004</v>
      </c>
      <c r="H1507" s="134" t="s">
        <v>388</v>
      </c>
      <c r="I1507" s="138">
        <f>IF(H1507="Urban",VLOOKUP(C1507,'Wage Index Urban (CMS.GOV)-PDPM'!$A$2:$D$1682,4,FALSE),0)</f>
        <v>0</v>
      </c>
      <c r="J1507" s="138">
        <f>IF(H1507="Rural",VLOOKUP(B1507,'Wage Index Rural (CMS.GOV)-PDPM'!$B$1:$C$54,2,FALSE),0)</f>
        <v>0.69420000000000004</v>
      </c>
    </row>
    <row r="1508" spans="1:10" x14ac:dyDescent="0.25">
      <c r="A1508" s="134">
        <v>25730</v>
      </c>
      <c r="B1508" s="134" t="s">
        <v>694</v>
      </c>
      <c r="C1508" s="131">
        <v>99925</v>
      </c>
      <c r="D1508" s="132" t="s">
        <v>2886</v>
      </c>
      <c r="E1508" s="133" t="s">
        <v>2887</v>
      </c>
      <c r="F1508" s="133" t="s">
        <v>7089</v>
      </c>
      <c r="G1508" s="135">
        <f t="shared" si="23"/>
        <v>0.69420000000000004</v>
      </c>
      <c r="H1508" s="134" t="s">
        <v>388</v>
      </c>
      <c r="I1508" s="138">
        <f>IF(H1508="Urban",VLOOKUP(C1508,'Wage Index Urban (CMS.GOV)-PDPM'!$A$2:$D$1682,4,FALSE),0)</f>
        <v>0</v>
      </c>
      <c r="J1508" s="138">
        <f>IF(H1508="Rural",VLOOKUP(B1508,'Wage Index Rural (CMS.GOV)-PDPM'!$B$1:$C$54,2,FALSE),0)</f>
        <v>0.69420000000000004</v>
      </c>
    </row>
    <row r="1509" spans="1:10" x14ac:dyDescent="0.25">
      <c r="A1509" s="134">
        <v>25740</v>
      </c>
      <c r="B1509" s="134" t="s">
        <v>694</v>
      </c>
      <c r="C1509" s="131">
        <v>99925</v>
      </c>
      <c r="D1509" s="132" t="s">
        <v>1372</v>
      </c>
      <c r="E1509" s="133" t="s">
        <v>2888</v>
      </c>
      <c r="F1509" s="133" t="s">
        <v>7089</v>
      </c>
      <c r="G1509" s="135">
        <f t="shared" si="23"/>
        <v>0.69420000000000004</v>
      </c>
      <c r="H1509" s="134" t="s">
        <v>388</v>
      </c>
      <c r="I1509" s="138">
        <f>IF(H1509="Urban",VLOOKUP(C1509,'Wage Index Urban (CMS.GOV)-PDPM'!$A$2:$D$1682,4,FALSE),0)</f>
        <v>0</v>
      </c>
      <c r="J1509" s="138">
        <f>IF(H1509="Rural",VLOOKUP(B1509,'Wage Index Rural (CMS.GOV)-PDPM'!$B$1:$C$54,2,FALSE),0)</f>
        <v>0.69420000000000004</v>
      </c>
    </row>
    <row r="1510" spans="1:10" x14ac:dyDescent="0.25">
      <c r="A1510" s="134">
        <v>25750</v>
      </c>
      <c r="B1510" s="134" t="s">
        <v>694</v>
      </c>
      <c r="C1510" s="131">
        <v>99925</v>
      </c>
      <c r="D1510" s="132" t="s">
        <v>518</v>
      </c>
      <c r="E1510" s="133" t="s">
        <v>2889</v>
      </c>
      <c r="F1510" s="133" t="s">
        <v>7089</v>
      </c>
      <c r="G1510" s="135">
        <f t="shared" si="23"/>
        <v>0.69420000000000004</v>
      </c>
      <c r="H1510" s="134" t="s">
        <v>388</v>
      </c>
      <c r="I1510" s="138">
        <f>IF(H1510="Urban",VLOOKUP(C1510,'Wage Index Urban (CMS.GOV)-PDPM'!$A$2:$D$1682,4,FALSE),0)</f>
        <v>0</v>
      </c>
      <c r="J1510" s="138">
        <f>IF(H1510="Rural",VLOOKUP(B1510,'Wage Index Rural (CMS.GOV)-PDPM'!$B$1:$C$54,2,FALSE),0)</f>
        <v>0.69420000000000004</v>
      </c>
    </row>
    <row r="1511" spans="1:10" x14ac:dyDescent="0.25">
      <c r="A1511" s="134">
        <v>25760</v>
      </c>
      <c r="B1511" s="134" t="s">
        <v>694</v>
      </c>
      <c r="C1511" s="131">
        <v>99925</v>
      </c>
      <c r="D1511" s="132" t="s">
        <v>1375</v>
      </c>
      <c r="E1511" s="133" t="s">
        <v>2890</v>
      </c>
      <c r="F1511" s="133" t="s">
        <v>7089</v>
      </c>
      <c r="G1511" s="135">
        <f t="shared" si="23"/>
        <v>0.69420000000000004</v>
      </c>
      <c r="H1511" s="134" t="s">
        <v>388</v>
      </c>
      <c r="I1511" s="138">
        <f>IF(H1511="Urban",VLOOKUP(C1511,'Wage Index Urban (CMS.GOV)-PDPM'!$A$2:$D$1682,4,FALSE),0)</f>
        <v>0</v>
      </c>
      <c r="J1511" s="138">
        <f>IF(H1511="Rural",VLOOKUP(B1511,'Wage Index Rural (CMS.GOV)-PDPM'!$B$1:$C$54,2,FALSE),0)</f>
        <v>0.69420000000000004</v>
      </c>
    </row>
    <row r="1512" spans="1:10" x14ac:dyDescent="0.25">
      <c r="A1512" s="134">
        <v>25770</v>
      </c>
      <c r="B1512" s="134" t="s">
        <v>694</v>
      </c>
      <c r="C1512" s="131">
        <v>99925</v>
      </c>
      <c r="D1512" s="132" t="s">
        <v>1377</v>
      </c>
      <c r="E1512" s="133" t="s">
        <v>2891</v>
      </c>
      <c r="F1512" s="133" t="s">
        <v>7089</v>
      </c>
      <c r="G1512" s="135">
        <f t="shared" si="23"/>
        <v>0.69420000000000004</v>
      </c>
      <c r="H1512" s="134" t="s">
        <v>388</v>
      </c>
      <c r="I1512" s="138">
        <f>IF(H1512="Urban",VLOOKUP(C1512,'Wage Index Urban (CMS.GOV)-PDPM'!$A$2:$D$1682,4,FALSE),0)</f>
        <v>0</v>
      </c>
      <c r="J1512" s="138">
        <f>IF(H1512="Rural",VLOOKUP(B1512,'Wage Index Rural (CMS.GOV)-PDPM'!$B$1:$C$54,2,FALSE),0)</f>
        <v>0.69420000000000004</v>
      </c>
    </row>
    <row r="1513" spans="1:10" x14ac:dyDescent="0.25">
      <c r="A1513" s="134">
        <v>25780</v>
      </c>
      <c r="B1513" s="134" t="s">
        <v>694</v>
      </c>
      <c r="C1513" s="131">
        <v>99925</v>
      </c>
      <c r="D1513" s="132" t="s">
        <v>1387</v>
      </c>
      <c r="E1513" s="133" t="s">
        <v>2892</v>
      </c>
      <c r="F1513" s="133" t="s">
        <v>7089</v>
      </c>
      <c r="G1513" s="135">
        <f t="shared" si="23"/>
        <v>0.69420000000000004</v>
      </c>
      <c r="H1513" s="134" t="s">
        <v>388</v>
      </c>
      <c r="I1513" s="138">
        <f>IF(H1513="Urban",VLOOKUP(C1513,'Wage Index Urban (CMS.GOV)-PDPM'!$A$2:$D$1682,4,FALSE),0)</f>
        <v>0</v>
      </c>
      <c r="J1513" s="138">
        <f>IF(H1513="Rural",VLOOKUP(B1513,'Wage Index Rural (CMS.GOV)-PDPM'!$B$1:$C$54,2,FALSE),0)</f>
        <v>0.69420000000000004</v>
      </c>
    </row>
    <row r="1514" spans="1:10" x14ac:dyDescent="0.25">
      <c r="A1514" s="134">
        <v>25790</v>
      </c>
      <c r="B1514" s="134" t="s">
        <v>694</v>
      </c>
      <c r="C1514" s="131">
        <v>99925</v>
      </c>
      <c r="D1514" s="132" t="s">
        <v>522</v>
      </c>
      <c r="E1514" s="133" t="s">
        <v>2893</v>
      </c>
      <c r="F1514" s="133" t="s">
        <v>7089</v>
      </c>
      <c r="G1514" s="135">
        <f t="shared" si="23"/>
        <v>0.69420000000000004</v>
      </c>
      <c r="H1514" s="134" t="s">
        <v>388</v>
      </c>
      <c r="I1514" s="138">
        <f>IF(H1514="Urban",VLOOKUP(C1514,'Wage Index Urban (CMS.GOV)-PDPM'!$A$2:$D$1682,4,FALSE),0)</f>
        <v>0</v>
      </c>
      <c r="J1514" s="138">
        <f>IF(H1514="Rural",VLOOKUP(B1514,'Wage Index Rural (CMS.GOV)-PDPM'!$B$1:$C$54,2,FALSE),0)</f>
        <v>0.69420000000000004</v>
      </c>
    </row>
    <row r="1515" spans="1:10" x14ac:dyDescent="0.25">
      <c r="A1515" s="134">
        <v>25800</v>
      </c>
      <c r="B1515" s="134" t="s">
        <v>694</v>
      </c>
      <c r="C1515" s="131">
        <v>99925</v>
      </c>
      <c r="D1515" s="132" t="s">
        <v>2894</v>
      </c>
      <c r="E1515" s="133" t="s">
        <v>2895</v>
      </c>
      <c r="F1515" s="133" t="s">
        <v>7089</v>
      </c>
      <c r="G1515" s="135">
        <f t="shared" si="23"/>
        <v>0.69420000000000004</v>
      </c>
      <c r="H1515" s="134" t="s">
        <v>388</v>
      </c>
      <c r="I1515" s="138">
        <f>IF(H1515="Urban",VLOOKUP(C1515,'Wage Index Urban (CMS.GOV)-PDPM'!$A$2:$D$1682,4,FALSE),0)</f>
        <v>0</v>
      </c>
      <c r="J1515" s="138">
        <f>IF(H1515="Rural",VLOOKUP(B1515,'Wage Index Rural (CMS.GOV)-PDPM'!$B$1:$C$54,2,FALSE),0)</f>
        <v>0.69420000000000004</v>
      </c>
    </row>
    <row r="1516" spans="1:10" x14ac:dyDescent="0.25">
      <c r="A1516" s="134">
        <v>25810</v>
      </c>
      <c r="B1516" s="134" t="s">
        <v>694</v>
      </c>
      <c r="C1516" s="131">
        <v>27140</v>
      </c>
      <c r="D1516" s="132" t="s">
        <v>2896</v>
      </c>
      <c r="E1516" s="133" t="s">
        <v>2897</v>
      </c>
      <c r="F1516" s="133" t="s">
        <v>210</v>
      </c>
      <c r="G1516" s="135">
        <f t="shared" si="23"/>
        <v>0.8095</v>
      </c>
      <c r="H1516" s="134" t="s">
        <v>391</v>
      </c>
      <c r="I1516" s="138">
        <f>IF(H1516="Urban",VLOOKUP(C1516,'Wage Index Urban (CMS.GOV)-PDPM'!$A$2:$D$1682,4,FALSE),0)</f>
        <v>0.8095</v>
      </c>
      <c r="J1516" s="138">
        <f>IF(H1516="Rural",VLOOKUP(B1516,'Wage Index Rural (CMS.GOV)-PDPM'!$B$1:$C$54,2,FALSE),0)</f>
        <v>0</v>
      </c>
    </row>
    <row r="1517" spans="1:10" x14ac:dyDescent="0.25">
      <c r="A1517" s="134">
        <v>26000</v>
      </c>
      <c r="B1517" s="134" t="s">
        <v>2898</v>
      </c>
      <c r="C1517" s="131">
        <v>99926</v>
      </c>
      <c r="D1517" s="132" t="s">
        <v>1769</v>
      </c>
      <c r="E1517" s="133" t="s">
        <v>2899</v>
      </c>
      <c r="F1517" s="133" t="s">
        <v>7090</v>
      </c>
      <c r="G1517" s="135">
        <f t="shared" si="23"/>
        <v>0.7611</v>
      </c>
      <c r="H1517" s="134" t="s">
        <v>388</v>
      </c>
      <c r="I1517" s="138">
        <f>IF(H1517="Urban",VLOOKUP(C1517,'Wage Index Urban (CMS.GOV)-PDPM'!$A$2:$D$1682,4,FALSE),0)</f>
        <v>0</v>
      </c>
      <c r="J1517" s="138">
        <f>IF(H1517="Rural",VLOOKUP(B1517,'Wage Index Rural (CMS.GOV)-PDPM'!$B$1:$C$54,2,FALSE),0)</f>
        <v>0.7611</v>
      </c>
    </row>
    <row r="1518" spans="1:10" x14ac:dyDescent="0.25">
      <c r="A1518" s="134">
        <v>26010</v>
      </c>
      <c r="B1518" s="134" t="s">
        <v>2898</v>
      </c>
      <c r="C1518" s="131">
        <v>41140</v>
      </c>
      <c r="D1518" s="132" t="s">
        <v>2900</v>
      </c>
      <c r="E1518" s="133" t="s">
        <v>2901</v>
      </c>
      <c r="F1518" s="133" t="s">
        <v>157</v>
      </c>
      <c r="G1518" s="135">
        <f t="shared" si="23"/>
        <v>0.86210000000000009</v>
      </c>
      <c r="H1518" s="134" t="s">
        <v>391</v>
      </c>
      <c r="I1518" s="138">
        <f>IF(H1518="Urban",VLOOKUP(C1518,'Wage Index Urban (CMS.GOV)-PDPM'!$A$2:$D$1682,4,FALSE),0)</f>
        <v>0.86210000000000009</v>
      </c>
      <c r="J1518" s="138">
        <f>IF(H1518="Rural",VLOOKUP(B1518,'Wage Index Rural (CMS.GOV)-PDPM'!$B$1:$C$54,2,FALSE),0)</f>
        <v>0</v>
      </c>
    </row>
    <row r="1519" spans="1:10" x14ac:dyDescent="0.25">
      <c r="A1519" s="134">
        <v>26020</v>
      </c>
      <c r="B1519" s="134" t="s">
        <v>2898</v>
      </c>
      <c r="C1519" s="131">
        <v>99926</v>
      </c>
      <c r="D1519" s="132" t="s">
        <v>1916</v>
      </c>
      <c r="E1519" s="133" t="s">
        <v>2902</v>
      </c>
      <c r="F1519" s="133" t="s">
        <v>7090</v>
      </c>
      <c r="G1519" s="135">
        <f t="shared" si="23"/>
        <v>0.7611</v>
      </c>
      <c r="H1519" s="134" t="s">
        <v>388</v>
      </c>
      <c r="I1519" s="138">
        <f>IF(H1519="Urban",VLOOKUP(C1519,'Wage Index Urban (CMS.GOV)-PDPM'!$A$2:$D$1682,4,FALSE),0)</f>
        <v>0</v>
      </c>
      <c r="J1519" s="138">
        <f>IF(H1519="Rural",VLOOKUP(B1519,'Wage Index Rural (CMS.GOV)-PDPM'!$B$1:$C$54,2,FALSE),0)</f>
        <v>0.7611</v>
      </c>
    </row>
    <row r="1520" spans="1:10" x14ac:dyDescent="0.25">
      <c r="A1520" s="134">
        <v>26030</v>
      </c>
      <c r="B1520" s="134" t="s">
        <v>2898</v>
      </c>
      <c r="C1520" s="131">
        <v>99926</v>
      </c>
      <c r="D1520" s="132" t="s">
        <v>2903</v>
      </c>
      <c r="E1520" s="133" t="s">
        <v>2904</v>
      </c>
      <c r="F1520" s="133" t="s">
        <v>7090</v>
      </c>
      <c r="G1520" s="135">
        <f t="shared" si="23"/>
        <v>0.7611</v>
      </c>
      <c r="H1520" s="134" t="s">
        <v>388</v>
      </c>
      <c r="I1520" s="138">
        <f>IF(H1520="Urban",VLOOKUP(C1520,'Wage Index Urban (CMS.GOV)-PDPM'!$A$2:$D$1682,4,FALSE),0)</f>
        <v>0</v>
      </c>
      <c r="J1520" s="138">
        <f>IF(H1520="Rural",VLOOKUP(B1520,'Wage Index Rural (CMS.GOV)-PDPM'!$B$1:$C$54,2,FALSE),0)</f>
        <v>0.7611</v>
      </c>
    </row>
    <row r="1521" spans="1:10" x14ac:dyDescent="0.25">
      <c r="A1521" s="134">
        <v>26040</v>
      </c>
      <c r="B1521" s="134" t="s">
        <v>2898</v>
      </c>
      <c r="C1521" s="131">
        <v>99926</v>
      </c>
      <c r="D1521" s="132" t="s">
        <v>2500</v>
      </c>
      <c r="E1521" s="133" t="s">
        <v>2905</v>
      </c>
      <c r="F1521" s="133" t="s">
        <v>7090</v>
      </c>
      <c r="G1521" s="135">
        <f t="shared" si="23"/>
        <v>0.7611</v>
      </c>
      <c r="H1521" s="134" t="s">
        <v>388</v>
      </c>
      <c r="I1521" s="138">
        <f>IF(H1521="Urban",VLOOKUP(C1521,'Wage Index Urban (CMS.GOV)-PDPM'!$A$2:$D$1682,4,FALSE),0)</f>
        <v>0</v>
      </c>
      <c r="J1521" s="138">
        <f>IF(H1521="Rural",VLOOKUP(B1521,'Wage Index Rural (CMS.GOV)-PDPM'!$B$1:$C$54,2,FALSE),0)</f>
        <v>0.7611</v>
      </c>
    </row>
    <row r="1522" spans="1:10" x14ac:dyDescent="0.25">
      <c r="A1522" s="134">
        <v>26050</v>
      </c>
      <c r="B1522" s="134" t="s">
        <v>2898</v>
      </c>
      <c r="C1522" s="131">
        <v>99926</v>
      </c>
      <c r="D1522" s="132" t="s">
        <v>1920</v>
      </c>
      <c r="E1522" s="133" t="s">
        <v>2906</v>
      </c>
      <c r="F1522" s="133" t="s">
        <v>7090</v>
      </c>
      <c r="G1522" s="135">
        <f t="shared" si="23"/>
        <v>0.7611</v>
      </c>
      <c r="H1522" s="134" t="s">
        <v>388</v>
      </c>
      <c r="I1522" s="138">
        <f>IF(H1522="Urban",VLOOKUP(C1522,'Wage Index Urban (CMS.GOV)-PDPM'!$A$2:$D$1682,4,FALSE),0)</f>
        <v>0</v>
      </c>
      <c r="J1522" s="138">
        <f>IF(H1522="Rural",VLOOKUP(B1522,'Wage Index Rural (CMS.GOV)-PDPM'!$B$1:$C$54,2,FALSE),0)</f>
        <v>0.7611</v>
      </c>
    </row>
    <row r="1523" spans="1:10" x14ac:dyDescent="0.25">
      <c r="A1523" s="134">
        <v>26060</v>
      </c>
      <c r="B1523" s="134" t="s">
        <v>2898</v>
      </c>
      <c r="C1523" s="131">
        <v>28140</v>
      </c>
      <c r="D1523" s="132" t="s">
        <v>2907</v>
      </c>
      <c r="E1523" s="133" t="s">
        <v>2908</v>
      </c>
      <c r="F1523" s="133" t="s">
        <v>160</v>
      </c>
      <c r="G1523" s="135">
        <f t="shared" si="23"/>
        <v>0.91390000000000005</v>
      </c>
      <c r="H1523" s="134" t="s">
        <v>391</v>
      </c>
      <c r="I1523" s="138">
        <f>IF(H1523="Urban",VLOOKUP(C1523,'Wage Index Urban (CMS.GOV)-PDPM'!$A$2:$D$1682,4,FALSE),0)</f>
        <v>0.91390000000000005</v>
      </c>
      <c r="J1523" s="138">
        <f>IF(H1523="Rural",VLOOKUP(B1523,'Wage Index Rural (CMS.GOV)-PDPM'!$B$1:$C$54,2,FALSE),0)</f>
        <v>0</v>
      </c>
    </row>
    <row r="1524" spans="1:10" x14ac:dyDescent="0.25">
      <c r="A1524" s="134">
        <v>26070</v>
      </c>
      <c r="B1524" s="134" t="s">
        <v>2898</v>
      </c>
      <c r="C1524" s="131">
        <v>99926</v>
      </c>
      <c r="D1524" s="132" t="s">
        <v>620</v>
      </c>
      <c r="E1524" s="133" t="s">
        <v>2909</v>
      </c>
      <c r="F1524" s="133" t="s">
        <v>7090</v>
      </c>
      <c r="G1524" s="135">
        <f t="shared" si="23"/>
        <v>0.7611</v>
      </c>
      <c r="H1524" s="134" t="s">
        <v>388</v>
      </c>
      <c r="I1524" s="138">
        <f>IF(H1524="Urban",VLOOKUP(C1524,'Wage Index Urban (CMS.GOV)-PDPM'!$A$2:$D$1682,4,FALSE),0)</f>
        <v>0</v>
      </c>
      <c r="J1524" s="138">
        <f>IF(H1524="Rural",VLOOKUP(B1524,'Wage Index Rural (CMS.GOV)-PDPM'!$B$1:$C$54,2,FALSE),0)</f>
        <v>0.7611</v>
      </c>
    </row>
    <row r="1525" spans="1:10" x14ac:dyDescent="0.25">
      <c r="A1525" s="134">
        <v>26080</v>
      </c>
      <c r="B1525" s="134" t="s">
        <v>2898</v>
      </c>
      <c r="C1525" s="131">
        <v>16020</v>
      </c>
      <c r="D1525" s="132" t="s">
        <v>2910</v>
      </c>
      <c r="E1525" s="133" t="s">
        <v>2911</v>
      </c>
      <c r="F1525" s="133" t="s">
        <v>119</v>
      </c>
      <c r="G1525" s="135">
        <f t="shared" si="23"/>
        <v>0.72489999999999999</v>
      </c>
      <c r="H1525" s="134" t="s">
        <v>391</v>
      </c>
      <c r="I1525" s="138">
        <f>IF(H1525="Urban",VLOOKUP(C1525,'Wage Index Urban (CMS.GOV)-PDPM'!$A$2:$D$1682,4,FALSE),0)</f>
        <v>0.72489999999999999</v>
      </c>
      <c r="J1525" s="138">
        <f>IF(H1525="Rural",VLOOKUP(B1525,'Wage Index Rural (CMS.GOV)-PDPM'!$B$1:$C$54,2,FALSE),0)</f>
        <v>0</v>
      </c>
    </row>
    <row r="1526" spans="1:10" x14ac:dyDescent="0.25">
      <c r="A1526" s="134">
        <v>26090</v>
      </c>
      <c r="B1526" s="134" t="s">
        <v>2898</v>
      </c>
      <c r="C1526" s="131">
        <v>17860</v>
      </c>
      <c r="D1526" s="132" t="s">
        <v>622</v>
      </c>
      <c r="E1526" s="133" t="s">
        <v>2912</v>
      </c>
      <c r="F1526" s="133" t="s">
        <v>212</v>
      </c>
      <c r="G1526" s="135">
        <f t="shared" si="23"/>
        <v>0.8377</v>
      </c>
      <c r="H1526" s="134" t="s">
        <v>391</v>
      </c>
      <c r="I1526" s="138">
        <f>IF(H1526="Urban",VLOOKUP(C1526,'Wage Index Urban (CMS.GOV)-PDPM'!$A$2:$D$1682,4,FALSE),0)</f>
        <v>0.8377</v>
      </c>
      <c r="J1526" s="138">
        <f>IF(H1526="Rural",VLOOKUP(B1526,'Wage Index Rural (CMS.GOV)-PDPM'!$B$1:$C$54,2,FALSE),0)</f>
        <v>0</v>
      </c>
    </row>
    <row r="1527" spans="1:10" x14ac:dyDescent="0.25">
      <c r="A1527" s="134">
        <v>26100</v>
      </c>
      <c r="B1527" s="134" t="s">
        <v>2898</v>
      </c>
      <c r="C1527" s="131">
        <v>41140</v>
      </c>
      <c r="D1527" s="132" t="s">
        <v>1784</v>
      </c>
      <c r="E1527" s="133" t="s">
        <v>2913</v>
      </c>
      <c r="F1527" s="133" t="s">
        <v>157</v>
      </c>
      <c r="G1527" s="135">
        <f t="shared" si="23"/>
        <v>0.86210000000000009</v>
      </c>
      <c r="H1527" s="134" t="s">
        <v>391</v>
      </c>
      <c r="I1527" s="138">
        <f>IF(H1527="Urban",VLOOKUP(C1527,'Wage Index Urban (CMS.GOV)-PDPM'!$A$2:$D$1682,4,FALSE),0)</f>
        <v>0.86210000000000009</v>
      </c>
      <c r="J1527" s="138">
        <f>IF(H1527="Rural",VLOOKUP(B1527,'Wage Index Rural (CMS.GOV)-PDPM'!$B$1:$C$54,2,FALSE),0)</f>
        <v>0</v>
      </c>
    </row>
    <row r="1528" spans="1:10" x14ac:dyDescent="0.25">
      <c r="A1528" s="134">
        <v>26110</v>
      </c>
      <c r="B1528" s="134" t="s">
        <v>2898</v>
      </c>
      <c r="C1528" s="131">
        <v>99926</v>
      </c>
      <c r="D1528" s="132" t="s">
        <v>402</v>
      </c>
      <c r="E1528" s="133" t="s">
        <v>2914</v>
      </c>
      <c r="F1528" s="133" t="s">
        <v>7090</v>
      </c>
      <c r="G1528" s="135">
        <f t="shared" si="23"/>
        <v>0.7611</v>
      </c>
      <c r="H1528" s="134" t="s">
        <v>388</v>
      </c>
      <c r="I1528" s="138">
        <f>IF(H1528="Urban",VLOOKUP(C1528,'Wage Index Urban (CMS.GOV)-PDPM'!$A$2:$D$1682,4,FALSE),0)</f>
        <v>0</v>
      </c>
      <c r="J1528" s="138">
        <f>IF(H1528="Rural",VLOOKUP(B1528,'Wage Index Rural (CMS.GOV)-PDPM'!$B$1:$C$54,2,FALSE),0)</f>
        <v>0.7611</v>
      </c>
    </row>
    <row r="1529" spans="1:10" x14ac:dyDescent="0.25">
      <c r="A1529" s="134">
        <v>26120</v>
      </c>
      <c r="B1529" s="134" t="s">
        <v>2898</v>
      </c>
      <c r="C1529" s="131">
        <v>28140</v>
      </c>
      <c r="D1529" s="132" t="s">
        <v>2112</v>
      </c>
      <c r="E1529" s="133" t="s">
        <v>2915</v>
      </c>
      <c r="F1529" s="133" t="s">
        <v>160</v>
      </c>
      <c r="G1529" s="135">
        <f t="shared" si="23"/>
        <v>0.91390000000000005</v>
      </c>
      <c r="H1529" s="134" t="s">
        <v>391</v>
      </c>
      <c r="I1529" s="138">
        <f>IF(H1529="Urban",VLOOKUP(C1529,'Wage Index Urban (CMS.GOV)-PDPM'!$A$2:$D$1682,4,FALSE),0)</f>
        <v>0.91390000000000005</v>
      </c>
      <c r="J1529" s="138">
        <f>IF(H1529="Rural",VLOOKUP(B1529,'Wage Index Rural (CMS.GOV)-PDPM'!$B$1:$C$54,2,FALSE),0)</f>
        <v>0</v>
      </c>
    </row>
    <row r="1530" spans="1:10" x14ac:dyDescent="0.25">
      <c r="A1530" s="134">
        <v>26130</v>
      </c>
      <c r="B1530" s="134" t="s">
        <v>2898</v>
      </c>
      <c r="C1530" s="131">
        <v>27620</v>
      </c>
      <c r="D1530" s="132" t="s">
        <v>2916</v>
      </c>
      <c r="E1530" s="133" t="s">
        <v>2917</v>
      </c>
      <c r="F1530" s="133" t="s">
        <v>213</v>
      </c>
      <c r="G1530" s="135">
        <f t="shared" si="23"/>
        <v>0.75550000000000006</v>
      </c>
      <c r="H1530" s="134" t="s">
        <v>391</v>
      </c>
      <c r="I1530" s="138">
        <f>IF(H1530="Urban",VLOOKUP(C1530,'Wage Index Urban (CMS.GOV)-PDPM'!$A$2:$D$1682,4,FALSE),0)</f>
        <v>0.75550000000000006</v>
      </c>
      <c r="J1530" s="138">
        <f>IF(H1530="Rural",VLOOKUP(B1530,'Wage Index Rural (CMS.GOV)-PDPM'!$B$1:$C$54,2,FALSE),0)</f>
        <v>0</v>
      </c>
    </row>
    <row r="1531" spans="1:10" x14ac:dyDescent="0.25">
      <c r="A1531" s="134">
        <v>26140</v>
      </c>
      <c r="B1531" s="134" t="s">
        <v>2898</v>
      </c>
      <c r="C1531" s="131">
        <v>99926</v>
      </c>
      <c r="D1531" s="132" t="s">
        <v>1158</v>
      </c>
      <c r="E1531" s="133" t="s">
        <v>2918</v>
      </c>
      <c r="F1531" s="133" t="s">
        <v>7090</v>
      </c>
      <c r="G1531" s="135">
        <f t="shared" si="23"/>
        <v>0.7611</v>
      </c>
      <c r="H1531" s="134" t="s">
        <v>388</v>
      </c>
      <c r="I1531" s="138">
        <f>IF(H1531="Urban",VLOOKUP(C1531,'Wage Index Urban (CMS.GOV)-PDPM'!$A$2:$D$1682,4,FALSE),0)</f>
        <v>0</v>
      </c>
      <c r="J1531" s="138">
        <f>IF(H1531="Rural",VLOOKUP(B1531,'Wage Index Rural (CMS.GOV)-PDPM'!$B$1:$C$54,2,FALSE),0)</f>
        <v>0.7611</v>
      </c>
    </row>
    <row r="1532" spans="1:10" x14ac:dyDescent="0.25">
      <c r="A1532" s="134">
        <v>26150</v>
      </c>
      <c r="B1532" s="134" t="s">
        <v>2898</v>
      </c>
      <c r="C1532" s="131">
        <v>16020</v>
      </c>
      <c r="D1532" s="132" t="s">
        <v>2919</v>
      </c>
      <c r="E1532" s="133" t="s">
        <v>2920</v>
      </c>
      <c r="F1532" s="133" t="s">
        <v>119</v>
      </c>
      <c r="G1532" s="135">
        <f t="shared" si="23"/>
        <v>0.72489999999999999</v>
      </c>
      <c r="H1532" s="134" t="s">
        <v>391</v>
      </c>
      <c r="I1532" s="138">
        <f>IF(H1532="Urban",VLOOKUP(C1532,'Wage Index Urban (CMS.GOV)-PDPM'!$A$2:$D$1682,4,FALSE),0)</f>
        <v>0.72489999999999999</v>
      </c>
      <c r="J1532" s="138">
        <f>IF(H1532="Rural",VLOOKUP(B1532,'Wage Index Rural (CMS.GOV)-PDPM'!$B$1:$C$54,2,FALSE),0)</f>
        <v>0</v>
      </c>
    </row>
    <row r="1533" spans="1:10" x14ac:dyDescent="0.25">
      <c r="A1533" s="134">
        <v>26160</v>
      </c>
      <c r="B1533" s="134" t="s">
        <v>2898</v>
      </c>
      <c r="C1533" s="131">
        <v>99926</v>
      </c>
      <c r="D1533" s="132" t="s">
        <v>627</v>
      </c>
      <c r="E1533" s="133" t="s">
        <v>2921</v>
      </c>
      <c r="F1533" s="133" t="s">
        <v>7090</v>
      </c>
      <c r="G1533" s="135">
        <f t="shared" si="23"/>
        <v>0.7611</v>
      </c>
      <c r="H1533" s="134" t="s">
        <v>388</v>
      </c>
      <c r="I1533" s="138">
        <f>IF(H1533="Urban",VLOOKUP(C1533,'Wage Index Urban (CMS.GOV)-PDPM'!$A$2:$D$1682,4,FALSE),0)</f>
        <v>0</v>
      </c>
      <c r="J1533" s="138">
        <f>IF(H1533="Rural",VLOOKUP(B1533,'Wage Index Rural (CMS.GOV)-PDPM'!$B$1:$C$54,2,FALSE),0)</f>
        <v>0.7611</v>
      </c>
    </row>
    <row r="1534" spans="1:10" x14ac:dyDescent="0.25">
      <c r="A1534" s="134">
        <v>26170</v>
      </c>
      <c r="B1534" s="134" t="s">
        <v>2898</v>
      </c>
      <c r="C1534" s="131">
        <v>99926</v>
      </c>
      <c r="D1534" s="132" t="s">
        <v>2121</v>
      </c>
      <c r="E1534" s="133" t="s">
        <v>2922</v>
      </c>
      <c r="F1534" s="133" t="s">
        <v>7090</v>
      </c>
      <c r="G1534" s="135">
        <f t="shared" si="23"/>
        <v>0.7611</v>
      </c>
      <c r="H1534" s="134" t="s">
        <v>388</v>
      </c>
      <c r="I1534" s="138">
        <f>IF(H1534="Urban",VLOOKUP(C1534,'Wage Index Urban (CMS.GOV)-PDPM'!$A$2:$D$1682,4,FALSE),0)</f>
        <v>0</v>
      </c>
      <c r="J1534" s="138">
        <f>IF(H1534="Rural",VLOOKUP(B1534,'Wage Index Rural (CMS.GOV)-PDPM'!$B$1:$C$54,2,FALSE),0)</f>
        <v>0.7611</v>
      </c>
    </row>
    <row r="1535" spans="1:10" x14ac:dyDescent="0.25">
      <c r="A1535" s="134">
        <v>26180</v>
      </c>
      <c r="B1535" s="134" t="s">
        <v>2898</v>
      </c>
      <c r="C1535" s="131">
        <v>28140</v>
      </c>
      <c r="D1535" s="132" t="s">
        <v>1492</v>
      </c>
      <c r="E1535" s="133" t="s">
        <v>2923</v>
      </c>
      <c r="F1535" s="133" t="s">
        <v>160</v>
      </c>
      <c r="G1535" s="135">
        <f t="shared" si="23"/>
        <v>0.91390000000000005</v>
      </c>
      <c r="H1535" s="134" t="s">
        <v>391</v>
      </c>
      <c r="I1535" s="138">
        <f>IF(H1535="Urban",VLOOKUP(C1535,'Wage Index Urban (CMS.GOV)-PDPM'!$A$2:$D$1682,4,FALSE),0)</f>
        <v>0.91390000000000005</v>
      </c>
      <c r="J1535" s="138">
        <f>IF(H1535="Rural",VLOOKUP(B1535,'Wage Index Rural (CMS.GOV)-PDPM'!$B$1:$C$54,2,FALSE),0)</f>
        <v>0</v>
      </c>
    </row>
    <row r="1536" spans="1:10" x14ac:dyDescent="0.25">
      <c r="A1536" s="134">
        <v>26190</v>
      </c>
      <c r="B1536" s="134" t="s">
        <v>2898</v>
      </c>
      <c r="C1536" s="131">
        <v>99926</v>
      </c>
      <c r="D1536" s="132" t="s">
        <v>1792</v>
      </c>
      <c r="E1536" s="133" t="s">
        <v>2924</v>
      </c>
      <c r="F1536" s="133" t="s">
        <v>7090</v>
      </c>
      <c r="G1536" s="135">
        <f t="shared" si="23"/>
        <v>0.7611</v>
      </c>
      <c r="H1536" s="134" t="s">
        <v>388</v>
      </c>
      <c r="I1536" s="138">
        <f>IF(H1536="Urban",VLOOKUP(C1536,'Wage Index Urban (CMS.GOV)-PDPM'!$A$2:$D$1682,4,FALSE),0)</f>
        <v>0</v>
      </c>
      <c r="J1536" s="138">
        <f>IF(H1536="Rural",VLOOKUP(B1536,'Wage Index Rural (CMS.GOV)-PDPM'!$B$1:$C$54,2,FALSE),0)</f>
        <v>0.7611</v>
      </c>
    </row>
    <row r="1537" spans="1:10" x14ac:dyDescent="0.25">
      <c r="A1537" s="134">
        <v>26200</v>
      </c>
      <c r="B1537" s="134" t="s">
        <v>2898</v>
      </c>
      <c r="C1537" s="131">
        <v>99926</v>
      </c>
      <c r="D1537" s="132" t="s">
        <v>2925</v>
      </c>
      <c r="E1537" s="133" t="s">
        <v>2926</v>
      </c>
      <c r="F1537" s="133" t="s">
        <v>7090</v>
      </c>
      <c r="G1537" s="135">
        <f t="shared" si="23"/>
        <v>0.7611</v>
      </c>
      <c r="H1537" s="134" t="s">
        <v>388</v>
      </c>
      <c r="I1537" s="138">
        <f>IF(H1537="Urban",VLOOKUP(C1537,'Wage Index Urban (CMS.GOV)-PDPM'!$A$2:$D$1682,4,FALSE),0)</f>
        <v>0</v>
      </c>
      <c r="J1537" s="138">
        <f>IF(H1537="Rural",VLOOKUP(B1537,'Wage Index Rural (CMS.GOV)-PDPM'!$B$1:$C$54,2,FALSE),0)</f>
        <v>0.7611</v>
      </c>
    </row>
    <row r="1538" spans="1:10" x14ac:dyDescent="0.25">
      <c r="A1538" s="134">
        <v>26210</v>
      </c>
      <c r="B1538" s="134" t="s">
        <v>2898</v>
      </c>
      <c r="C1538" s="131">
        <v>44180</v>
      </c>
      <c r="D1538" s="132" t="s">
        <v>1496</v>
      </c>
      <c r="E1538" s="133" t="s">
        <v>2927</v>
      </c>
      <c r="F1538" s="133" t="s">
        <v>214</v>
      </c>
      <c r="G1538" s="135">
        <f t="shared" si="23"/>
        <v>0.75970000000000004</v>
      </c>
      <c r="H1538" s="134" t="s">
        <v>391</v>
      </c>
      <c r="I1538" s="138">
        <f>IF(H1538="Urban",VLOOKUP(C1538,'Wage Index Urban (CMS.GOV)-PDPM'!$A$2:$D$1682,4,FALSE),0)</f>
        <v>0.75970000000000004</v>
      </c>
      <c r="J1538" s="138">
        <f>IF(H1538="Rural",VLOOKUP(B1538,'Wage Index Rural (CMS.GOV)-PDPM'!$B$1:$C$54,2,FALSE),0)</f>
        <v>0</v>
      </c>
    </row>
    <row r="1539" spans="1:10" x14ac:dyDescent="0.25">
      <c r="A1539" s="134">
        <v>26220</v>
      </c>
      <c r="B1539" s="134" t="s">
        <v>2898</v>
      </c>
      <c r="C1539" s="131">
        <v>99926</v>
      </c>
      <c r="D1539" s="132" t="s">
        <v>631</v>
      </c>
      <c r="E1539" s="133" t="s">
        <v>2928</v>
      </c>
      <c r="F1539" s="133" t="s">
        <v>7090</v>
      </c>
      <c r="G1539" s="135">
        <f t="shared" si="23"/>
        <v>0.7611</v>
      </c>
      <c r="H1539" s="134" t="s">
        <v>388</v>
      </c>
      <c r="I1539" s="138">
        <f>IF(H1539="Urban",VLOOKUP(C1539,'Wage Index Urban (CMS.GOV)-PDPM'!$A$2:$D$1682,4,FALSE),0)</f>
        <v>0</v>
      </c>
      <c r="J1539" s="138">
        <f>IF(H1539="Rural",VLOOKUP(B1539,'Wage Index Rural (CMS.GOV)-PDPM'!$B$1:$C$54,2,FALSE),0)</f>
        <v>0.7611</v>
      </c>
    </row>
    <row r="1540" spans="1:10" x14ac:dyDescent="0.25">
      <c r="A1540" s="134">
        <v>26230</v>
      </c>
      <c r="B1540" s="134" t="s">
        <v>2898</v>
      </c>
      <c r="C1540" s="131">
        <v>28140</v>
      </c>
      <c r="D1540" s="132" t="s">
        <v>416</v>
      </c>
      <c r="E1540" s="133" t="s">
        <v>2929</v>
      </c>
      <c r="F1540" s="133" t="s">
        <v>160</v>
      </c>
      <c r="G1540" s="135">
        <f t="shared" si="23"/>
        <v>0.91390000000000005</v>
      </c>
      <c r="H1540" s="134" t="s">
        <v>391</v>
      </c>
      <c r="I1540" s="138">
        <f>IF(H1540="Urban",VLOOKUP(C1540,'Wage Index Urban (CMS.GOV)-PDPM'!$A$2:$D$1682,4,FALSE),0)</f>
        <v>0.91390000000000005</v>
      </c>
      <c r="J1540" s="138">
        <f>IF(H1540="Rural",VLOOKUP(B1540,'Wage Index Rural (CMS.GOV)-PDPM'!$B$1:$C$54,2,FALSE),0)</f>
        <v>0</v>
      </c>
    </row>
    <row r="1541" spans="1:10" x14ac:dyDescent="0.25">
      <c r="A1541" s="134">
        <v>26240</v>
      </c>
      <c r="B1541" s="134" t="s">
        <v>2898</v>
      </c>
      <c r="C1541" s="131">
        <v>28140</v>
      </c>
      <c r="D1541" s="132" t="s">
        <v>1500</v>
      </c>
      <c r="E1541" s="133" t="s">
        <v>2930</v>
      </c>
      <c r="F1541" s="133" t="s">
        <v>160</v>
      </c>
      <c r="G1541" s="135">
        <f t="shared" si="23"/>
        <v>0.91390000000000005</v>
      </c>
      <c r="H1541" s="134" t="s">
        <v>391</v>
      </c>
      <c r="I1541" s="138">
        <f>IF(H1541="Urban",VLOOKUP(C1541,'Wage Index Urban (CMS.GOV)-PDPM'!$A$2:$D$1682,4,FALSE),0)</f>
        <v>0.91390000000000005</v>
      </c>
      <c r="J1541" s="138">
        <f>IF(H1541="Rural",VLOOKUP(B1541,'Wage Index Rural (CMS.GOV)-PDPM'!$B$1:$C$54,2,FALSE),0)</f>
        <v>0</v>
      </c>
    </row>
    <row r="1542" spans="1:10" x14ac:dyDescent="0.25">
      <c r="A1542" s="134">
        <v>26250</v>
      </c>
      <c r="B1542" s="134" t="s">
        <v>2898</v>
      </c>
      <c r="C1542" s="131">
        <v>27620</v>
      </c>
      <c r="D1542" s="132" t="s">
        <v>2931</v>
      </c>
      <c r="E1542" s="133" t="s">
        <v>2932</v>
      </c>
      <c r="F1542" s="133" t="s">
        <v>213</v>
      </c>
      <c r="G1542" s="135">
        <f t="shared" si="23"/>
        <v>0.75550000000000006</v>
      </c>
      <c r="H1542" s="134" t="s">
        <v>391</v>
      </c>
      <c r="I1542" s="138">
        <f>IF(H1542="Urban",VLOOKUP(C1542,'Wage Index Urban (CMS.GOV)-PDPM'!$A$2:$D$1682,4,FALSE),0)</f>
        <v>0.75550000000000006</v>
      </c>
      <c r="J1542" s="138">
        <f>IF(H1542="Rural",VLOOKUP(B1542,'Wage Index Rural (CMS.GOV)-PDPM'!$B$1:$C$54,2,FALSE),0)</f>
        <v>0</v>
      </c>
    </row>
    <row r="1543" spans="1:10" x14ac:dyDescent="0.25">
      <c r="A1543" s="134">
        <v>26260</v>
      </c>
      <c r="B1543" s="134" t="s">
        <v>2898</v>
      </c>
      <c r="C1543" s="131">
        <v>17860</v>
      </c>
      <c r="D1543" s="132" t="s">
        <v>2933</v>
      </c>
      <c r="E1543" s="133" t="s">
        <v>2934</v>
      </c>
      <c r="F1543" s="133" t="s">
        <v>212</v>
      </c>
      <c r="G1543" s="135">
        <f t="shared" si="23"/>
        <v>0.8377</v>
      </c>
      <c r="H1543" s="134" t="s">
        <v>391</v>
      </c>
      <c r="I1543" s="138">
        <f>IF(H1543="Urban",VLOOKUP(C1543,'Wage Index Urban (CMS.GOV)-PDPM'!$A$2:$D$1682,4,FALSE),0)</f>
        <v>0.8377</v>
      </c>
      <c r="J1543" s="138">
        <f>IF(H1543="Rural",VLOOKUP(B1543,'Wage Index Rural (CMS.GOV)-PDPM'!$B$1:$C$54,2,FALSE),0)</f>
        <v>0</v>
      </c>
    </row>
    <row r="1544" spans="1:10" x14ac:dyDescent="0.25">
      <c r="A1544" s="134">
        <v>26270</v>
      </c>
      <c r="B1544" s="134" t="s">
        <v>2898</v>
      </c>
      <c r="C1544" s="131">
        <v>99926</v>
      </c>
      <c r="D1544" s="132" t="s">
        <v>643</v>
      </c>
      <c r="E1544" s="133" t="s">
        <v>2935</v>
      </c>
      <c r="F1544" s="133" t="s">
        <v>7090</v>
      </c>
      <c r="G1544" s="135">
        <f t="shared" si="23"/>
        <v>0.7611</v>
      </c>
      <c r="H1544" s="134" t="s">
        <v>388</v>
      </c>
      <c r="I1544" s="138">
        <f>IF(H1544="Urban",VLOOKUP(C1544,'Wage Index Urban (CMS.GOV)-PDPM'!$A$2:$D$1682,4,FALSE),0)</f>
        <v>0</v>
      </c>
      <c r="J1544" s="138">
        <f>IF(H1544="Rural",VLOOKUP(B1544,'Wage Index Rural (CMS.GOV)-PDPM'!$B$1:$C$54,2,FALSE),0)</f>
        <v>0.7611</v>
      </c>
    </row>
    <row r="1545" spans="1:10" x14ac:dyDescent="0.25">
      <c r="A1545" s="134">
        <v>26280</v>
      </c>
      <c r="B1545" s="134" t="s">
        <v>2898</v>
      </c>
      <c r="C1545" s="131">
        <v>99926</v>
      </c>
      <c r="D1545" s="132" t="s">
        <v>1193</v>
      </c>
      <c r="E1545" s="133" t="s">
        <v>2936</v>
      </c>
      <c r="F1545" s="133" t="s">
        <v>7090</v>
      </c>
      <c r="G1545" s="135">
        <f t="shared" ref="G1545:G1608" si="24">IF(H1545="Rural",J1545,I1545)</f>
        <v>0.7611</v>
      </c>
      <c r="H1545" s="134" t="s">
        <v>388</v>
      </c>
      <c r="I1545" s="138">
        <f>IF(H1545="Urban",VLOOKUP(C1545,'Wage Index Urban (CMS.GOV)-PDPM'!$A$2:$D$1682,4,FALSE),0)</f>
        <v>0</v>
      </c>
      <c r="J1545" s="138">
        <f>IF(H1545="Rural",VLOOKUP(B1545,'Wage Index Rural (CMS.GOV)-PDPM'!$B$1:$C$54,2,FALSE),0)</f>
        <v>0.7611</v>
      </c>
    </row>
    <row r="1546" spans="1:10" x14ac:dyDescent="0.25">
      <c r="A1546" s="134">
        <v>26290</v>
      </c>
      <c r="B1546" s="134" t="s">
        <v>2898</v>
      </c>
      <c r="C1546" s="131">
        <v>44180</v>
      </c>
      <c r="D1546" s="132" t="s">
        <v>436</v>
      </c>
      <c r="E1546" s="133" t="s">
        <v>2937</v>
      </c>
      <c r="F1546" s="133" t="s">
        <v>214</v>
      </c>
      <c r="G1546" s="135">
        <f t="shared" si="24"/>
        <v>0.75970000000000004</v>
      </c>
      <c r="H1546" s="134" t="s">
        <v>391</v>
      </c>
      <c r="I1546" s="138">
        <f>IF(H1546="Urban",VLOOKUP(C1546,'Wage Index Urban (CMS.GOV)-PDPM'!$A$2:$D$1682,4,FALSE),0)</f>
        <v>0.75970000000000004</v>
      </c>
      <c r="J1546" s="138">
        <f>IF(H1546="Rural",VLOOKUP(B1546,'Wage Index Rural (CMS.GOV)-PDPM'!$B$1:$C$54,2,FALSE),0)</f>
        <v>0</v>
      </c>
    </row>
    <row r="1547" spans="1:10" x14ac:dyDescent="0.25">
      <c r="A1547" s="134">
        <v>26300</v>
      </c>
      <c r="B1547" s="134" t="s">
        <v>2898</v>
      </c>
      <c r="C1547" s="131">
        <v>99926</v>
      </c>
      <c r="D1547" s="132" t="s">
        <v>1654</v>
      </c>
      <c r="E1547" s="133" t="s">
        <v>2938</v>
      </c>
      <c r="F1547" s="133" t="s">
        <v>7090</v>
      </c>
      <c r="G1547" s="135">
        <f t="shared" si="24"/>
        <v>0.7611</v>
      </c>
      <c r="H1547" s="134" t="s">
        <v>388</v>
      </c>
      <c r="I1547" s="138">
        <f>IF(H1547="Urban",VLOOKUP(C1547,'Wage Index Urban (CMS.GOV)-PDPM'!$A$2:$D$1682,4,FALSE),0)</f>
        <v>0</v>
      </c>
      <c r="J1547" s="138">
        <f>IF(H1547="Rural",VLOOKUP(B1547,'Wage Index Rural (CMS.GOV)-PDPM'!$B$1:$C$54,2,FALSE),0)</f>
        <v>0.7611</v>
      </c>
    </row>
    <row r="1548" spans="1:10" x14ac:dyDescent="0.25">
      <c r="A1548" s="134">
        <v>26310</v>
      </c>
      <c r="B1548" s="134" t="s">
        <v>2898</v>
      </c>
      <c r="C1548" s="131">
        <v>41140</v>
      </c>
      <c r="D1548" s="132" t="s">
        <v>1508</v>
      </c>
      <c r="E1548" s="133" t="s">
        <v>2939</v>
      </c>
      <c r="F1548" s="133" t="s">
        <v>157</v>
      </c>
      <c r="G1548" s="135">
        <f t="shared" si="24"/>
        <v>0.86210000000000009</v>
      </c>
      <c r="H1548" s="134" t="s">
        <v>391</v>
      </c>
      <c r="I1548" s="138">
        <f>IF(H1548="Urban",VLOOKUP(C1548,'Wage Index Urban (CMS.GOV)-PDPM'!$A$2:$D$1682,4,FALSE),0)</f>
        <v>0.86210000000000009</v>
      </c>
      <c r="J1548" s="138">
        <f>IF(H1548="Rural",VLOOKUP(B1548,'Wage Index Rural (CMS.GOV)-PDPM'!$B$1:$C$54,2,FALSE),0)</f>
        <v>0</v>
      </c>
    </row>
    <row r="1549" spans="1:10" x14ac:dyDescent="0.25">
      <c r="A1549" s="134">
        <v>26320</v>
      </c>
      <c r="B1549" s="134" t="s">
        <v>2898</v>
      </c>
      <c r="C1549" s="131">
        <v>99926</v>
      </c>
      <c r="D1549" s="132" t="s">
        <v>2940</v>
      </c>
      <c r="E1549" s="133" t="s">
        <v>2941</v>
      </c>
      <c r="F1549" s="133" t="s">
        <v>7090</v>
      </c>
      <c r="G1549" s="135">
        <f t="shared" si="24"/>
        <v>0.7611</v>
      </c>
      <c r="H1549" s="134" t="s">
        <v>388</v>
      </c>
      <c r="I1549" s="138">
        <f>IF(H1549="Urban",VLOOKUP(C1549,'Wage Index Urban (CMS.GOV)-PDPM'!$A$2:$D$1682,4,FALSE),0)</f>
        <v>0</v>
      </c>
      <c r="J1549" s="138">
        <f>IF(H1549="Rural",VLOOKUP(B1549,'Wage Index Rural (CMS.GOV)-PDPM'!$B$1:$C$54,2,FALSE),0)</f>
        <v>0.7611</v>
      </c>
    </row>
    <row r="1550" spans="1:10" x14ac:dyDescent="0.25">
      <c r="A1550" s="134">
        <v>26330</v>
      </c>
      <c r="B1550" s="134" t="s">
        <v>2898</v>
      </c>
      <c r="C1550" s="131">
        <v>99926</v>
      </c>
      <c r="D1550" s="132" t="s">
        <v>898</v>
      </c>
      <c r="E1550" s="133" t="s">
        <v>2942</v>
      </c>
      <c r="F1550" s="133" t="s">
        <v>7090</v>
      </c>
      <c r="G1550" s="135">
        <f t="shared" si="24"/>
        <v>0.7611</v>
      </c>
      <c r="H1550" s="134" t="s">
        <v>388</v>
      </c>
      <c r="I1550" s="138">
        <f>IF(H1550="Urban",VLOOKUP(C1550,'Wage Index Urban (CMS.GOV)-PDPM'!$A$2:$D$1682,4,FALSE),0)</f>
        <v>0</v>
      </c>
      <c r="J1550" s="138">
        <f>IF(H1550="Rural",VLOOKUP(B1550,'Wage Index Rural (CMS.GOV)-PDPM'!$B$1:$C$54,2,FALSE),0)</f>
        <v>0.7611</v>
      </c>
    </row>
    <row r="1551" spans="1:10" x14ac:dyDescent="0.25">
      <c r="A1551" s="134">
        <v>26340</v>
      </c>
      <c r="B1551" s="134" t="s">
        <v>2898</v>
      </c>
      <c r="C1551" s="131">
        <v>99926</v>
      </c>
      <c r="D1551" s="132" t="s">
        <v>2943</v>
      </c>
      <c r="E1551" s="133" t="s">
        <v>2944</v>
      </c>
      <c r="F1551" s="133" t="s">
        <v>7090</v>
      </c>
      <c r="G1551" s="135">
        <f t="shared" si="24"/>
        <v>0.7611</v>
      </c>
      <c r="H1551" s="134" t="s">
        <v>388</v>
      </c>
      <c r="I1551" s="138">
        <f>IF(H1551="Urban",VLOOKUP(C1551,'Wage Index Urban (CMS.GOV)-PDPM'!$A$2:$D$1682,4,FALSE),0)</f>
        <v>0</v>
      </c>
      <c r="J1551" s="138">
        <f>IF(H1551="Rural",VLOOKUP(B1551,'Wage Index Rural (CMS.GOV)-PDPM'!$B$1:$C$54,2,FALSE),0)</f>
        <v>0.7611</v>
      </c>
    </row>
    <row r="1552" spans="1:10" x14ac:dyDescent="0.25">
      <c r="A1552" s="134">
        <v>26350</v>
      </c>
      <c r="B1552" s="134" t="s">
        <v>2898</v>
      </c>
      <c r="C1552" s="131">
        <v>41180</v>
      </c>
      <c r="D1552" s="132" t="s">
        <v>448</v>
      </c>
      <c r="E1552" s="133" t="s">
        <v>2945</v>
      </c>
      <c r="F1552" s="133" t="s">
        <v>120</v>
      </c>
      <c r="G1552" s="135">
        <f t="shared" si="24"/>
        <v>0.94520000000000004</v>
      </c>
      <c r="H1552" s="134" t="s">
        <v>391</v>
      </c>
      <c r="I1552" s="138">
        <f>IF(H1552="Urban",VLOOKUP(C1552,'Wage Index Urban (CMS.GOV)-PDPM'!$A$2:$D$1682,4,FALSE),0)</f>
        <v>0.94520000000000004</v>
      </c>
      <c r="J1552" s="138">
        <f>IF(H1552="Rural",VLOOKUP(B1552,'Wage Index Rural (CMS.GOV)-PDPM'!$B$1:$C$54,2,FALSE),0)</f>
        <v>0</v>
      </c>
    </row>
    <row r="1553" spans="1:10" x14ac:dyDescent="0.25">
      <c r="A1553" s="134">
        <v>26360</v>
      </c>
      <c r="B1553" s="134" t="s">
        <v>2898</v>
      </c>
      <c r="C1553" s="131">
        <v>99926</v>
      </c>
      <c r="D1553" s="132" t="s">
        <v>2946</v>
      </c>
      <c r="E1553" s="133" t="s">
        <v>2947</v>
      </c>
      <c r="F1553" s="133" t="s">
        <v>7090</v>
      </c>
      <c r="G1553" s="135">
        <f t="shared" si="24"/>
        <v>0.7611</v>
      </c>
      <c r="H1553" s="134" t="s">
        <v>388</v>
      </c>
      <c r="I1553" s="138">
        <f>IF(H1553="Urban",VLOOKUP(C1553,'Wage Index Urban (CMS.GOV)-PDPM'!$A$2:$D$1682,4,FALSE),0)</f>
        <v>0</v>
      </c>
      <c r="J1553" s="138">
        <f>IF(H1553="Rural",VLOOKUP(B1553,'Wage Index Rural (CMS.GOV)-PDPM'!$B$1:$C$54,2,FALSE),0)</f>
        <v>0.7611</v>
      </c>
    </row>
    <row r="1554" spans="1:10" x14ac:dyDescent="0.25">
      <c r="A1554" s="134">
        <v>26370</v>
      </c>
      <c r="B1554" s="134" t="s">
        <v>2898</v>
      </c>
      <c r="C1554" s="131">
        <v>99926</v>
      </c>
      <c r="D1554" s="132" t="s">
        <v>2948</v>
      </c>
      <c r="E1554" s="133" t="s">
        <v>2949</v>
      </c>
      <c r="F1554" s="133" t="s">
        <v>7090</v>
      </c>
      <c r="G1554" s="135">
        <f t="shared" si="24"/>
        <v>0.7611</v>
      </c>
      <c r="H1554" s="134" t="s">
        <v>388</v>
      </c>
      <c r="I1554" s="138">
        <f>IF(H1554="Urban",VLOOKUP(C1554,'Wage Index Urban (CMS.GOV)-PDPM'!$A$2:$D$1682,4,FALSE),0)</f>
        <v>0</v>
      </c>
      <c r="J1554" s="138">
        <f>IF(H1554="Rural",VLOOKUP(B1554,'Wage Index Rural (CMS.GOV)-PDPM'!$B$1:$C$54,2,FALSE),0)</f>
        <v>0.7611</v>
      </c>
    </row>
    <row r="1555" spans="1:10" x14ac:dyDescent="0.25">
      <c r="A1555" s="134">
        <v>26380</v>
      </c>
      <c r="B1555" s="134" t="s">
        <v>2898</v>
      </c>
      <c r="C1555" s="131">
        <v>44180</v>
      </c>
      <c r="D1555" s="132" t="s">
        <v>452</v>
      </c>
      <c r="E1555" s="133" t="s">
        <v>2950</v>
      </c>
      <c r="F1555" s="133" t="s">
        <v>214</v>
      </c>
      <c r="G1555" s="135">
        <f t="shared" si="24"/>
        <v>0.75970000000000004</v>
      </c>
      <c r="H1555" s="134" t="s">
        <v>391</v>
      </c>
      <c r="I1555" s="138">
        <f>IF(H1555="Urban",VLOOKUP(C1555,'Wage Index Urban (CMS.GOV)-PDPM'!$A$2:$D$1682,4,FALSE),0)</f>
        <v>0.75970000000000004</v>
      </c>
      <c r="J1555" s="138">
        <f>IF(H1555="Rural",VLOOKUP(B1555,'Wage Index Rural (CMS.GOV)-PDPM'!$B$1:$C$54,2,FALSE),0)</f>
        <v>0</v>
      </c>
    </row>
    <row r="1556" spans="1:10" x14ac:dyDescent="0.25">
      <c r="A1556" s="134">
        <v>26390</v>
      </c>
      <c r="B1556" s="134" t="s">
        <v>2898</v>
      </c>
      <c r="C1556" s="131">
        <v>99926</v>
      </c>
      <c r="D1556" s="132" t="s">
        <v>1528</v>
      </c>
      <c r="E1556" s="133" t="s">
        <v>2951</v>
      </c>
      <c r="F1556" s="133" t="s">
        <v>7090</v>
      </c>
      <c r="G1556" s="135">
        <f t="shared" si="24"/>
        <v>0.7611</v>
      </c>
      <c r="H1556" s="134" t="s">
        <v>388</v>
      </c>
      <c r="I1556" s="138">
        <f>IF(H1556="Urban",VLOOKUP(C1556,'Wage Index Urban (CMS.GOV)-PDPM'!$A$2:$D$1682,4,FALSE),0)</f>
        <v>0</v>
      </c>
      <c r="J1556" s="138">
        <f>IF(H1556="Rural",VLOOKUP(B1556,'Wage Index Rural (CMS.GOV)-PDPM'!$B$1:$C$54,2,FALSE),0)</f>
        <v>0.7611</v>
      </c>
    </row>
    <row r="1557" spans="1:10" x14ac:dyDescent="0.25">
      <c r="A1557" s="134">
        <v>26400</v>
      </c>
      <c r="B1557" s="134" t="s">
        <v>2898</v>
      </c>
      <c r="C1557" s="131">
        <v>99926</v>
      </c>
      <c r="D1557" s="132" t="s">
        <v>1677</v>
      </c>
      <c r="E1557" s="133" t="s">
        <v>2952</v>
      </c>
      <c r="F1557" s="133" t="s">
        <v>7090</v>
      </c>
      <c r="G1557" s="135">
        <f t="shared" si="24"/>
        <v>0.7611</v>
      </c>
      <c r="H1557" s="134" t="s">
        <v>388</v>
      </c>
      <c r="I1557" s="138">
        <f>IF(H1557="Urban",VLOOKUP(C1557,'Wage Index Urban (CMS.GOV)-PDPM'!$A$2:$D$1682,4,FALSE),0)</f>
        <v>0</v>
      </c>
      <c r="J1557" s="138">
        <f>IF(H1557="Rural",VLOOKUP(B1557,'Wage Index Rural (CMS.GOV)-PDPM'!$B$1:$C$54,2,FALSE),0)</f>
        <v>0.7611</v>
      </c>
    </row>
    <row r="1558" spans="1:10" x14ac:dyDescent="0.25">
      <c r="A1558" s="134">
        <v>26410</v>
      </c>
      <c r="B1558" s="134" t="s">
        <v>2898</v>
      </c>
      <c r="C1558" s="131">
        <v>99926</v>
      </c>
      <c r="D1558" s="132" t="s">
        <v>456</v>
      </c>
      <c r="E1558" s="133" t="s">
        <v>2953</v>
      </c>
      <c r="F1558" s="133" t="s">
        <v>7090</v>
      </c>
      <c r="G1558" s="135">
        <f t="shared" si="24"/>
        <v>0.7611</v>
      </c>
      <c r="H1558" s="134" t="s">
        <v>388</v>
      </c>
      <c r="I1558" s="138">
        <f>IF(H1558="Urban",VLOOKUP(C1558,'Wage Index Urban (CMS.GOV)-PDPM'!$A$2:$D$1682,4,FALSE),0)</f>
        <v>0</v>
      </c>
      <c r="J1558" s="138">
        <f>IF(H1558="Rural",VLOOKUP(B1558,'Wage Index Rural (CMS.GOV)-PDPM'!$B$1:$C$54,2,FALSE),0)</f>
        <v>0.7611</v>
      </c>
    </row>
    <row r="1559" spans="1:10" x14ac:dyDescent="0.25">
      <c r="A1559" s="134">
        <v>26411</v>
      </c>
      <c r="B1559" s="134" t="s">
        <v>2898</v>
      </c>
      <c r="C1559" s="131">
        <v>99926</v>
      </c>
      <c r="D1559" s="132" t="s">
        <v>2954</v>
      </c>
      <c r="E1559" s="133" t="s">
        <v>2955</v>
      </c>
      <c r="F1559" s="133" t="s">
        <v>7090</v>
      </c>
      <c r="G1559" s="135">
        <f t="shared" si="24"/>
        <v>0.7611</v>
      </c>
      <c r="H1559" s="134" t="s">
        <v>388</v>
      </c>
      <c r="I1559" s="138">
        <f>IF(H1559="Urban",VLOOKUP(C1559,'Wage Index Urban (CMS.GOV)-PDPM'!$A$2:$D$1682,4,FALSE),0)</f>
        <v>0</v>
      </c>
      <c r="J1559" s="138">
        <f>IF(H1559="Rural",VLOOKUP(B1559,'Wage Index Rural (CMS.GOV)-PDPM'!$B$1:$C$54,2,FALSE),0)</f>
        <v>0.7611</v>
      </c>
    </row>
    <row r="1560" spans="1:10" x14ac:dyDescent="0.25">
      <c r="A1560" s="134">
        <v>26412</v>
      </c>
      <c r="B1560" s="134" t="s">
        <v>2898</v>
      </c>
      <c r="C1560" s="131">
        <v>99926</v>
      </c>
      <c r="D1560" s="132" t="s">
        <v>2956</v>
      </c>
      <c r="E1560" s="133" t="s">
        <v>2957</v>
      </c>
      <c r="F1560" s="133" t="s">
        <v>7090</v>
      </c>
      <c r="G1560" s="135">
        <f t="shared" si="24"/>
        <v>0.7611</v>
      </c>
      <c r="H1560" s="134" t="s">
        <v>388</v>
      </c>
      <c r="I1560" s="138">
        <f>IF(H1560="Urban",VLOOKUP(C1560,'Wage Index Urban (CMS.GOV)-PDPM'!$A$2:$D$1682,4,FALSE),0)</f>
        <v>0</v>
      </c>
      <c r="J1560" s="138">
        <f>IF(H1560="Rural",VLOOKUP(B1560,'Wage Index Rural (CMS.GOV)-PDPM'!$B$1:$C$54,2,FALSE),0)</f>
        <v>0.7611</v>
      </c>
    </row>
    <row r="1561" spans="1:10" x14ac:dyDescent="0.25">
      <c r="A1561" s="134">
        <v>26440</v>
      </c>
      <c r="B1561" s="134" t="s">
        <v>2898</v>
      </c>
      <c r="C1561" s="131">
        <v>17860</v>
      </c>
      <c r="D1561" s="132" t="s">
        <v>668</v>
      </c>
      <c r="E1561" s="133" t="s">
        <v>2958</v>
      </c>
      <c r="F1561" s="133" t="s">
        <v>212</v>
      </c>
      <c r="G1561" s="135">
        <f t="shared" si="24"/>
        <v>0.8377</v>
      </c>
      <c r="H1561" s="134" t="s">
        <v>391</v>
      </c>
      <c r="I1561" s="138">
        <f>IF(H1561="Urban",VLOOKUP(C1561,'Wage Index Urban (CMS.GOV)-PDPM'!$A$2:$D$1682,4,FALSE),0)</f>
        <v>0.8377</v>
      </c>
      <c r="J1561" s="138">
        <f>IF(H1561="Rural",VLOOKUP(B1561,'Wage Index Rural (CMS.GOV)-PDPM'!$B$1:$C$54,2,FALSE),0)</f>
        <v>0</v>
      </c>
    </row>
    <row r="1562" spans="1:10" x14ac:dyDescent="0.25">
      <c r="A1562" s="134">
        <v>26450</v>
      </c>
      <c r="B1562" s="134" t="s">
        <v>2898</v>
      </c>
      <c r="C1562" s="131">
        <v>99926</v>
      </c>
      <c r="D1562" s="132" t="s">
        <v>2959</v>
      </c>
      <c r="E1562" s="133" t="s">
        <v>2960</v>
      </c>
      <c r="F1562" s="133" t="s">
        <v>7090</v>
      </c>
      <c r="G1562" s="135">
        <f t="shared" si="24"/>
        <v>0.7611</v>
      </c>
      <c r="H1562" s="134" t="s">
        <v>388</v>
      </c>
      <c r="I1562" s="138">
        <f>IF(H1562="Urban",VLOOKUP(C1562,'Wage Index Urban (CMS.GOV)-PDPM'!$A$2:$D$1682,4,FALSE),0)</f>
        <v>0</v>
      </c>
      <c r="J1562" s="138">
        <f>IF(H1562="Rural",VLOOKUP(B1562,'Wage Index Rural (CMS.GOV)-PDPM'!$B$1:$C$54,2,FALSE),0)</f>
        <v>0.7611</v>
      </c>
    </row>
    <row r="1563" spans="1:10" x14ac:dyDescent="0.25">
      <c r="A1563" s="134">
        <v>26460</v>
      </c>
      <c r="B1563" s="134" t="s">
        <v>2898</v>
      </c>
      <c r="C1563" s="131">
        <v>99926</v>
      </c>
      <c r="D1563" s="132" t="s">
        <v>2547</v>
      </c>
      <c r="E1563" s="133" t="s">
        <v>2961</v>
      </c>
      <c r="F1563" s="133" t="s">
        <v>7090</v>
      </c>
      <c r="G1563" s="135">
        <f t="shared" si="24"/>
        <v>0.7611</v>
      </c>
      <c r="H1563" s="134" t="s">
        <v>388</v>
      </c>
      <c r="I1563" s="138">
        <f>IF(H1563="Urban",VLOOKUP(C1563,'Wage Index Urban (CMS.GOV)-PDPM'!$A$2:$D$1682,4,FALSE),0)</f>
        <v>0</v>
      </c>
      <c r="J1563" s="138">
        <f>IF(H1563="Rural",VLOOKUP(B1563,'Wage Index Rural (CMS.GOV)-PDPM'!$B$1:$C$54,2,FALSE),0)</f>
        <v>0.7611</v>
      </c>
    </row>
    <row r="1564" spans="1:10" x14ac:dyDescent="0.25">
      <c r="A1564" s="134">
        <v>26470</v>
      </c>
      <c r="B1564" s="134" t="s">
        <v>2898</v>
      </c>
      <c r="C1564" s="131">
        <v>28140</v>
      </c>
      <c r="D1564" s="132" t="s">
        <v>460</v>
      </c>
      <c r="E1564" s="133" t="s">
        <v>2962</v>
      </c>
      <c r="F1564" s="133" t="s">
        <v>160</v>
      </c>
      <c r="G1564" s="135">
        <f t="shared" si="24"/>
        <v>0.91390000000000005</v>
      </c>
      <c r="H1564" s="134" t="s">
        <v>391</v>
      </c>
      <c r="I1564" s="138">
        <f>IF(H1564="Urban",VLOOKUP(C1564,'Wage Index Urban (CMS.GOV)-PDPM'!$A$2:$D$1682,4,FALSE),0)</f>
        <v>0.91390000000000005</v>
      </c>
      <c r="J1564" s="138">
        <f>IF(H1564="Rural",VLOOKUP(B1564,'Wage Index Rural (CMS.GOV)-PDPM'!$B$1:$C$54,2,FALSE),0)</f>
        <v>0</v>
      </c>
    </row>
    <row r="1565" spans="1:10" x14ac:dyDescent="0.25">
      <c r="A1565" s="134">
        <v>26480</v>
      </c>
      <c r="B1565" s="134" t="s">
        <v>2898</v>
      </c>
      <c r="C1565" s="131">
        <v>27900</v>
      </c>
      <c r="D1565" s="132" t="s">
        <v>1259</v>
      </c>
      <c r="E1565" s="133" t="s">
        <v>2963</v>
      </c>
      <c r="F1565" s="133" t="s">
        <v>215</v>
      </c>
      <c r="G1565" s="135">
        <f t="shared" si="24"/>
        <v>0.73980000000000001</v>
      </c>
      <c r="H1565" s="134" t="s">
        <v>391</v>
      </c>
      <c r="I1565" s="138">
        <f>IF(H1565="Urban",VLOOKUP(C1565,'Wage Index Urban (CMS.GOV)-PDPM'!$A$2:$D$1682,4,FALSE),0)</f>
        <v>0.73980000000000001</v>
      </c>
      <c r="J1565" s="138">
        <f>IF(H1565="Rural",VLOOKUP(B1565,'Wage Index Rural (CMS.GOV)-PDPM'!$B$1:$C$54,2,FALSE),0)</f>
        <v>0</v>
      </c>
    </row>
    <row r="1566" spans="1:10" x14ac:dyDescent="0.25">
      <c r="A1566" s="134">
        <v>26490</v>
      </c>
      <c r="B1566" s="134" t="s">
        <v>2898</v>
      </c>
      <c r="C1566" s="131">
        <v>41180</v>
      </c>
      <c r="D1566" s="132" t="s">
        <v>462</v>
      </c>
      <c r="E1566" s="133" t="s">
        <v>2964</v>
      </c>
      <c r="F1566" s="133" t="s">
        <v>120</v>
      </c>
      <c r="G1566" s="135">
        <f t="shared" si="24"/>
        <v>0.94520000000000004</v>
      </c>
      <c r="H1566" s="134" t="s">
        <v>391</v>
      </c>
      <c r="I1566" s="138">
        <f>IF(H1566="Urban",VLOOKUP(C1566,'Wage Index Urban (CMS.GOV)-PDPM'!$A$2:$D$1682,4,FALSE),0)</f>
        <v>0.94520000000000004</v>
      </c>
      <c r="J1566" s="138">
        <f>IF(H1566="Rural",VLOOKUP(B1566,'Wage Index Rural (CMS.GOV)-PDPM'!$B$1:$C$54,2,FALSE),0)</f>
        <v>0</v>
      </c>
    </row>
    <row r="1567" spans="1:10" x14ac:dyDescent="0.25">
      <c r="A1567" s="134">
        <v>26500</v>
      </c>
      <c r="B1567" s="134" t="s">
        <v>2898</v>
      </c>
      <c r="C1567" s="131">
        <v>99926</v>
      </c>
      <c r="D1567" s="132" t="s">
        <v>676</v>
      </c>
      <c r="E1567" s="133" t="s">
        <v>2965</v>
      </c>
      <c r="F1567" s="133" t="s">
        <v>7090</v>
      </c>
      <c r="G1567" s="135">
        <f t="shared" si="24"/>
        <v>0.7611</v>
      </c>
      <c r="H1567" s="134" t="s">
        <v>388</v>
      </c>
      <c r="I1567" s="138">
        <f>IF(H1567="Urban",VLOOKUP(C1567,'Wage Index Urban (CMS.GOV)-PDPM'!$A$2:$D$1682,4,FALSE),0)</f>
        <v>0</v>
      </c>
      <c r="J1567" s="138">
        <f>IF(H1567="Rural",VLOOKUP(B1567,'Wage Index Rural (CMS.GOV)-PDPM'!$B$1:$C$54,2,FALSE),0)</f>
        <v>0.7611</v>
      </c>
    </row>
    <row r="1568" spans="1:10" x14ac:dyDescent="0.25">
      <c r="A1568" s="134">
        <v>26510</v>
      </c>
      <c r="B1568" s="134" t="s">
        <v>2898</v>
      </c>
      <c r="C1568" s="131">
        <v>99926</v>
      </c>
      <c r="D1568" s="132" t="s">
        <v>1553</v>
      </c>
      <c r="E1568" s="133" t="s">
        <v>2966</v>
      </c>
      <c r="F1568" s="133" t="s">
        <v>7090</v>
      </c>
      <c r="G1568" s="135">
        <f t="shared" si="24"/>
        <v>0.7611</v>
      </c>
      <c r="H1568" s="134" t="s">
        <v>388</v>
      </c>
      <c r="I1568" s="138">
        <f>IF(H1568="Urban",VLOOKUP(C1568,'Wage Index Urban (CMS.GOV)-PDPM'!$A$2:$D$1682,4,FALSE),0)</f>
        <v>0</v>
      </c>
      <c r="J1568" s="138">
        <f>IF(H1568="Rural",VLOOKUP(B1568,'Wage Index Rural (CMS.GOV)-PDPM'!$B$1:$C$54,2,FALSE),0)</f>
        <v>0.7611</v>
      </c>
    </row>
    <row r="1569" spans="1:10" x14ac:dyDescent="0.25">
      <c r="A1569" s="134">
        <v>26520</v>
      </c>
      <c r="B1569" s="134" t="s">
        <v>2898</v>
      </c>
      <c r="C1569" s="131">
        <v>99926</v>
      </c>
      <c r="D1569" s="132" t="s">
        <v>2967</v>
      </c>
      <c r="E1569" s="133" t="s">
        <v>2968</v>
      </c>
      <c r="F1569" s="133" t="s">
        <v>7090</v>
      </c>
      <c r="G1569" s="135">
        <f t="shared" si="24"/>
        <v>0.7611</v>
      </c>
      <c r="H1569" s="134" t="s">
        <v>388</v>
      </c>
      <c r="I1569" s="138">
        <f>IF(H1569="Urban",VLOOKUP(C1569,'Wage Index Urban (CMS.GOV)-PDPM'!$A$2:$D$1682,4,FALSE),0)</f>
        <v>0</v>
      </c>
      <c r="J1569" s="138">
        <f>IF(H1569="Rural",VLOOKUP(B1569,'Wage Index Rural (CMS.GOV)-PDPM'!$B$1:$C$54,2,FALSE),0)</f>
        <v>0.7611</v>
      </c>
    </row>
    <row r="1570" spans="1:10" x14ac:dyDescent="0.25">
      <c r="A1570" s="134">
        <v>26530</v>
      </c>
      <c r="B1570" s="134" t="s">
        <v>2898</v>
      </c>
      <c r="C1570" s="131">
        <v>28140</v>
      </c>
      <c r="D1570" s="132" t="s">
        <v>678</v>
      </c>
      <c r="E1570" s="133" t="s">
        <v>2969</v>
      </c>
      <c r="F1570" s="133" t="s">
        <v>160</v>
      </c>
      <c r="G1570" s="135">
        <f t="shared" si="24"/>
        <v>0.91390000000000005</v>
      </c>
      <c r="H1570" s="134" t="s">
        <v>391</v>
      </c>
      <c r="I1570" s="138">
        <f>IF(H1570="Urban",VLOOKUP(C1570,'Wage Index Urban (CMS.GOV)-PDPM'!$A$2:$D$1682,4,FALSE),0)</f>
        <v>0.91390000000000005</v>
      </c>
      <c r="J1570" s="138">
        <f>IF(H1570="Rural",VLOOKUP(B1570,'Wage Index Rural (CMS.GOV)-PDPM'!$B$1:$C$54,2,FALSE),0)</f>
        <v>0</v>
      </c>
    </row>
    <row r="1571" spans="1:10" x14ac:dyDescent="0.25">
      <c r="A1571" s="134">
        <v>26540</v>
      </c>
      <c r="B1571" s="134" t="s">
        <v>2898</v>
      </c>
      <c r="C1571" s="131">
        <v>99926</v>
      </c>
      <c r="D1571" s="132" t="s">
        <v>468</v>
      </c>
      <c r="E1571" s="133" t="s">
        <v>2970</v>
      </c>
      <c r="F1571" s="133" t="s">
        <v>7090</v>
      </c>
      <c r="G1571" s="135">
        <f t="shared" si="24"/>
        <v>0.7611</v>
      </c>
      <c r="H1571" s="134" t="s">
        <v>388</v>
      </c>
      <c r="I1571" s="138">
        <f>IF(H1571="Urban",VLOOKUP(C1571,'Wage Index Urban (CMS.GOV)-PDPM'!$A$2:$D$1682,4,FALSE),0)</f>
        <v>0</v>
      </c>
      <c r="J1571" s="138">
        <f>IF(H1571="Rural",VLOOKUP(B1571,'Wage Index Rural (CMS.GOV)-PDPM'!$B$1:$C$54,2,FALSE),0)</f>
        <v>0.7611</v>
      </c>
    </row>
    <row r="1572" spans="1:10" x14ac:dyDescent="0.25">
      <c r="A1572" s="134">
        <v>26541</v>
      </c>
      <c r="B1572" s="134" t="s">
        <v>2898</v>
      </c>
      <c r="C1572" s="131">
        <v>99926</v>
      </c>
      <c r="D1572" s="132" t="s">
        <v>1454</v>
      </c>
      <c r="E1572" s="133" t="s">
        <v>2971</v>
      </c>
      <c r="F1572" s="133" t="s">
        <v>7090</v>
      </c>
      <c r="G1572" s="135">
        <f t="shared" si="24"/>
        <v>0.7611</v>
      </c>
      <c r="H1572" s="134" t="s">
        <v>388</v>
      </c>
      <c r="I1572" s="138">
        <f>IF(H1572="Urban",VLOOKUP(C1572,'Wage Index Urban (CMS.GOV)-PDPM'!$A$2:$D$1682,4,FALSE),0)</f>
        <v>0</v>
      </c>
      <c r="J1572" s="138">
        <f>IF(H1572="Rural",VLOOKUP(B1572,'Wage Index Rural (CMS.GOV)-PDPM'!$B$1:$C$54,2,FALSE),0)</f>
        <v>0.7611</v>
      </c>
    </row>
    <row r="1573" spans="1:10" x14ac:dyDescent="0.25">
      <c r="A1573" s="134">
        <v>26560</v>
      </c>
      <c r="B1573" s="134" t="s">
        <v>2898</v>
      </c>
      <c r="C1573" s="131">
        <v>41180</v>
      </c>
      <c r="D1573" s="132" t="s">
        <v>682</v>
      </c>
      <c r="E1573" s="133" t="s">
        <v>2972</v>
      </c>
      <c r="F1573" s="133" t="s">
        <v>120</v>
      </c>
      <c r="G1573" s="135">
        <f t="shared" si="24"/>
        <v>0.94520000000000004</v>
      </c>
      <c r="H1573" s="134" t="s">
        <v>391</v>
      </c>
      <c r="I1573" s="138">
        <f>IF(H1573="Urban",VLOOKUP(C1573,'Wage Index Urban (CMS.GOV)-PDPM'!$A$2:$D$1682,4,FALSE),0)</f>
        <v>0.94520000000000004</v>
      </c>
      <c r="J1573" s="138">
        <f>IF(H1573="Rural",VLOOKUP(B1573,'Wage Index Rural (CMS.GOV)-PDPM'!$B$1:$C$54,2,FALSE),0)</f>
        <v>0</v>
      </c>
    </row>
    <row r="1574" spans="1:10" x14ac:dyDescent="0.25">
      <c r="A1574" s="134">
        <v>26570</v>
      </c>
      <c r="B1574" s="134" t="s">
        <v>2898</v>
      </c>
      <c r="C1574" s="131">
        <v>99926</v>
      </c>
      <c r="D1574" s="132" t="s">
        <v>1845</v>
      </c>
      <c r="E1574" s="133" t="s">
        <v>2973</v>
      </c>
      <c r="F1574" s="133" t="s">
        <v>7090</v>
      </c>
      <c r="G1574" s="135">
        <f t="shared" si="24"/>
        <v>0.7611</v>
      </c>
      <c r="H1574" s="134" t="s">
        <v>388</v>
      </c>
      <c r="I1574" s="138">
        <f>IF(H1574="Urban",VLOOKUP(C1574,'Wage Index Urban (CMS.GOV)-PDPM'!$A$2:$D$1682,4,FALSE),0)</f>
        <v>0</v>
      </c>
      <c r="J1574" s="138">
        <f>IF(H1574="Rural",VLOOKUP(B1574,'Wage Index Rural (CMS.GOV)-PDPM'!$B$1:$C$54,2,FALSE),0)</f>
        <v>0.7611</v>
      </c>
    </row>
    <row r="1575" spans="1:10" x14ac:dyDescent="0.25">
      <c r="A1575" s="134">
        <v>26580</v>
      </c>
      <c r="B1575" s="134" t="s">
        <v>2898</v>
      </c>
      <c r="C1575" s="131">
        <v>99926</v>
      </c>
      <c r="D1575" s="132" t="s">
        <v>1560</v>
      </c>
      <c r="E1575" s="133" t="s">
        <v>2974</v>
      </c>
      <c r="F1575" s="133" t="s">
        <v>7090</v>
      </c>
      <c r="G1575" s="135">
        <f t="shared" si="24"/>
        <v>0.7611</v>
      </c>
      <c r="H1575" s="134" t="s">
        <v>388</v>
      </c>
      <c r="I1575" s="138">
        <f>IF(H1575="Urban",VLOOKUP(C1575,'Wage Index Urban (CMS.GOV)-PDPM'!$A$2:$D$1682,4,FALSE),0)</f>
        <v>0</v>
      </c>
      <c r="J1575" s="138">
        <f>IF(H1575="Rural",VLOOKUP(B1575,'Wage Index Rural (CMS.GOV)-PDPM'!$B$1:$C$54,2,FALSE),0)</f>
        <v>0.7611</v>
      </c>
    </row>
    <row r="1576" spans="1:10" x14ac:dyDescent="0.25">
      <c r="A1576" s="134">
        <v>26600</v>
      </c>
      <c r="B1576" s="134" t="s">
        <v>2898</v>
      </c>
      <c r="C1576" s="131">
        <v>99926</v>
      </c>
      <c r="D1576" s="132" t="s">
        <v>476</v>
      </c>
      <c r="E1576" s="133" t="s">
        <v>2975</v>
      </c>
      <c r="F1576" s="133" t="s">
        <v>7090</v>
      </c>
      <c r="G1576" s="135">
        <f t="shared" si="24"/>
        <v>0.7611</v>
      </c>
      <c r="H1576" s="134" t="s">
        <v>388</v>
      </c>
      <c r="I1576" s="138">
        <f>IF(H1576="Urban",VLOOKUP(C1576,'Wage Index Urban (CMS.GOV)-PDPM'!$A$2:$D$1682,4,FALSE),0)</f>
        <v>0</v>
      </c>
      <c r="J1576" s="138">
        <f>IF(H1576="Rural",VLOOKUP(B1576,'Wage Index Rural (CMS.GOV)-PDPM'!$B$1:$C$54,2,FALSE),0)</f>
        <v>0.7611</v>
      </c>
    </row>
    <row r="1577" spans="1:10" x14ac:dyDescent="0.25">
      <c r="A1577" s="134">
        <v>26601</v>
      </c>
      <c r="B1577" s="134" t="s">
        <v>2898</v>
      </c>
      <c r="C1577" s="131">
        <v>99926</v>
      </c>
      <c r="D1577" s="132" t="s">
        <v>478</v>
      </c>
      <c r="E1577" s="133" t="s">
        <v>2976</v>
      </c>
      <c r="F1577" s="133" t="s">
        <v>7090</v>
      </c>
      <c r="G1577" s="135">
        <f t="shared" si="24"/>
        <v>0.7611</v>
      </c>
      <c r="H1577" s="134" t="s">
        <v>388</v>
      </c>
      <c r="I1577" s="138">
        <f>IF(H1577="Urban",VLOOKUP(C1577,'Wage Index Urban (CMS.GOV)-PDPM'!$A$2:$D$1682,4,FALSE),0)</f>
        <v>0</v>
      </c>
      <c r="J1577" s="138">
        <f>IF(H1577="Rural",VLOOKUP(B1577,'Wage Index Rural (CMS.GOV)-PDPM'!$B$1:$C$54,2,FALSE),0)</f>
        <v>0.7611</v>
      </c>
    </row>
    <row r="1578" spans="1:10" x14ac:dyDescent="0.25">
      <c r="A1578" s="134">
        <v>26620</v>
      </c>
      <c r="B1578" s="134" t="s">
        <v>2898</v>
      </c>
      <c r="C1578" s="131">
        <v>99926</v>
      </c>
      <c r="D1578" s="132" t="s">
        <v>2977</v>
      </c>
      <c r="E1578" s="133" t="s">
        <v>2978</v>
      </c>
      <c r="F1578" s="133" t="s">
        <v>7090</v>
      </c>
      <c r="G1578" s="135">
        <f t="shared" si="24"/>
        <v>0.7611</v>
      </c>
      <c r="H1578" s="134" t="s">
        <v>388</v>
      </c>
      <c r="I1578" s="138">
        <f>IF(H1578="Urban",VLOOKUP(C1578,'Wage Index Urban (CMS.GOV)-PDPM'!$A$2:$D$1682,4,FALSE),0)</f>
        <v>0</v>
      </c>
      <c r="J1578" s="138">
        <f>IF(H1578="Rural",VLOOKUP(B1578,'Wage Index Rural (CMS.GOV)-PDPM'!$B$1:$C$54,2,FALSE),0)</f>
        <v>0.7611</v>
      </c>
    </row>
    <row r="1579" spans="1:10" x14ac:dyDescent="0.25">
      <c r="A1579" s="134">
        <v>26630</v>
      </c>
      <c r="B1579" s="134" t="s">
        <v>2898</v>
      </c>
      <c r="C1579" s="131">
        <v>99926</v>
      </c>
      <c r="D1579" s="132" t="s">
        <v>482</v>
      </c>
      <c r="E1579" s="133" t="s">
        <v>2979</v>
      </c>
      <c r="F1579" s="133" t="s">
        <v>7090</v>
      </c>
      <c r="G1579" s="135">
        <f t="shared" si="24"/>
        <v>0.7611</v>
      </c>
      <c r="H1579" s="134" t="s">
        <v>388</v>
      </c>
      <c r="I1579" s="138">
        <f>IF(H1579="Urban",VLOOKUP(C1579,'Wage Index Urban (CMS.GOV)-PDPM'!$A$2:$D$1682,4,FALSE),0)</f>
        <v>0</v>
      </c>
      <c r="J1579" s="138">
        <f>IF(H1579="Rural",VLOOKUP(B1579,'Wage Index Rural (CMS.GOV)-PDPM'!$B$1:$C$54,2,FALSE),0)</f>
        <v>0.7611</v>
      </c>
    </row>
    <row r="1580" spans="1:10" x14ac:dyDescent="0.25">
      <c r="A1580" s="134">
        <v>26590</v>
      </c>
      <c r="B1580" s="134" t="s">
        <v>2898</v>
      </c>
      <c r="C1580" s="131">
        <v>99926</v>
      </c>
      <c r="D1580" s="132" t="s">
        <v>2980</v>
      </c>
      <c r="E1580" s="133" t="s">
        <v>2981</v>
      </c>
      <c r="F1580" s="133" t="s">
        <v>7090</v>
      </c>
      <c r="G1580" s="135">
        <f t="shared" si="24"/>
        <v>0.7611</v>
      </c>
      <c r="H1580" s="134" t="s">
        <v>388</v>
      </c>
      <c r="I1580" s="138">
        <f>IF(H1580="Urban",VLOOKUP(C1580,'Wage Index Urban (CMS.GOV)-PDPM'!$A$2:$D$1682,4,FALSE),0)</f>
        <v>0</v>
      </c>
      <c r="J1580" s="138">
        <f>IF(H1580="Rural",VLOOKUP(B1580,'Wage Index Rural (CMS.GOV)-PDPM'!$B$1:$C$54,2,FALSE),0)</f>
        <v>0.7611</v>
      </c>
    </row>
    <row r="1581" spans="1:10" x14ac:dyDescent="0.25">
      <c r="A1581" s="134">
        <v>26631</v>
      </c>
      <c r="B1581" s="134" t="s">
        <v>2898</v>
      </c>
      <c r="C1581" s="131">
        <v>99926</v>
      </c>
      <c r="D1581" s="132" t="s">
        <v>1581</v>
      </c>
      <c r="E1581" s="133" t="s">
        <v>2982</v>
      </c>
      <c r="F1581" s="133" t="s">
        <v>7090</v>
      </c>
      <c r="G1581" s="135">
        <f t="shared" si="24"/>
        <v>0.7611</v>
      </c>
      <c r="H1581" s="134" t="s">
        <v>388</v>
      </c>
      <c r="I1581" s="138">
        <f>IF(H1581="Urban",VLOOKUP(C1581,'Wage Index Urban (CMS.GOV)-PDPM'!$A$2:$D$1682,4,FALSE),0)</f>
        <v>0</v>
      </c>
      <c r="J1581" s="138">
        <f>IF(H1581="Rural",VLOOKUP(B1581,'Wage Index Rural (CMS.GOV)-PDPM'!$B$1:$C$54,2,FALSE),0)</f>
        <v>0.7611</v>
      </c>
    </row>
    <row r="1582" spans="1:10" x14ac:dyDescent="0.25">
      <c r="A1582" s="134">
        <v>26650</v>
      </c>
      <c r="B1582" s="134" t="s">
        <v>2898</v>
      </c>
      <c r="C1582" s="131">
        <v>99926</v>
      </c>
      <c r="D1582" s="132" t="s">
        <v>692</v>
      </c>
      <c r="E1582" s="133" t="s">
        <v>2983</v>
      </c>
      <c r="F1582" s="133" t="s">
        <v>7090</v>
      </c>
      <c r="G1582" s="135">
        <f t="shared" si="24"/>
        <v>0.7611</v>
      </c>
      <c r="H1582" s="134" t="s">
        <v>388</v>
      </c>
      <c r="I1582" s="138">
        <f>IF(H1582="Urban",VLOOKUP(C1582,'Wage Index Urban (CMS.GOV)-PDPM'!$A$2:$D$1682,4,FALSE),0)</f>
        <v>0</v>
      </c>
      <c r="J1582" s="138">
        <f>IF(H1582="Rural",VLOOKUP(B1582,'Wage Index Rural (CMS.GOV)-PDPM'!$B$1:$C$54,2,FALSE),0)</f>
        <v>0.7611</v>
      </c>
    </row>
    <row r="1583" spans="1:10" x14ac:dyDescent="0.25">
      <c r="A1583" s="134">
        <v>26660</v>
      </c>
      <c r="B1583" s="134" t="s">
        <v>2898</v>
      </c>
      <c r="C1583" s="131">
        <v>99926</v>
      </c>
      <c r="D1583" s="132" t="s">
        <v>694</v>
      </c>
      <c r="E1583" s="133" t="s">
        <v>2984</v>
      </c>
      <c r="F1583" s="133" t="s">
        <v>7090</v>
      </c>
      <c r="G1583" s="135">
        <f t="shared" si="24"/>
        <v>0.7611</v>
      </c>
      <c r="H1583" s="134" t="s">
        <v>388</v>
      </c>
      <c r="I1583" s="138">
        <f>IF(H1583="Urban",VLOOKUP(C1583,'Wage Index Urban (CMS.GOV)-PDPM'!$A$2:$D$1682,4,FALSE),0)</f>
        <v>0</v>
      </c>
      <c r="J1583" s="138">
        <f>IF(H1583="Rural",VLOOKUP(B1583,'Wage Index Rural (CMS.GOV)-PDPM'!$B$1:$C$54,2,FALSE),0)</f>
        <v>0.7611</v>
      </c>
    </row>
    <row r="1584" spans="1:10" x14ac:dyDescent="0.25">
      <c r="A1584" s="134">
        <v>26670</v>
      </c>
      <c r="B1584" s="134" t="s">
        <v>2898</v>
      </c>
      <c r="C1584" s="131">
        <v>27620</v>
      </c>
      <c r="D1584" s="132" t="s">
        <v>2985</v>
      </c>
      <c r="E1584" s="133" t="s">
        <v>2986</v>
      </c>
      <c r="F1584" s="133" t="s">
        <v>213</v>
      </c>
      <c r="G1584" s="135">
        <f t="shared" si="24"/>
        <v>0.75550000000000006</v>
      </c>
      <c r="H1584" s="134" t="s">
        <v>391</v>
      </c>
      <c r="I1584" s="138">
        <f>IF(H1584="Urban",VLOOKUP(C1584,'Wage Index Urban (CMS.GOV)-PDPM'!$A$2:$D$1682,4,FALSE),0)</f>
        <v>0.75550000000000006</v>
      </c>
      <c r="J1584" s="138">
        <f>IF(H1584="Rural",VLOOKUP(B1584,'Wage Index Rural (CMS.GOV)-PDPM'!$B$1:$C$54,2,FALSE),0)</f>
        <v>0</v>
      </c>
    </row>
    <row r="1585" spans="1:10" x14ac:dyDescent="0.25">
      <c r="A1585" s="134">
        <v>26680</v>
      </c>
      <c r="B1585" s="134" t="s">
        <v>2898</v>
      </c>
      <c r="C1585" s="131">
        <v>99926</v>
      </c>
      <c r="D1585" s="132" t="s">
        <v>488</v>
      </c>
      <c r="E1585" s="133" t="s">
        <v>2987</v>
      </c>
      <c r="F1585" s="133" t="s">
        <v>7090</v>
      </c>
      <c r="G1585" s="135">
        <f t="shared" si="24"/>
        <v>0.7611</v>
      </c>
      <c r="H1585" s="134" t="s">
        <v>388</v>
      </c>
      <c r="I1585" s="138">
        <f>IF(H1585="Urban",VLOOKUP(C1585,'Wage Index Urban (CMS.GOV)-PDPM'!$A$2:$D$1682,4,FALSE),0)</f>
        <v>0</v>
      </c>
      <c r="J1585" s="138">
        <f>IF(H1585="Rural",VLOOKUP(B1585,'Wage Index Rural (CMS.GOV)-PDPM'!$B$1:$C$54,2,FALSE),0)</f>
        <v>0.7611</v>
      </c>
    </row>
    <row r="1586" spans="1:10" x14ac:dyDescent="0.25">
      <c r="A1586" s="134">
        <v>26690</v>
      </c>
      <c r="B1586" s="134" t="s">
        <v>2898</v>
      </c>
      <c r="C1586" s="131">
        <v>99926</v>
      </c>
      <c r="D1586" s="132" t="s">
        <v>490</v>
      </c>
      <c r="E1586" s="133" t="s">
        <v>2988</v>
      </c>
      <c r="F1586" s="133" t="s">
        <v>7090</v>
      </c>
      <c r="G1586" s="135">
        <f t="shared" si="24"/>
        <v>0.7611</v>
      </c>
      <c r="H1586" s="134" t="s">
        <v>388</v>
      </c>
      <c r="I1586" s="138">
        <f>IF(H1586="Urban",VLOOKUP(C1586,'Wage Index Urban (CMS.GOV)-PDPM'!$A$2:$D$1682,4,FALSE),0)</f>
        <v>0</v>
      </c>
      <c r="J1586" s="138">
        <f>IF(H1586="Rural",VLOOKUP(B1586,'Wage Index Rural (CMS.GOV)-PDPM'!$B$1:$C$54,2,FALSE),0)</f>
        <v>0.7611</v>
      </c>
    </row>
    <row r="1587" spans="1:10" x14ac:dyDescent="0.25">
      <c r="A1587" s="134">
        <v>26700</v>
      </c>
      <c r="B1587" s="134" t="s">
        <v>2898</v>
      </c>
      <c r="C1587" s="131">
        <v>99926</v>
      </c>
      <c r="D1587" s="132" t="s">
        <v>492</v>
      </c>
      <c r="E1587" s="133" t="s">
        <v>2989</v>
      </c>
      <c r="F1587" s="133" t="s">
        <v>7090</v>
      </c>
      <c r="G1587" s="135">
        <f t="shared" si="24"/>
        <v>0.7611</v>
      </c>
      <c r="H1587" s="134" t="s">
        <v>388</v>
      </c>
      <c r="I1587" s="138">
        <f>IF(H1587="Urban",VLOOKUP(C1587,'Wage Index Urban (CMS.GOV)-PDPM'!$A$2:$D$1682,4,FALSE),0)</f>
        <v>0</v>
      </c>
      <c r="J1587" s="138">
        <f>IF(H1587="Rural",VLOOKUP(B1587,'Wage Index Rural (CMS.GOV)-PDPM'!$B$1:$C$54,2,FALSE),0)</f>
        <v>0.7611</v>
      </c>
    </row>
    <row r="1588" spans="1:10" x14ac:dyDescent="0.25">
      <c r="A1588" s="134">
        <v>26710</v>
      </c>
      <c r="B1588" s="134" t="s">
        <v>2898</v>
      </c>
      <c r="C1588" s="131">
        <v>99926</v>
      </c>
      <c r="D1588" s="132" t="s">
        <v>2990</v>
      </c>
      <c r="E1588" s="133" t="s">
        <v>2991</v>
      </c>
      <c r="F1588" s="133" t="s">
        <v>7090</v>
      </c>
      <c r="G1588" s="135">
        <f t="shared" si="24"/>
        <v>0.7611</v>
      </c>
      <c r="H1588" s="134" t="s">
        <v>388</v>
      </c>
      <c r="I1588" s="138">
        <f>IF(H1588="Urban",VLOOKUP(C1588,'Wage Index Urban (CMS.GOV)-PDPM'!$A$2:$D$1682,4,FALSE),0)</f>
        <v>0</v>
      </c>
      <c r="J1588" s="138">
        <f>IF(H1588="Rural",VLOOKUP(B1588,'Wage Index Rural (CMS.GOV)-PDPM'!$B$1:$C$54,2,FALSE),0)</f>
        <v>0.7611</v>
      </c>
    </row>
    <row r="1589" spans="1:10" x14ac:dyDescent="0.25">
      <c r="A1589" s="134">
        <v>26720</v>
      </c>
      <c r="B1589" s="134" t="s">
        <v>2898</v>
      </c>
      <c r="C1589" s="131">
        <v>27900</v>
      </c>
      <c r="D1589" s="132" t="s">
        <v>700</v>
      </c>
      <c r="E1589" s="133" t="s">
        <v>2992</v>
      </c>
      <c r="F1589" s="133" t="s">
        <v>215</v>
      </c>
      <c r="G1589" s="135">
        <f t="shared" si="24"/>
        <v>0.73980000000000001</v>
      </c>
      <c r="H1589" s="134" t="s">
        <v>391</v>
      </c>
      <c r="I1589" s="138">
        <f>IF(H1589="Urban",VLOOKUP(C1589,'Wage Index Urban (CMS.GOV)-PDPM'!$A$2:$D$1682,4,FALSE),0)</f>
        <v>0.73980000000000001</v>
      </c>
      <c r="J1589" s="138">
        <f>IF(H1589="Rural",VLOOKUP(B1589,'Wage Index Rural (CMS.GOV)-PDPM'!$B$1:$C$54,2,FALSE),0)</f>
        <v>0</v>
      </c>
    </row>
    <row r="1590" spans="1:10" x14ac:dyDescent="0.25">
      <c r="A1590" s="134">
        <v>26730</v>
      </c>
      <c r="B1590" s="134" t="s">
        <v>2898</v>
      </c>
      <c r="C1590" s="131">
        <v>99926</v>
      </c>
      <c r="D1590" s="132" t="s">
        <v>2993</v>
      </c>
      <c r="E1590" s="133" t="s">
        <v>2994</v>
      </c>
      <c r="F1590" s="133" t="s">
        <v>7090</v>
      </c>
      <c r="G1590" s="135">
        <f t="shared" si="24"/>
        <v>0.7611</v>
      </c>
      <c r="H1590" s="134" t="s">
        <v>388</v>
      </c>
      <c r="I1590" s="138">
        <f>IF(H1590="Urban",VLOOKUP(C1590,'Wage Index Urban (CMS.GOV)-PDPM'!$A$2:$D$1682,4,FALSE),0)</f>
        <v>0</v>
      </c>
      <c r="J1590" s="138">
        <f>IF(H1590="Rural",VLOOKUP(B1590,'Wage Index Rural (CMS.GOV)-PDPM'!$B$1:$C$54,2,FALSE),0)</f>
        <v>0.7611</v>
      </c>
    </row>
    <row r="1591" spans="1:10" x14ac:dyDescent="0.25">
      <c r="A1591" s="134">
        <v>26740</v>
      </c>
      <c r="B1591" s="134" t="s">
        <v>2898</v>
      </c>
      <c r="C1591" s="131">
        <v>99926</v>
      </c>
      <c r="D1591" s="132" t="s">
        <v>2995</v>
      </c>
      <c r="E1591" s="133" t="s">
        <v>2996</v>
      </c>
      <c r="F1591" s="133" t="s">
        <v>7090</v>
      </c>
      <c r="G1591" s="135">
        <f t="shared" si="24"/>
        <v>0.7611</v>
      </c>
      <c r="H1591" s="134" t="s">
        <v>388</v>
      </c>
      <c r="I1591" s="138">
        <f>IF(H1591="Urban",VLOOKUP(C1591,'Wage Index Urban (CMS.GOV)-PDPM'!$A$2:$D$1682,4,FALSE),0)</f>
        <v>0</v>
      </c>
      <c r="J1591" s="138">
        <f>IF(H1591="Rural",VLOOKUP(B1591,'Wage Index Rural (CMS.GOV)-PDPM'!$B$1:$C$54,2,FALSE),0)</f>
        <v>0.7611</v>
      </c>
    </row>
    <row r="1592" spans="1:10" x14ac:dyDescent="0.25">
      <c r="A1592" s="134">
        <v>26750</v>
      </c>
      <c r="B1592" s="134" t="s">
        <v>2898</v>
      </c>
      <c r="C1592" s="131">
        <v>27620</v>
      </c>
      <c r="D1592" s="132" t="s">
        <v>2021</v>
      </c>
      <c r="E1592" s="133" t="s">
        <v>2997</v>
      </c>
      <c r="F1592" s="133" t="s">
        <v>213</v>
      </c>
      <c r="G1592" s="135">
        <f t="shared" si="24"/>
        <v>0.75550000000000006</v>
      </c>
      <c r="H1592" s="134" t="s">
        <v>391</v>
      </c>
      <c r="I1592" s="138">
        <f>IF(H1592="Urban",VLOOKUP(C1592,'Wage Index Urban (CMS.GOV)-PDPM'!$A$2:$D$1682,4,FALSE),0)</f>
        <v>0.75550000000000006</v>
      </c>
      <c r="J1592" s="138">
        <f>IF(H1592="Rural",VLOOKUP(B1592,'Wage Index Rural (CMS.GOV)-PDPM'!$B$1:$C$54,2,FALSE),0)</f>
        <v>0</v>
      </c>
    </row>
    <row r="1593" spans="1:10" x14ac:dyDescent="0.25">
      <c r="A1593" s="134">
        <v>26751</v>
      </c>
      <c r="B1593" s="134" t="s">
        <v>2898</v>
      </c>
      <c r="C1593" s="131">
        <v>99926</v>
      </c>
      <c r="D1593" s="132" t="s">
        <v>2998</v>
      </c>
      <c r="E1593" s="133" t="s">
        <v>2999</v>
      </c>
      <c r="F1593" s="133" t="s">
        <v>7090</v>
      </c>
      <c r="G1593" s="135">
        <f t="shared" si="24"/>
        <v>0.7611</v>
      </c>
      <c r="H1593" s="134" t="s">
        <v>388</v>
      </c>
      <c r="I1593" s="138">
        <f>IF(H1593="Urban",VLOOKUP(C1593,'Wage Index Urban (CMS.GOV)-PDPM'!$A$2:$D$1682,4,FALSE),0)</f>
        <v>0</v>
      </c>
      <c r="J1593" s="138">
        <f>IF(H1593="Rural",VLOOKUP(B1593,'Wage Index Rural (CMS.GOV)-PDPM'!$B$1:$C$54,2,FALSE),0)</f>
        <v>0.7611</v>
      </c>
    </row>
    <row r="1594" spans="1:10" x14ac:dyDescent="0.25">
      <c r="A1594" s="134">
        <v>26770</v>
      </c>
      <c r="B1594" s="134" t="s">
        <v>2898</v>
      </c>
      <c r="C1594" s="131">
        <v>99926</v>
      </c>
      <c r="D1594" s="132" t="s">
        <v>3000</v>
      </c>
      <c r="E1594" s="133" t="s">
        <v>3001</v>
      </c>
      <c r="F1594" s="133" t="s">
        <v>7090</v>
      </c>
      <c r="G1594" s="135">
        <f t="shared" si="24"/>
        <v>0.7611</v>
      </c>
      <c r="H1594" s="134" t="s">
        <v>388</v>
      </c>
      <c r="I1594" s="138">
        <f>IF(H1594="Urban",VLOOKUP(C1594,'Wage Index Urban (CMS.GOV)-PDPM'!$A$2:$D$1682,4,FALSE),0)</f>
        <v>0</v>
      </c>
      <c r="J1594" s="138">
        <f>IF(H1594="Rural",VLOOKUP(B1594,'Wage Index Rural (CMS.GOV)-PDPM'!$B$1:$C$54,2,FALSE),0)</f>
        <v>0.7611</v>
      </c>
    </row>
    <row r="1595" spans="1:10" x14ac:dyDescent="0.25">
      <c r="A1595" s="134">
        <v>26780</v>
      </c>
      <c r="B1595" s="134" t="s">
        <v>2898</v>
      </c>
      <c r="C1595" s="131">
        <v>99926</v>
      </c>
      <c r="D1595" s="132" t="s">
        <v>494</v>
      </c>
      <c r="E1595" s="133" t="s">
        <v>3002</v>
      </c>
      <c r="F1595" s="133" t="s">
        <v>7090</v>
      </c>
      <c r="G1595" s="135">
        <f t="shared" si="24"/>
        <v>0.7611</v>
      </c>
      <c r="H1595" s="134" t="s">
        <v>388</v>
      </c>
      <c r="I1595" s="138">
        <f>IF(H1595="Urban",VLOOKUP(C1595,'Wage Index Urban (CMS.GOV)-PDPM'!$A$2:$D$1682,4,FALSE),0)</f>
        <v>0</v>
      </c>
      <c r="J1595" s="138">
        <f>IF(H1595="Rural",VLOOKUP(B1595,'Wage Index Rural (CMS.GOV)-PDPM'!$B$1:$C$54,2,FALSE),0)</f>
        <v>0.7611</v>
      </c>
    </row>
    <row r="1596" spans="1:10" x14ac:dyDescent="0.25">
      <c r="A1596" s="134">
        <v>26790</v>
      </c>
      <c r="B1596" s="134" t="s">
        <v>2898</v>
      </c>
      <c r="C1596" s="131">
        <v>99926</v>
      </c>
      <c r="D1596" s="132" t="s">
        <v>3003</v>
      </c>
      <c r="E1596" s="133" t="s">
        <v>3004</v>
      </c>
      <c r="F1596" s="133" t="s">
        <v>7090</v>
      </c>
      <c r="G1596" s="135">
        <f t="shared" si="24"/>
        <v>0.7611</v>
      </c>
      <c r="H1596" s="134" t="s">
        <v>388</v>
      </c>
      <c r="I1596" s="138">
        <f>IF(H1596="Urban",VLOOKUP(C1596,'Wage Index Urban (CMS.GOV)-PDPM'!$A$2:$D$1682,4,FALSE),0)</f>
        <v>0</v>
      </c>
      <c r="J1596" s="138">
        <f>IF(H1596="Rural",VLOOKUP(B1596,'Wage Index Rural (CMS.GOV)-PDPM'!$B$1:$C$54,2,FALSE),0)</f>
        <v>0.7611</v>
      </c>
    </row>
    <row r="1597" spans="1:10" x14ac:dyDescent="0.25">
      <c r="A1597" s="134">
        <v>26800</v>
      </c>
      <c r="B1597" s="134" t="s">
        <v>2898</v>
      </c>
      <c r="C1597" s="131">
        <v>99926</v>
      </c>
      <c r="D1597" s="132" t="s">
        <v>3005</v>
      </c>
      <c r="E1597" s="133" t="s">
        <v>3006</v>
      </c>
      <c r="F1597" s="133" t="s">
        <v>7090</v>
      </c>
      <c r="G1597" s="135">
        <f t="shared" si="24"/>
        <v>0.7611</v>
      </c>
      <c r="H1597" s="134" t="s">
        <v>388</v>
      </c>
      <c r="I1597" s="138">
        <f>IF(H1597="Urban",VLOOKUP(C1597,'Wage Index Urban (CMS.GOV)-PDPM'!$A$2:$D$1682,4,FALSE),0)</f>
        <v>0</v>
      </c>
      <c r="J1597" s="138">
        <f>IF(H1597="Rural",VLOOKUP(B1597,'Wage Index Rural (CMS.GOV)-PDPM'!$B$1:$C$54,2,FALSE),0)</f>
        <v>0.7611</v>
      </c>
    </row>
    <row r="1598" spans="1:10" x14ac:dyDescent="0.25">
      <c r="A1598" s="134">
        <v>26810</v>
      </c>
      <c r="B1598" s="134" t="s">
        <v>2898</v>
      </c>
      <c r="C1598" s="131">
        <v>99926</v>
      </c>
      <c r="D1598" s="132" t="s">
        <v>498</v>
      </c>
      <c r="E1598" s="133" t="s">
        <v>3007</v>
      </c>
      <c r="F1598" s="133" t="s">
        <v>7090</v>
      </c>
      <c r="G1598" s="135">
        <f t="shared" si="24"/>
        <v>0.7611</v>
      </c>
      <c r="H1598" s="134" t="s">
        <v>388</v>
      </c>
      <c r="I1598" s="138">
        <f>IF(H1598="Urban",VLOOKUP(C1598,'Wage Index Urban (CMS.GOV)-PDPM'!$A$2:$D$1682,4,FALSE),0)</f>
        <v>0</v>
      </c>
      <c r="J1598" s="138">
        <f>IF(H1598="Rural",VLOOKUP(B1598,'Wage Index Rural (CMS.GOV)-PDPM'!$B$1:$C$54,2,FALSE),0)</f>
        <v>0.7611</v>
      </c>
    </row>
    <row r="1599" spans="1:10" x14ac:dyDescent="0.25">
      <c r="A1599" s="134">
        <v>26820</v>
      </c>
      <c r="B1599" s="134" t="s">
        <v>2898</v>
      </c>
      <c r="C1599" s="131">
        <v>28140</v>
      </c>
      <c r="D1599" s="132" t="s">
        <v>3008</v>
      </c>
      <c r="E1599" s="133" t="s">
        <v>3009</v>
      </c>
      <c r="F1599" s="133" t="s">
        <v>160</v>
      </c>
      <c r="G1599" s="135">
        <f t="shared" si="24"/>
        <v>0.91390000000000005</v>
      </c>
      <c r="H1599" s="134" t="s">
        <v>391</v>
      </c>
      <c r="I1599" s="138">
        <f>IF(H1599="Urban",VLOOKUP(C1599,'Wage Index Urban (CMS.GOV)-PDPM'!$A$2:$D$1682,4,FALSE),0)</f>
        <v>0.91390000000000005</v>
      </c>
      <c r="J1599" s="138">
        <f>IF(H1599="Rural",VLOOKUP(B1599,'Wage Index Rural (CMS.GOV)-PDPM'!$B$1:$C$54,2,FALSE),0)</f>
        <v>0</v>
      </c>
    </row>
    <row r="1600" spans="1:10" x14ac:dyDescent="0.25">
      <c r="A1600" s="134">
        <v>26821</v>
      </c>
      <c r="B1600" s="134" t="s">
        <v>2898</v>
      </c>
      <c r="C1600" s="131">
        <v>44180</v>
      </c>
      <c r="D1600" s="132" t="s">
        <v>710</v>
      </c>
      <c r="E1600" s="133" t="s">
        <v>3010</v>
      </c>
      <c r="F1600" s="133" t="s">
        <v>214</v>
      </c>
      <c r="G1600" s="135">
        <f t="shared" si="24"/>
        <v>0.75970000000000004</v>
      </c>
      <c r="H1600" s="134" t="s">
        <v>391</v>
      </c>
      <c r="I1600" s="138">
        <f>IF(H1600="Urban",VLOOKUP(C1600,'Wage Index Urban (CMS.GOV)-PDPM'!$A$2:$D$1682,4,FALSE),0)</f>
        <v>0.75970000000000004</v>
      </c>
      <c r="J1600" s="138">
        <f>IF(H1600="Rural",VLOOKUP(B1600,'Wage Index Rural (CMS.GOV)-PDPM'!$B$1:$C$54,2,FALSE),0)</f>
        <v>0</v>
      </c>
    </row>
    <row r="1601" spans="1:10" x14ac:dyDescent="0.25">
      <c r="A1601" s="134">
        <v>26840</v>
      </c>
      <c r="B1601" s="134" t="s">
        <v>2898</v>
      </c>
      <c r="C1601" s="131">
        <v>99926</v>
      </c>
      <c r="D1601" s="132" t="s">
        <v>716</v>
      </c>
      <c r="E1601" s="133" t="s">
        <v>3011</v>
      </c>
      <c r="F1601" s="133" t="s">
        <v>7090</v>
      </c>
      <c r="G1601" s="135">
        <f t="shared" si="24"/>
        <v>0.7611</v>
      </c>
      <c r="H1601" s="134" t="s">
        <v>388</v>
      </c>
      <c r="I1601" s="138">
        <f>IF(H1601="Urban",VLOOKUP(C1601,'Wage Index Urban (CMS.GOV)-PDPM'!$A$2:$D$1682,4,FALSE),0)</f>
        <v>0</v>
      </c>
      <c r="J1601" s="138">
        <f>IF(H1601="Rural",VLOOKUP(B1601,'Wage Index Rural (CMS.GOV)-PDPM'!$B$1:$C$54,2,FALSE),0)</f>
        <v>0.7611</v>
      </c>
    </row>
    <row r="1602" spans="1:10" x14ac:dyDescent="0.25">
      <c r="A1602" s="134">
        <v>26850</v>
      </c>
      <c r="B1602" s="134" t="s">
        <v>2898</v>
      </c>
      <c r="C1602" s="131">
        <v>99926</v>
      </c>
      <c r="D1602" s="132" t="s">
        <v>1098</v>
      </c>
      <c r="E1602" s="133" t="s">
        <v>3012</v>
      </c>
      <c r="F1602" s="133" t="s">
        <v>7090</v>
      </c>
      <c r="G1602" s="135">
        <f t="shared" si="24"/>
        <v>0.7611</v>
      </c>
      <c r="H1602" s="134" t="s">
        <v>388</v>
      </c>
      <c r="I1602" s="138">
        <f>IF(H1602="Urban",VLOOKUP(C1602,'Wage Index Urban (CMS.GOV)-PDPM'!$A$2:$D$1682,4,FALSE),0)</f>
        <v>0</v>
      </c>
      <c r="J1602" s="138">
        <f>IF(H1602="Rural",VLOOKUP(B1602,'Wage Index Rural (CMS.GOV)-PDPM'!$B$1:$C$54,2,FALSE),0)</f>
        <v>0.7611</v>
      </c>
    </row>
    <row r="1603" spans="1:10" x14ac:dyDescent="0.25">
      <c r="A1603" s="134">
        <v>26860</v>
      </c>
      <c r="B1603" s="134" t="s">
        <v>2898</v>
      </c>
      <c r="C1603" s="131">
        <v>99926</v>
      </c>
      <c r="D1603" s="132" t="s">
        <v>3013</v>
      </c>
      <c r="E1603" s="133" t="s">
        <v>3014</v>
      </c>
      <c r="F1603" s="133" t="s">
        <v>7090</v>
      </c>
      <c r="G1603" s="135">
        <f t="shared" si="24"/>
        <v>0.7611</v>
      </c>
      <c r="H1603" s="134" t="s">
        <v>388</v>
      </c>
      <c r="I1603" s="138">
        <f>IF(H1603="Urban",VLOOKUP(C1603,'Wage Index Urban (CMS.GOV)-PDPM'!$A$2:$D$1682,4,FALSE),0)</f>
        <v>0</v>
      </c>
      <c r="J1603" s="138">
        <f>IF(H1603="Rural",VLOOKUP(B1603,'Wage Index Rural (CMS.GOV)-PDPM'!$B$1:$C$54,2,FALSE),0)</f>
        <v>0.7611</v>
      </c>
    </row>
    <row r="1604" spans="1:10" x14ac:dyDescent="0.25">
      <c r="A1604" s="134">
        <v>26870</v>
      </c>
      <c r="B1604" s="134" t="s">
        <v>2898</v>
      </c>
      <c r="C1604" s="131">
        <v>99926</v>
      </c>
      <c r="D1604" s="132" t="s">
        <v>500</v>
      </c>
      <c r="E1604" s="133" t="s">
        <v>3015</v>
      </c>
      <c r="F1604" s="133" t="s">
        <v>7090</v>
      </c>
      <c r="G1604" s="135">
        <f t="shared" si="24"/>
        <v>0.7611</v>
      </c>
      <c r="H1604" s="134" t="s">
        <v>388</v>
      </c>
      <c r="I1604" s="138">
        <f>IF(H1604="Urban",VLOOKUP(C1604,'Wage Index Urban (CMS.GOV)-PDPM'!$A$2:$D$1682,4,FALSE),0)</f>
        <v>0</v>
      </c>
      <c r="J1604" s="138">
        <f>IF(H1604="Rural",VLOOKUP(B1604,'Wage Index Rural (CMS.GOV)-PDPM'!$B$1:$C$54,2,FALSE),0)</f>
        <v>0.7611</v>
      </c>
    </row>
    <row r="1605" spans="1:10" x14ac:dyDescent="0.25">
      <c r="A1605" s="134">
        <v>26880</v>
      </c>
      <c r="B1605" s="134" t="s">
        <v>2898</v>
      </c>
      <c r="C1605" s="131">
        <v>28140</v>
      </c>
      <c r="D1605" s="132" t="s">
        <v>3016</v>
      </c>
      <c r="E1605" s="133" t="s">
        <v>3017</v>
      </c>
      <c r="F1605" s="133" t="s">
        <v>160</v>
      </c>
      <c r="G1605" s="135">
        <f t="shared" si="24"/>
        <v>0.91390000000000005</v>
      </c>
      <c r="H1605" s="134" t="s">
        <v>391</v>
      </c>
      <c r="I1605" s="138">
        <f>IF(H1605="Urban",VLOOKUP(C1605,'Wage Index Urban (CMS.GOV)-PDPM'!$A$2:$D$1682,4,FALSE),0)</f>
        <v>0.91390000000000005</v>
      </c>
      <c r="J1605" s="138">
        <f>IF(H1605="Rural",VLOOKUP(B1605,'Wage Index Rural (CMS.GOV)-PDPM'!$B$1:$C$54,2,FALSE),0)</f>
        <v>0</v>
      </c>
    </row>
    <row r="1606" spans="1:10" x14ac:dyDescent="0.25">
      <c r="A1606" s="134">
        <v>26881</v>
      </c>
      <c r="B1606" s="134" t="s">
        <v>2898</v>
      </c>
      <c r="C1606" s="131">
        <v>99926</v>
      </c>
      <c r="D1606" s="132" t="s">
        <v>3018</v>
      </c>
      <c r="E1606" s="133" t="s">
        <v>3019</v>
      </c>
      <c r="F1606" s="133" t="s">
        <v>7090</v>
      </c>
      <c r="G1606" s="135">
        <f t="shared" si="24"/>
        <v>0.7611</v>
      </c>
      <c r="H1606" s="134" t="s">
        <v>388</v>
      </c>
      <c r="I1606" s="138">
        <f>IF(H1606="Urban",VLOOKUP(C1606,'Wage Index Urban (CMS.GOV)-PDPM'!$A$2:$D$1682,4,FALSE),0)</f>
        <v>0</v>
      </c>
      <c r="J1606" s="138">
        <f>IF(H1606="Rural",VLOOKUP(B1606,'Wage Index Rural (CMS.GOV)-PDPM'!$B$1:$C$54,2,FALSE),0)</f>
        <v>0.7611</v>
      </c>
    </row>
    <row r="1607" spans="1:10" x14ac:dyDescent="0.25">
      <c r="A1607" s="134">
        <v>26900</v>
      </c>
      <c r="B1607" s="134" t="s">
        <v>2898</v>
      </c>
      <c r="C1607" s="131">
        <v>99926</v>
      </c>
      <c r="D1607" s="132" t="s">
        <v>1728</v>
      </c>
      <c r="E1607" s="133" t="s">
        <v>3020</v>
      </c>
      <c r="F1607" s="133" t="s">
        <v>7090</v>
      </c>
      <c r="G1607" s="135">
        <f t="shared" si="24"/>
        <v>0.7611</v>
      </c>
      <c r="H1607" s="134" t="s">
        <v>388</v>
      </c>
      <c r="I1607" s="138">
        <f>IF(H1607="Urban",VLOOKUP(C1607,'Wage Index Urban (CMS.GOV)-PDPM'!$A$2:$D$1682,4,FALSE),0)</f>
        <v>0</v>
      </c>
      <c r="J1607" s="138">
        <f>IF(H1607="Rural",VLOOKUP(B1607,'Wage Index Rural (CMS.GOV)-PDPM'!$B$1:$C$54,2,FALSE),0)</f>
        <v>0.7611</v>
      </c>
    </row>
    <row r="1608" spans="1:10" x14ac:dyDescent="0.25">
      <c r="A1608" s="134">
        <v>26970</v>
      </c>
      <c r="B1608" s="134" t="s">
        <v>2898</v>
      </c>
      <c r="C1608" s="131">
        <v>99926</v>
      </c>
      <c r="D1608" s="132" t="s">
        <v>719</v>
      </c>
      <c r="E1608" s="133" t="s">
        <v>3021</v>
      </c>
      <c r="F1608" s="133" t="s">
        <v>7090</v>
      </c>
      <c r="G1608" s="135">
        <f t="shared" si="24"/>
        <v>0.7611</v>
      </c>
      <c r="H1608" s="134" t="s">
        <v>388</v>
      </c>
      <c r="I1608" s="138">
        <f>IF(H1608="Urban",VLOOKUP(C1608,'Wage Index Urban (CMS.GOV)-PDPM'!$A$2:$D$1682,4,FALSE),0)</f>
        <v>0</v>
      </c>
      <c r="J1608" s="138">
        <f>IF(H1608="Rural",VLOOKUP(B1608,'Wage Index Rural (CMS.GOV)-PDPM'!$B$1:$C$54,2,FALSE),0)</f>
        <v>0.7611</v>
      </c>
    </row>
    <row r="1609" spans="1:10" x14ac:dyDescent="0.25">
      <c r="A1609" s="134">
        <v>26980</v>
      </c>
      <c r="B1609" s="134" t="s">
        <v>2898</v>
      </c>
      <c r="C1609" s="131">
        <v>99926</v>
      </c>
      <c r="D1609" s="132" t="s">
        <v>1607</v>
      </c>
      <c r="E1609" s="133" t="s">
        <v>3022</v>
      </c>
      <c r="F1609" s="133" t="s">
        <v>7090</v>
      </c>
      <c r="G1609" s="135">
        <f t="shared" ref="G1609:G1672" si="25">IF(H1609="Rural",J1609,I1609)</f>
        <v>0.7611</v>
      </c>
      <c r="H1609" s="134" t="s">
        <v>388</v>
      </c>
      <c r="I1609" s="138">
        <f>IF(H1609="Urban",VLOOKUP(C1609,'Wage Index Urban (CMS.GOV)-PDPM'!$A$2:$D$1682,4,FALSE),0)</f>
        <v>0</v>
      </c>
      <c r="J1609" s="138">
        <f>IF(H1609="Rural",VLOOKUP(B1609,'Wage Index Rural (CMS.GOV)-PDPM'!$B$1:$C$54,2,FALSE),0)</f>
        <v>0.7611</v>
      </c>
    </row>
    <row r="1610" spans="1:10" x14ac:dyDescent="0.25">
      <c r="A1610" s="134">
        <v>26981</v>
      </c>
      <c r="B1610" s="134" t="s">
        <v>2898</v>
      </c>
      <c r="C1610" s="131">
        <v>99926</v>
      </c>
      <c r="D1610" s="132" t="s">
        <v>3023</v>
      </c>
      <c r="E1610" s="133" t="s">
        <v>3024</v>
      </c>
      <c r="F1610" s="133" t="s">
        <v>7090</v>
      </c>
      <c r="G1610" s="135">
        <f t="shared" si="25"/>
        <v>0.7611</v>
      </c>
      <c r="H1610" s="134" t="s">
        <v>388</v>
      </c>
      <c r="I1610" s="138">
        <f>IF(H1610="Urban",VLOOKUP(C1610,'Wage Index Urban (CMS.GOV)-PDPM'!$A$2:$D$1682,4,FALSE),0)</f>
        <v>0</v>
      </c>
      <c r="J1610" s="138">
        <f>IF(H1610="Rural",VLOOKUP(B1610,'Wage Index Rural (CMS.GOV)-PDPM'!$B$1:$C$54,2,FALSE),0)</f>
        <v>0.7611</v>
      </c>
    </row>
    <row r="1611" spans="1:10" x14ac:dyDescent="0.25">
      <c r="A1611" s="134">
        <v>26982</v>
      </c>
      <c r="B1611" s="134" t="s">
        <v>2898</v>
      </c>
      <c r="C1611" s="131">
        <v>99926</v>
      </c>
      <c r="D1611" s="132" t="s">
        <v>721</v>
      </c>
      <c r="E1611" s="133" t="s">
        <v>3025</v>
      </c>
      <c r="F1611" s="133" t="s">
        <v>7090</v>
      </c>
      <c r="G1611" s="135">
        <f t="shared" si="25"/>
        <v>0.7611</v>
      </c>
      <c r="H1611" s="134" t="s">
        <v>388</v>
      </c>
      <c r="I1611" s="138">
        <f>IF(H1611="Urban",VLOOKUP(C1611,'Wage Index Urban (CMS.GOV)-PDPM'!$A$2:$D$1682,4,FALSE),0)</f>
        <v>0</v>
      </c>
      <c r="J1611" s="138">
        <f>IF(H1611="Rural",VLOOKUP(B1611,'Wage Index Rural (CMS.GOV)-PDPM'!$B$1:$C$54,2,FALSE),0)</f>
        <v>0.7611</v>
      </c>
    </row>
    <row r="1612" spans="1:10" x14ac:dyDescent="0.25">
      <c r="A1612" s="134">
        <v>26983</v>
      </c>
      <c r="B1612" s="134" t="s">
        <v>2898</v>
      </c>
      <c r="C1612" s="131">
        <v>99926</v>
      </c>
      <c r="D1612" s="132" t="s">
        <v>3026</v>
      </c>
      <c r="E1612" s="133" t="s">
        <v>3027</v>
      </c>
      <c r="F1612" s="133" t="s">
        <v>7090</v>
      </c>
      <c r="G1612" s="135">
        <f t="shared" si="25"/>
        <v>0.7611</v>
      </c>
      <c r="H1612" s="134" t="s">
        <v>388</v>
      </c>
      <c r="I1612" s="138">
        <f>IF(H1612="Urban",VLOOKUP(C1612,'Wage Index Urban (CMS.GOV)-PDPM'!$A$2:$D$1682,4,FALSE),0)</f>
        <v>0</v>
      </c>
      <c r="J1612" s="138">
        <f>IF(H1612="Rural",VLOOKUP(B1612,'Wage Index Rural (CMS.GOV)-PDPM'!$B$1:$C$54,2,FALSE),0)</f>
        <v>0.7611</v>
      </c>
    </row>
    <row r="1613" spans="1:10" x14ac:dyDescent="0.25">
      <c r="A1613" s="134">
        <v>26984</v>
      </c>
      <c r="B1613" s="134" t="s">
        <v>2898</v>
      </c>
      <c r="C1613" s="131">
        <v>99926</v>
      </c>
      <c r="D1613" s="132" t="s">
        <v>504</v>
      </c>
      <c r="E1613" s="133" t="s">
        <v>3028</v>
      </c>
      <c r="F1613" s="133" t="s">
        <v>7090</v>
      </c>
      <c r="G1613" s="135">
        <f t="shared" si="25"/>
        <v>0.7611</v>
      </c>
      <c r="H1613" s="134" t="s">
        <v>388</v>
      </c>
      <c r="I1613" s="138">
        <f>IF(H1613="Urban",VLOOKUP(C1613,'Wage Index Urban (CMS.GOV)-PDPM'!$A$2:$D$1682,4,FALSE),0)</f>
        <v>0</v>
      </c>
      <c r="J1613" s="138">
        <f>IF(H1613="Rural",VLOOKUP(B1613,'Wage Index Rural (CMS.GOV)-PDPM'!$B$1:$C$54,2,FALSE),0)</f>
        <v>0.7611</v>
      </c>
    </row>
    <row r="1614" spans="1:10" x14ac:dyDescent="0.25">
      <c r="A1614" s="134">
        <v>26910</v>
      </c>
      <c r="B1614" s="134" t="s">
        <v>2898</v>
      </c>
      <c r="C1614" s="131">
        <v>41180</v>
      </c>
      <c r="D1614" s="132" t="s">
        <v>3029</v>
      </c>
      <c r="E1614" s="133" t="s">
        <v>3030</v>
      </c>
      <c r="F1614" s="133" t="s">
        <v>120</v>
      </c>
      <c r="G1614" s="135">
        <f t="shared" si="25"/>
        <v>0.94520000000000004</v>
      </c>
      <c r="H1614" s="134" t="s">
        <v>391</v>
      </c>
      <c r="I1614" s="138">
        <f>IF(H1614="Urban",VLOOKUP(C1614,'Wage Index Urban (CMS.GOV)-PDPM'!$A$2:$D$1682,4,FALSE),0)</f>
        <v>0.94520000000000004</v>
      </c>
      <c r="J1614" s="138">
        <f>IF(H1614="Rural",VLOOKUP(B1614,'Wage Index Rural (CMS.GOV)-PDPM'!$B$1:$C$54,2,FALSE),0)</f>
        <v>0</v>
      </c>
    </row>
    <row r="1615" spans="1:10" x14ac:dyDescent="0.25">
      <c r="A1615" s="134">
        <v>26911</v>
      </c>
      <c r="B1615" s="134" t="s">
        <v>2898</v>
      </c>
      <c r="C1615" s="131">
        <v>99926</v>
      </c>
      <c r="D1615" s="132" t="s">
        <v>506</v>
      </c>
      <c r="E1615" s="133" t="s">
        <v>3031</v>
      </c>
      <c r="F1615" s="133" t="s">
        <v>7090</v>
      </c>
      <c r="G1615" s="135">
        <f t="shared" si="25"/>
        <v>0.7611</v>
      </c>
      <c r="H1615" s="134" t="s">
        <v>388</v>
      </c>
      <c r="I1615" s="138">
        <f>IF(H1615="Urban",VLOOKUP(C1615,'Wage Index Urban (CMS.GOV)-PDPM'!$A$2:$D$1682,4,FALSE),0)</f>
        <v>0</v>
      </c>
      <c r="J1615" s="138">
        <f>IF(H1615="Rural",VLOOKUP(B1615,'Wage Index Rural (CMS.GOV)-PDPM'!$B$1:$C$54,2,FALSE),0)</f>
        <v>0.7611</v>
      </c>
    </row>
    <row r="1616" spans="1:10" x14ac:dyDescent="0.25">
      <c r="A1616" s="134">
        <v>26930</v>
      </c>
      <c r="B1616" s="134" t="s">
        <v>2898</v>
      </c>
      <c r="C1616" s="131">
        <v>99926</v>
      </c>
      <c r="D1616" s="132" t="s">
        <v>3032</v>
      </c>
      <c r="E1616" s="133" t="s">
        <v>3033</v>
      </c>
      <c r="F1616" s="133" t="s">
        <v>7090</v>
      </c>
      <c r="G1616" s="135">
        <f t="shared" si="25"/>
        <v>0.7611</v>
      </c>
      <c r="H1616" s="134" t="s">
        <v>388</v>
      </c>
      <c r="I1616" s="138">
        <f>IF(H1616="Urban",VLOOKUP(C1616,'Wage Index Urban (CMS.GOV)-PDPM'!$A$2:$D$1682,4,FALSE),0)</f>
        <v>0</v>
      </c>
      <c r="J1616" s="138">
        <f>IF(H1616="Rural",VLOOKUP(B1616,'Wage Index Rural (CMS.GOV)-PDPM'!$B$1:$C$54,2,FALSE),0)</f>
        <v>0.7611</v>
      </c>
    </row>
    <row r="1617" spans="1:10" x14ac:dyDescent="0.25">
      <c r="A1617" s="134">
        <v>26940</v>
      </c>
      <c r="B1617" s="134" t="s">
        <v>2898</v>
      </c>
      <c r="C1617" s="131">
        <v>41180</v>
      </c>
      <c r="D1617" s="132" t="s">
        <v>2752</v>
      </c>
      <c r="E1617" s="133" t="s">
        <v>3034</v>
      </c>
      <c r="F1617" s="133" t="s">
        <v>120</v>
      </c>
      <c r="G1617" s="135">
        <f t="shared" si="25"/>
        <v>0.94520000000000004</v>
      </c>
      <c r="H1617" s="134" t="s">
        <v>391</v>
      </c>
      <c r="I1617" s="138">
        <f>IF(H1617="Urban",VLOOKUP(C1617,'Wage Index Urban (CMS.GOV)-PDPM'!$A$2:$D$1682,4,FALSE),0)</f>
        <v>0.94520000000000004</v>
      </c>
      <c r="J1617" s="138">
        <f>IF(H1617="Rural",VLOOKUP(B1617,'Wage Index Rural (CMS.GOV)-PDPM'!$B$1:$C$54,2,FALSE),0)</f>
        <v>0</v>
      </c>
    </row>
    <row r="1618" spans="1:10" x14ac:dyDescent="0.25">
      <c r="A1618" s="134">
        <v>26950</v>
      </c>
      <c r="B1618" s="134" t="s">
        <v>2898</v>
      </c>
      <c r="C1618" s="131">
        <v>41180</v>
      </c>
      <c r="D1618" s="132" t="s">
        <v>3035</v>
      </c>
      <c r="E1618" s="133" t="s">
        <v>3036</v>
      </c>
      <c r="F1618" s="133" t="s">
        <v>120</v>
      </c>
      <c r="G1618" s="135">
        <f t="shared" si="25"/>
        <v>0.94520000000000004</v>
      </c>
      <c r="H1618" s="134" t="s">
        <v>391</v>
      </c>
      <c r="I1618" s="138">
        <f>IF(H1618="Urban",VLOOKUP(C1618,'Wage Index Urban (CMS.GOV)-PDPM'!$A$2:$D$1682,4,FALSE),0)</f>
        <v>0.94520000000000004</v>
      </c>
      <c r="J1618" s="138">
        <f>IF(H1618="Rural",VLOOKUP(B1618,'Wage Index Rural (CMS.GOV)-PDPM'!$B$1:$C$54,2,FALSE),0)</f>
        <v>0</v>
      </c>
    </row>
    <row r="1619" spans="1:10" x14ac:dyDescent="0.25">
      <c r="A1619" s="134">
        <v>26999</v>
      </c>
      <c r="B1619" s="134" t="s">
        <v>2898</v>
      </c>
      <c r="C1619" s="131">
        <v>99926</v>
      </c>
      <c r="D1619" s="132" t="s">
        <v>387</v>
      </c>
      <c r="E1619" s="133" t="s">
        <v>6775</v>
      </c>
      <c r="F1619" s="133" t="s">
        <v>7090</v>
      </c>
      <c r="G1619" s="135">
        <f t="shared" si="25"/>
        <v>0.7611</v>
      </c>
      <c r="H1619" s="134" t="s">
        <v>388</v>
      </c>
      <c r="I1619" s="138">
        <f>IF(H1619="Urban",VLOOKUP(C1619,'Wage Index Urban (CMS.GOV)-PDPM'!$A$2:$D$1682,4,FALSE),0)</f>
        <v>0</v>
      </c>
      <c r="J1619" s="138">
        <f>IF(H1619="Rural",VLOOKUP(B1619,'Wage Index Rural (CMS.GOV)-PDPM'!$B$1:$C$54,2,FALSE),0)</f>
        <v>0.7611</v>
      </c>
    </row>
    <row r="1620" spans="1:10" x14ac:dyDescent="0.25">
      <c r="A1620" s="134">
        <v>26960</v>
      </c>
      <c r="B1620" s="134" t="s">
        <v>2898</v>
      </c>
      <c r="C1620" s="131">
        <v>99926</v>
      </c>
      <c r="D1620" s="132" t="s">
        <v>3037</v>
      </c>
      <c r="E1620" s="133" t="s">
        <v>3038</v>
      </c>
      <c r="F1620" s="133" t="s">
        <v>7090</v>
      </c>
      <c r="G1620" s="135">
        <f t="shared" si="25"/>
        <v>0.7611</v>
      </c>
      <c r="H1620" s="134" t="s">
        <v>388</v>
      </c>
      <c r="I1620" s="138">
        <f>IF(H1620="Urban",VLOOKUP(C1620,'Wage Index Urban (CMS.GOV)-PDPM'!$A$2:$D$1682,4,FALSE),0)</f>
        <v>0</v>
      </c>
      <c r="J1620" s="138">
        <f>IF(H1620="Rural",VLOOKUP(B1620,'Wage Index Rural (CMS.GOV)-PDPM'!$B$1:$C$54,2,FALSE),0)</f>
        <v>0.7611</v>
      </c>
    </row>
    <row r="1621" spans="1:10" x14ac:dyDescent="0.25">
      <c r="A1621" s="134">
        <v>26985</v>
      </c>
      <c r="B1621" s="134" t="s">
        <v>2898</v>
      </c>
      <c r="C1621" s="131">
        <v>99926</v>
      </c>
      <c r="D1621" s="132" t="s">
        <v>3039</v>
      </c>
      <c r="E1621" s="133" t="s">
        <v>3040</v>
      </c>
      <c r="F1621" s="133" t="s">
        <v>7090</v>
      </c>
      <c r="G1621" s="135">
        <f t="shared" si="25"/>
        <v>0.7611</v>
      </c>
      <c r="H1621" s="134" t="s">
        <v>388</v>
      </c>
      <c r="I1621" s="138">
        <f>IF(H1621="Urban",VLOOKUP(C1621,'Wage Index Urban (CMS.GOV)-PDPM'!$A$2:$D$1682,4,FALSE),0)</f>
        <v>0</v>
      </c>
      <c r="J1621" s="138">
        <f>IF(H1621="Rural",VLOOKUP(B1621,'Wage Index Rural (CMS.GOV)-PDPM'!$B$1:$C$54,2,FALSE),0)</f>
        <v>0.7611</v>
      </c>
    </row>
    <row r="1622" spans="1:10" x14ac:dyDescent="0.25">
      <c r="A1622" s="134">
        <v>26986</v>
      </c>
      <c r="B1622" s="134" t="s">
        <v>2898</v>
      </c>
      <c r="C1622" s="131">
        <v>99926</v>
      </c>
      <c r="D1622" s="132" t="s">
        <v>733</v>
      </c>
      <c r="E1622" s="133" t="s">
        <v>3041</v>
      </c>
      <c r="F1622" s="133" t="s">
        <v>7090</v>
      </c>
      <c r="G1622" s="135">
        <f t="shared" si="25"/>
        <v>0.7611</v>
      </c>
      <c r="H1622" s="134" t="s">
        <v>388</v>
      </c>
      <c r="I1622" s="138">
        <f>IF(H1622="Urban",VLOOKUP(C1622,'Wage Index Urban (CMS.GOV)-PDPM'!$A$2:$D$1682,4,FALSE),0)</f>
        <v>0</v>
      </c>
      <c r="J1622" s="138">
        <f>IF(H1622="Rural",VLOOKUP(B1622,'Wage Index Rural (CMS.GOV)-PDPM'!$B$1:$C$54,2,FALSE),0)</f>
        <v>0.7611</v>
      </c>
    </row>
    <row r="1623" spans="1:10" x14ac:dyDescent="0.25">
      <c r="A1623" s="134">
        <v>26987</v>
      </c>
      <c r="B1623" s="134" t="s">
        <v>2898</v>
      </c>
      <c r="C1623" s="131">
        <v>99926</v>
      </c>
      <c r="D1623" s="132" t="s">
        <v>1742</v>
      </c>
      <c r="E1623" s="133" t="s">
        <v>3042</v>
      </c>
      <c r="F1623" s="133" t="s">
        <v>7090</v>
      </c>
      <c r="G1623" s="135">
        <f t="shared" si="25"/>
        <v>0.7611</v>
      </c>
      <c r="H1623" s="134" t="s">
        <v>388</v>
      </c>
      <c r="I1623" s="138">
        <f>IF(H1623="Urban",VLOOKUP(C1623,'Wage Index Urban (CMS.GOV)-PDPM'!$A$2:$D$1682,4,FALSE),0)</f>
        <v>0</v>
      </c>
      <c r="J1623" s="138">
        <f>IF(H1623="Rural",VLOOKUP(B1623,'Wage Index Rural (CMS.GOV)-PDPM'!$B$1:$C$54,2,FALSE),0)</f>
        <v>0.7611</v>
      </c>
    </row>
    <row r="1624" spans="1:10" x14ac:dyDescent="0.25">
      <c r="A1624" s="134">
        <v>26988</v>
      </c>
      <c r="B1624" s="134" t="s">
        <v>2898</v>
      </c>
      <c r="C1624" s="131">
        <v>99926</v>
      </c>
      <c r="D1624" s="132" t="s">
        <v>3043</v>
      </c>
      <c r="E1624" s="133" t="s">
        <v>3044</v>
      </c>
      <c r="F1624" s="133" t="s">
        <v>7090</v>
      </c>
      <c r="G1624" s="135">
        <f t="shared" si="25"/>
        <v>0.7611</v>
      </c>
      <c r="H1624" s="134" t="s">
        <v>388</v>
      </c>
      <c r="I1624" s="138">
        <f>IF(H1624="Urban",VLOOKUP(C1624,'Wage Index Urban (CMS.GOV)-PDPM'!$A$2:$D$1682,4,FALSE),0)</f>
        <v>0</v>
      </c>
      <c r="J1624" s="138">
        <f>IF(H1624="Rural",VLOOKUP(B1624,'Wage Index Rural (CMS.GOV)-PDPM'!$B$1:$C$54,2,FALSE),0)</f>
        <v>0.7611</v>
      </c>
    </row>
    <row r="1625" spans="1:10" x14ac:dyDescent="0.25">
      <c r="A1625" s="134">
        <v>26989</v>
      </c>
      <c r="B1625" s="134" t="s">
        <v>2898</v>
      </c>
      <c r="C1625" s="131">
        <v>99926</v>
      </c>
      <c r="D1625" s="132" t="s">
        <v>3045</v>
      </c>
      <c r="E1625" s="133" t="s">
        <v>3046</v>
      </c>
      <c r="F1625" s="133" t="s">
        <v>7090</v>
      </c>
      <c r="G1625" s="135">
        <f t="shared" si="25"/>
        <v>0.7611</v>
      </c>
      <c r="H1625" s="134" t="s">
        <v>388</v>
      </c>
      <c r="I1625" s="138">
        <f>IF(H1625="Urban",VLOOKUP(C1625,'Wage Index Urban (CMS.GOV)-PDPM'!$A$2:$D$1682,4,FALSE),0)</f>
        <v>0</v>
      </c>
      <c r="J1625" s="138">
        <f>IF(H1625="Rural",VLOOKUP(B1625,'Wage Index Rural (CMS.GOV)-PDPM'!$B$1:$C$54,2,FALSE),0)</f>
        <v>0.7611</v>
      </c>
    </row>
    <row r="1626" spans="1:10" x14ac:dyDescent="0.25">
      <c r="A1626" s="134">
        <v>26990</v>
      </c>
      <c r="B1626" s="134" t="s">
        <v>2898</v>
      </c>
      <c r="C1626" s="131">
        <v>99926</v>
      </c>
      <c r="D1626" s="132" t="s">
        <v>3047</v>
      </c>
      <c r="E1626" s="133" t="s">
        <v>3048</v>
      </c>
      <c r="F1626" s="133" t="s">
        <v>7090</v>
      </c>
      <c r="G1626" s="135">
        <f t="shared" si="25"/>
        <v>0.7611</v>
      </c>
      <c r="H1626" s="134" t="s">
        <v>388</v>
      </c>
      <c r="I1626" s="138">
        <f>IF(H1626="Urban",VLOOKUP(C1626,'Wage Index Urban (CMS.GOV)-PDPM'!$A$2:$D$1682,4,FALSE),0)</f>
        <v>0</v>
      </c>
      <c r="J1626" s="138">
        <f>IF(H1626="Rural",VLOOKUP(B1626,'Wage Index Rural (CMS.GOV)-PDPM'!$B$1:$C$54,2,FALSE),0)</f>
        <v>0.7611</v>
      </c>
    </row>
    <row r="1627" spans="1:10" x14ac:dyDescent="0.25">
      <c r="A1627" s="134">
        <v>26991</v>
      </c>
      <c r="B1627" s="134" t="s">
        <v>2898</v>
      </c>
      <c r="C1627" s="131">
        <v>41180</v>
      </c>
      <c r="D1627" s="132" t="s">
        <v>1372</v>
      </c>
      <c r="E1627" s="133" t="s">
        <v>3049</v>
      </c>
      <c r="F1627" s="133" t="s">
        <v>120</v>
      </c>
      <c r="G1627" s="135">
        <f t="shared" si="25"/>
        <v>0.94520000000000004</v>
      </c>
      <c r="H1627" s="134" t="s">
        <v>391</v>
      </c>
      <c r="I1627" s="138">
        <f>IF(H1627="Urban",VLOOKUP(C1627,'Wage Index Urban (CMS.GOV)-PDPM'!$A$2:$D$1682,4,FALSE),0)</f>
        <v>0.94520000000000004</v>
      </c>
      <c r="J1627" s="138">
        <f>IF(H1627="Rural",VLOOKUP(B1627,'Wage Index Rural (CMS.GOV)-PDPM'!$B$1:$C$54,2,FALSE),0)</f>
        <v>0</v>
      </c>
    </row>
    <row r="1628" spans="1:10" x14ac:dyDescent="0.25">
      <c r="A1628" s="134">
        <v>26992</v>
      </c>
      <c r="B1628" s="134" t="s">
        <v>2898</v>
      </c>
      <c r="C1628" s="131">
        <v>99926</v>
      </c>
      <c r="D1628" s="132" t="s">
        <v>518</v>
      </c>
      <c r="E1628" s="133" t="s">
        <v>3050</v>
      </c>
      <c r="F1628" s="133" t="s">
        <v>7090</v>
      </c>
      <c r="G1628" s="135">
        <f t="shared" si="25"/>
        <v>0.7611</v>
      </c>
      <c r="H1628" s="134" t="s">
        <v>388</v>
      </c>
      <c r="I1628" s="138">
        <f>IF(H1628="Urban",VLOOKUP(C1628,'Wage Index Urban (CMS.GOV)-PDPM'!$A$2:$D$1682,4,FALSE),0)</f>
        <v>0</v>
      </c>
      <c r="J1628" s="138">
        <f>IF(H1628="Rural",VLOOKUP(B1628,'Wage Index Rural (CMS.GOV)-PDPM'!$B$1:$C$54,2,FALSE),0)</f>
        <v>0.7611</v>
      </c>
    </row>
    <row r="1629" spans="1:10" x14ac:dyDescent="0.25">
      <c r="A1629" s="134">
        <v>26993</v>
      </c>
      <c r="B1629" s="134" t="s">
        <v>2898</v>
      </c>
      <c r="C1629" s="131">
        <v>99926</v>
      </c>
      <c r="D1629" s="132" t="s">
        <v>1375</v>
      </c>
      <c r="E1629" s="133" t="s">
        <v>3051</v>
      </c>
      <c r="F1629" s="133" t="s">
        <v>7090</v>
      </c>
      <c r="G1629" s="135">
        <f t="shared" si="25"/>
        <v>0.7611</v>
      </c>
      <c r="H1629" s="134" t="s">
        <v>388</v>
      </c>
      <c r="I1629" s="138">
        <f>IF(H1629="Urban",VLOOKUP(C1629,'Wage Index Urban (CMS.GOV)-PDPM'!$A$2:$D$1682,4,FALSE),0)</f>
        <v>0</v>
      </c>
      <c r="J1629" s="138">
        <f>IF(H1629="Rural",VLOOKUP(B1629,'Wage Index Rural (CMS.GOV)-PDPM'!$B$1:$C$54,2,FALSE),0)</f>
        <v>0.7611</v>
      </c>
    </row>
    <row r="1630" spans="1:10" x14ac:dyDescent="0.25">
      <c r="A1630" s="134">
        <v>26994</v>
      </c>
      <c r="B1630" s="134" t="s">
        <v>2898</v>
      </c>
      <c r="C1630" s="131">
        <v>44180</v>
      </c>
      <c r="D1630" s="132" t="s">
        <v>1377</v>
      </c>
      <c r="E1630" s="133" t="s">
        <v>3052</v>
      </c>
      <c r="F1630" s="133" t="s">
        <v>214</v>
      </c>
      <c r="G1630" s="135">
        <f t="shared" si="25"/>
        <v>0.75970000000000004</v>
      </c>
      <c r="H1630" s="134" t="s">
        <v>391</v>
      </c>
      <c r="I1630" s="138">
        <f>IF(H1630="Urban",VLOOKUP(C1630,'Wage Index Urban (CMS.GOV)-PDPM'!$A$2:$D$1682,4,FALSE),0)</f>
        <v>0.75970000000000004</v>
      </c>
      <c r="J1630" s="138">
        <f>IF(H1630="Rural",VLOOKUP(B1630,'Wage Index Rural (CMS.GOV)-PDPM'!$B$1:$C$54,2,FALSE),0)</f>
        <v>0</v>
      </c>
    </row>
    <row r="1631" spans="1:10" x14ac:dyDescent="0.25">
      <c r="A1631" s="134">
        <v>26995</v>
      </c>
      <c r="B1631" s="134" t="s">
        <v>2898</v>
      </c>
      <c r="C1631" s="131">
        <v>99926</v>
      </c>
      <c r="D1631" s="132" t="s">
        <v>1389</v>
      </c>
      <c r="E1631" s="133" t="s">
        <v>3053</v>
      </c>
      <c r="F1631" s="133" t="s">
        <v>7090</v>
      </c>
      <c r="G1631" s="135">
        <f t="shared" si="25"/>
        <v>0.7611</v>
      </c>
      <c r="H1631" s="134" t="s">
        <v>388</v>
      </c>
      <c r="I1631" s="138">
        <f>IF(H1631="Urban",VLOOKUP(C1631,'Wage Index Urban (CMS.GOV)-PDPM'!$A$2:$D$1682,4,FALSE),0)</f>
        <v>0</v>
      </c>
      <c r="J1631" s="138">
        <f>IF(H1631="Rural",VLOOKUP(B1631,'Wage Index Rural (CMS.GOV)-PDPM'!$B$1:$C$54,2,FALSE),0)</f>
        <v>0.7611</v>
      </c>
    </row>
    <row r="1632" spans="1:10" x14ac:dyDescent="0.25">
      <c r="A1632" s="134">
        <v>26996</v>
      </c>
      <c r="B1632" s="134" t="s">
        <v>2898</v>
      </c>
      <c r="C1632" s="131">
        <v>99926</v>
      </c>
      <c r="D1632" s="132" t="s">
        <v>1910</v>
      </c>
      <c r="E1632" s="133" t="s">
        <v>3054</v>
      </c>
      <c r="F1632" s="133" t="s">
        <v>7090</v>
      </c>
      <c r="G1632" s="135">
        <f t="shared" si="25"/>
        <v>0.7611</v>
      </c>
      <c r="H1632" s="134" t="s">
        <v>388</v>
      </c>
      <c r="I1632" s="138">
        <f>IF(H1632="Urban",VLOOKUP(C1632,'Wage Index Urban (CMS.GOV)-PDPM'!$A$2:$D$1682,4,FALSE),0)</f>
        <v>0</v>
      </c>
      <c r="J1632" s="138">
        <f>IF(H1632="Rural",VLOOKUP(B1632,'Wage Index Rural (CMS.GOV)-PDPM'!$B$1:$C$54,2,FALSE),0)</f>
        <v>0.7611</v>
      </c>
    </row>
    <row r="1633" spans="1:10" x14ac:dyDescent="0.25">
      <c r="A1633" s="134">
        <v>27000</v>
      </c>
      <c r="B1633" s="134" t="s">
        <v>3055</v>
      </c>
      <c r="C1633" s="131">
        <v>99927</v>
      </c>
      <c r="D1633" s="132" t="s">
        <v>3056</v>
      </c>
      <c r="E1633" s="133" t="s">
        <v>3057</v>
      </c>
      <c r="F1633" s="133" t="s">
        <v>7091</v>
      </c>
      <c r="G1633" s="135">
        <f t="shared" si="25"/>
        <v>0.82730000000000004</v>
      </c>
      <c r="H1633" s="134" t="s">
        <v>388</v>
      </c>
      <c r="I1633" s="138">
        <f>IF(H1633="Urban",VLOOKUP(C1633,'Wage Index Urban (CMS.GOV)-PDPM'!$A$2:$D$1682,4,FALSE),0)</f>
        <v>0</v>
      </c>
      <c r="J1633" s="138">
        <f>IF(H1633="Rural",VLOOKUP(B1633,'Wage Index Rural (CMS.GOV)-PDPM'!$B$1:$C$54,2,FALSE),0)</f>
        <v>0.82730000000000004</v>
      </c>
    </row>
    <row r="1634" spans="1:10" x14ac:dyDescent="0.25">
      <c r="A1634" s="134">
        <v>27010</v>
      </c>
      <c r="B1634" s="134" t="s">
        <v>3055</v>
      </c>
      <c r="C1634" s="131">
        <v>99927</v>
      </c>
      <c r="D1634" s="132" t="s">
        <v>3058</v>
      </c>
      <c r="E1634" s="133" t="s">
        <v>3059</v>
      </c>
      <c r="F1634" s="133" t="s">
        <v>7091</v>
      </c>
      <c r="G1634" s="135">
        <f t="shared" si="25"/>
        <v>0.82730000000000004</v>
      </c>
      <c r="H1634" s="134" t="s">
        <v>388</v>
      </c>
      <c r="I1634" s="138">
        <f>IF(H1634="Urban",VLOOKUP(C1634,'Wage Index Urban (CMS.GOV)-PDPM'!$A$2:$D$1682,4,FALSE),0)</f>
        <v>0</v>
      </c>
      <c r="J1634" s="138">
        <f>IF(H1634="Rural",VLOOKUP(B1634,'Wage Index Rural (CMS.GOV)-PDPM'!$B$1:$C$54,2,FALSE),0)</f>
        <v>0.82730000000000004</v>
      </c>
    </row>
    <row r="1635" spans="1:10" x14ac:dyDescent="0.25">
      <c r="A1635" s="134">
        <v>27020</v>
      </c>
      <c r="B1635" s="134" t="s">
        <v>3055</v>
      </c>
      <c r="C1635" s="131">
        <v>99927</v>
      </c>
      <c r="D1635" s="132" t="s">
        <v>1414</v>
      </c>
      <c r="E1635" s="133" t="s">
        <v>3060</v>
      </c>
      <c r="F1635" s="133" t="s">
        <v>7091</v>
      </c>
      <c r="G1635" s="135">
        <f t="shared" si="25"/>
        <v>0.82730000000000004</v>
      </c>
      <c r="H1635" s="134" t="s">
        <v>388</v>
      </c>
      <c r="I1635" s="138">
        <f>IF(H1635="Urban",VLOOKUP(C1635,'Wage Index Urban (CMS.GOV)-PDPM'!$A$2:$D$1682,4,FALSE),0)</f>
        <v>0</v>
      </c>
      <c r="J1635" s="138">
        <f>IF(H1635="Rural",VLOOKUP(B1635,'Wage Index Rural (CMS.GOV)-PDPM'!$B$1:$C$54,2,FALSE),0)</f>
        <v>0.82730000000000004</v>
      </c>
    </row>
    <row r="1636" spans="1:10" x14ac:dyDescent="0.25">
      <c r="A1636" s="134">
        <v>27030</v>
      </c>
      <c r="B1636" s="134" t="s">
        <v>3055</v>
      </c>
      <c r="C1636" s="131">
        <v>99927</v>
      </c>
      <c r="D1636" s="132" t="s">
        <v>3061</v>
      </c>
      <c r="E1636" s="133" t="s">
        <v>3062</v>
      </c>
      <c r="F1636" s="133" t="s">
        <v>7091</v>
      </c>
      <c r="G1636" s="135">
        <f t="shared" si="25"/>
        <v>0.82730000000000004</v>
      </c>
      <c r="H1636" s="134" t="s">
        <v>388</v>
      </c>
      <c r="I1636" s="138">
        <f>IF(H1636="Urban",VLOOKUP(C1636,'Wage Index Urban (CMS.GOV)-PDPM'!$A$2:$D$1682,4,FALSE),0)</f>
        <v>0</v>
      </c>
      <c r="J1636" s="138">
        <f>IF(H1636="Rural",VLOOKUP(B1636,'Wage Index Rural (CMS.GOV)-PDPM'!$B$1:$C$54,2,FALSE),0)</f>
        <v>0.82730000000000004</v>
      </c>
    </row>
    <row r="1637" spans="1:10" x14ac:dyDescent="0.25">
      <c r="A1637" s="134">
        <v>27040</v>
      </c>
      <c r="B1637" s="134" t="s">
        <v>3055</v>
      </c>
      <c r="C1637" s="131">
        <v>13740</v>
      </c>
      <c r="D1637" s="132" t="s">
        <v>3063</v>
      </c>
      <c r="E1637" s="133" t="s">
        <v>3064</v>
      </c>
      <c r="F1637" s="133" t="s">
        <v>216</v>
      </c>
      <c r="G1637" s="135">
        <f t="shared" si="25"/>
        <v>0.8992</v>
      </c>
      <c r="H1637" s="134" t="s">
        <v>391</v>
      </c>
      <c r="I1637" s="138">
        <f>IF(H1637="Urban",VLOOKUP(C1637,'Wage Index Urban (CMS.GOV)-PDPM'!$A$2:$D$1682,4,FALSE),0)</f>
        <v>0.8992</v>
      </c>
      <c r="J1637" s="138">
        <f>IF(H1637="Rural",VLOOKUP(B1637,'Wage Index Rural (CMS.GOV)-PDPM'!$B$1:$C$54,2,FALSE),0)</f>
        <v>0</v>
      </c>
    </row>
    <row r="1638" spans="1:10" x14ac:dyDescent="0.25">
      <c r="A1638" s="134">
        <v>27050</v>
      </c>
      <c r="B1638" s="134" t="s">
        <v>3055</v>
      </c>
      <c r="C1638" s="131">
        <v>99927</v>
      </c>
      <c r="D1638" s="132" t="s">
        <v>2121</v>
      </c>
      <c r="E1638" s="133" t="s">
        <v>3065</v>
      </c>
      <c r="F1638" s="133" t="s">
        <v>7091</v>
      </c>
      <c r="G1638" s="135">
        <f t="shared" si="25"/>
        <v>0.82730000000000004</v>
      </c>
      <c r="H1638" s="134" t="s">
        <v>388</v>
      </c>
      <c r="I1638" s="138">
        <f>IF(H1638="Urban",VLOOKUP(C1638,'Wage Index Urban (CMS.GOV)-PDPM'!$A$2:$D$1682,4,FALSE),0)</f>
        <v>0</v>
      </c>
      <c r="J1638" s="138">
        <f>IF(H1638="Rural",VLOOKUP(B1638,'Wage Index Rural (CMS.GOV)-PDPM'!$B$1:$C$54,2,FALSE),0)</f>
        <v>0.82730000000000004</v>
      </c>
    </row>
    <row r="1639" spans="1:10" x14ac:dyDescent="0.25">
      <c r="A1639" s="134">
        <v>27060</v>
      </c>
      <c r="B1639" s="134" t="s">
        <v>3055</v>
      </c>
      <c r="C1639" s="131">
        <v>24500</v>
      </c>
      <c r="D1639" s="132" t="s">
        <v>3066</v>
      </c>
      <c r="E1639" s="133" t="s">
        <v>3067</v>
      </c>
      <c r="F1639" s="133" t="s">
        <v>217</v>
      </c>
      <c r="G1639" s="135">
        <f t="shared" si="25"/>
        <v>0.78960000000000008</v>
      </c>
      <c r="H1639" s="134" t="s">
        <v>391</v>
      </c>
      <c r="I1639" s="138">
        <f>IF(H1639="Urban",VLOOKUP(C1639,'Wage Index Urban (CMS.GOV)-PDPM'!$A$2:$D$1682,4,FALSE),0)</f>
        <v>0.78960000000000008</v>
      </c>
      <c r="J1639" s="138">
        <f>IF(H1639="Rural",VLOOKUP(B1639,'Wage Index Rural (CMS.GOV)-PDPM'!$B$1:$C$54,2,FALSE),0)</f>
        <v>0</v>
      </c>
    </row>
    <row r="1640" spans="1:10" x14ac:dyDescent="0.25">
      <c r="A1640" s="134">
        <v>27070</v>
      </c>
      <c r="B1640" s="134" t="s">
        <v>3055</v>
      </c>
      <c r="C1640" s="131">
        <v>99927</v>
      </c>
      <c r="D1640" s="132" t="s">
        <v>3068</v>
      </c>
      <c r="E1640" s="133" t="s">
        <v>3069</v>
      </c>
      <c r="F1640" s="133" t="s">
        <v>7091</v>
      </c>
      <c r="G1640" s="135">
        <f t="shared" si="25"/>
        <v>0.82730000000000004</v>
      </c>
      <c r="H1640" s="134" t="s">
        <v>388</v>
      </c>
      <c r="I1640" s="138">
        <f>IF(H1640="Urban",VLOOKUP(C1640,'Wage Index Urban (CMS.GOV)-PDPM'!$A$2:$D$1682,4,FALSE),0)</f>
        <v>0</v>
      </c>
      <c r="J1640" s="138">
        <f>IF(H1640="Rural",VLOOKUP(B1640,'Wage Index Rural (CMS.GOV)-PDPM'!$B$1:$C$54,2,FALSE),0)</f>
        <v>0.82730000000000004</v>
      </c>
    </row>
    <row r="1641" spans="1:10" x14ac:dyDescent="0.25">
      <c r="A1641" s="134">
        <v>27080</v>
      </c>
      <c r="B1641" s="134" t="s">
        <v>3055</v>
      </c>
      <c r="C1641" s="131">
        <v>99927</v>
      </c>
      <c r="D1641" s="132" t="s">
        <v>890</v>
      </c>
      <c r="E1641" s="133" t="s">
        <v>3070</v>
      </c>
      <c r="F1641" s="133" t="s">
        <v>7091</v>
      </c>
      <c r="G1641" s="135">
        <f t="shared" si="25"/>
        <v>0.82730000000000004</v>
      </c>
      <c r="H1641" s="134" t="s">
        <v>388</v>
      </c>
      <c r="I1641" s="138">
        <f>IF(H1641="Urban",VLOOKUP(C1641,'Wage Index Urban (CMS.GOV)-PDPM'!$A$2:$D$1682,4,FALSE),0)</f>
        <v>0</v>
      </c>
      <c r="J1641" s="138">
        <f>IF(H1641="Rural",VLOOKUP(B1641,'Wage Index Rural (CMS.GOV)-PDPM'!$B$1:$C$54,2,FALSE),0)</f>
        <v>0.82730000000000004</v>
      </c>
    </row>
    <row r="1642" spans="1:10" x14ac:dyDescent="0.25">
      <c r="A1642" s="134">
        <v>27090</v>
      </c>
      <c r="B1642" s="134" t="s">
        <v>3055</v>
      </c>
      <c r="C1642" s="131">
        <v>99927</v>
      </c>
      <c r="D1642" s="132" t="s">
        <v>3071</v>
      </c>
      <c r="E1642" s="133" t="s">
        <v>3072</v>
      </c>
      <c r="F1642" s="133" t="s">
        <v>7091</v>
      </c>
      <c r="G1642" s="135">
        <f t="shared" si="25"/>
        <v>0.82730000000000004</v>
      </c>
      <c r="H1642" s="134" t="s">
        <v>388</v>
      </c>
      <c r="I1642" s="138">
        <f>IF(H1642="Urban",VLOOKUP(C1642,'Wage Index Urban (CMS.GOV)-PDPM'!$A$2:$D$1682,4,FALSE),0)</f>
        <v>0</v>
      </c>
      <c r="J1642" s="138">
        <f>IF(H1642="Rural",VLOOKUP(B1642,'Wage Index Rural (CMS.GOV)-PDPM'!$B$1:$C$54,2,FALSE),0)</f>
        <v>0.82730000000000004</v>
      </c>
    </row>
    <row r="1643" spans="1:10" x14ac:dyDescent="0.25">
      <c r="A1643" s="134">
        <v>27100</v>
      </c>
      <c r="B1643" s="134" t="s">
        <v>3055</v>
      </c>
      <c r="C1643" s="131">
        <v>99927</v>
      </c>
      <c r="D1643" s="132" t="s">
        <v>1195</v>
      </c>
      <c r="E1643" s="133" t="s">
        <v>3073</v>
      </c>
      <c r="F1643" s="133" t="s">
        <v>7091</v>
      </c>
      <c r="G1643" s="135">
        <f t="shared" si="25"/>
        <v>0.82730000000000004</v>
      </c>
      <c r="H1643" s="134" t="s">
        <v>388</v>
      </c>
      <c r="I1643" s="138">
        <f>IF(H1643="Urban",VLOOKUP(C1643,'Wage Index Urban (CMS.GOV)-PDPM'!$A$2:$D$1682,4,FALSE),0)</f>
        <v>0</v>
      </c>
      <c r="J1643" s="138">
        <f>IF(H1643="Rural",VLOOKUP(B1643,'Wage Index Rural (CMS.GOV)-PDPM'!$B$1:$C$54,2,FALSE),0)</f>
        <v>0.82730000000000004</v>
      </c>
    </row>
    <row r="1644" spans="1:10" x14ac:dyDescent="0.25">
      <c r="A1644" s="134">
        <v>27110</v>
      </c>
      <c r="B1644" s="134" t="s">
        <v>3055</v>
      </c>
      <c r="C1644" s="131">
        <v>99927</v>
      </c>
      <c r="D1644" s="132" t="s">
        <v>3074</v>
      </c>
      <c r="E1644" s="133" t="s">
        <v>3075</v>
      </c>
      <c r="F1644" s="133" t="s">
        <v>7091</v>
      </c>
      <c r="G1644" s="135">
        <f t="shared" si="25"/>
        <v>0.82730000000000004</v>
      </c>
      <c r="H1644" s="134" t="s">
        <v>388</v>
      </c>
      <c r="I1644" s="138">
        <f>IF(H1644="Urban",VLOOKUP(C1644,'Wage Index Urban (CMS.GOV)-PDPM'!$A$2:$D$1682,4,FALSE),0)</f>
        <v>0</v>
      </c>
      <c r="J1644" s="138">
        <f>IF(H1644="Rural",VLOOKUP(B1644,'Wage Index Rural (CMS.GOV)-PDPM'!$B$1:$C$54,2,FALSE),0)</f>
        <v>0.82730000000000004</v>
      </c>
    </row>
    <row r="1645" spans="1:10" x14ac:dyDescent="0.25">
      <c r="A1645" s="134">
        <v>27120</v>
      </c>
      <c r="B1645" s="134" t="s">
        <v>3055</v>
      </c>
      <c r="C1645" s="131">
        <v>99927</v>
      </c>
      <c r="D1645" s="132" t="s">
        <v>3076</v>
      </c>
      <c r="E1645" s="133" t="s">
        <v>3077</v>
      </c>
      <c r="F1645" s="133" t="s">
        <v>7091</v>
      </c>
      <c r="G1645" s="135">
        <f t="shared" si="25"/>
        <v>0.82730000000000004</v>
      </c>
      <c r="H1645" s="134" t="s">
        <v>388</v>
      </c>
      <c r="I1645" s="138">
        <f>IF(H1645="Urban",VLOOKUP(C1645,'Wage Index Urban (CMS.GOV)-PDPM'!$A$2:$D$1682,4,FALSE),0)</f>
        <v>0</v>
      </c>
      <c r="J1645" s="138">
        <f>IF(H1645="Rural",VLOOKUP(B1645,'Wage Index Rural (CMS.GOV)-PDPM'!$B$1:$C$54,2,FALSE),0)</f>
        <v>0.82730000000000004</v>
      </c>
    </row>
    <row r="1646" spans="1:10" x14ac:dyDescent="0.25">
      <c r="A1646" s="134">
        <v>27130</v>
      </c>
      <c r="B1646" s="134" t="s">
        <v>3055</v>
      </c>
      <c r="C1646" s="131">
        <v>99927</v>
      </c>
      <c r="D1646" s="132" t="s">
        <v>3078</v>
      </c>
      <c r="E1646" s="133" t="s">
        <v>3079</v>
      </c>
      <c r="F1646" s="133" t="s">
        <v>7091</v>
      </c>
      <c r="G1646" s="135">
        <f t="shared" si="25"/>
        <v>0.82730000000000004</v>
      </c>
      <c r="H1646" s="134" t="s">
        <v>388</v>
      </c>
      <c r="I1646" s="138">
        <f>IF(H1646="Urban",VLOOKUP(C1646,'Wage Index Urban (CMS.GOV)-PDPM'!$A$2:$D$1682,4,FALSE),0)</f>
        <v>0</v>
      </c>
      <c r="J1646" s="138">
        <f>IF(H1646="Rural",VLOOKUP(B1646,'Wage Index Rural (CMS.GOV)-PDPM'!$B$1:$C$54,2,FALSE),0)</f>
        <v>0.82730000000000004</v>
      </c>
    </row>
    <row r="1647" spans="1:10" x14ac:dyDescent="0.25">
      <c r="A1647" s="134">
        <v>27140</v>
      </c>
      <c r="B1647" s="134" t="s">
        <v>3055</v>
      </c>
      <c r="C1647" s="131">
        <v>99927</v>
      </c>
      <c r="D1647" s="132" t="s">
        <v>3080</v>
      </c>
      <c r="E1647" s="133" t="s">
        <v>3081</v>
      </c>
      <c r="F1647" s="133" t="s">
        <v>7091</v>
      </c>
      <c r="G1647" s="135">
        <f t="shared" si="25"/>
        <v>0.82730000000000004</v>
      </c>
      <c r="H1647" s="134" t="s">
        <v>388</v>
      </c>
      <c r="I1647" s="138">
        <f>IF(H1647="Urban",VLOOKUP(C1647,'Wage Index Urban (CMS.GOV)-PDPM'!$A$2:$D$1682,4,FALSE),0)</f>
        <v>0</v>
      </c>
      <c r="J1647" s="138">
        <f>IF(H1647="Rural",VLOOKUP(B1647,'Wage Index Rural (CMS.GOV)-PDPM'!$B$1:$C$54,2,FALSE),0)</f>
        <v>0.82730000000000004</v>
      </c>
    </row>
    <row r="1648" spans="1:10" x14ac:dyDescent="0.25">
      <c r="A1648" s="134">
        <v>27150</v>
      </c>
      <c r="B1648" s="134" t="s">
        <v>3055</v>
      </c>
      <c r="C1648" s="131">
        <v>99927</v>
      </c>
      <c r="D1648" s="132" t="s">
        <v>1525</v>
      </c>
      <c r="E1648" s="133" t="s">
        <v>3082</v>
      </c>
      <c r="F1648" s="133" t="s">
        <v>7091</v>
      </c>
      <c r="G1648" s="135">
        <f t="shared" si="25"/>
        <v>0.82730000000000004</v>
      </c>
      <c r="H1648" s="134" t="s">
        <v>388</v>
      </c>
      <c r="I1648" s="138">
        <f>IF(H1648="Urban",VLOOKUP(C1648,'Wage Index Urban (CMS.GOV)-PDPM'!$A$2:$D$1682,4,FALSE),0)</f>
        <v>0</v>
      </c>
      <c r="J1648" s="138">
        <f>IF(H1648="Rural",VLOOKUP(B1648,'Wage Index Rural (CMS.GOV)-PDPM'!$B$1:$C$54,2,FALSE),0)</f>
        <v>0.82730000000000004</v>
      </c>
    </row>
    <row r="1649" spans="1:10" x14ac:dyDescent="0.25">
      <c r="A1649" s="134">
        <v>27160</v>
      </c>
      <c r="B1649" s="134" t="s">
        <v>3055</v>
      </c>
      <c r="C1649" s="131">
        <v>99927</v>
      </c>
      <c r="D1649" s="132" t="s">
        <v>908</v>
      </c>
      <c r="E1649" s="133" t="s">
        <v>3083</v>
      </c>
      <c r="F1649" s="133" t="s">
        <v>7091</v>
      </c>
      <c r="G1649" s="135">
        <f t="shared" si="25"/>
        <v>0.82730000000000004</v>
      </c>
      <c r="H1649" s="134" t="s">
        <v>388</v>
      </c>
      <c r="I1649" s="138">
        <f>IF(H1649="Urban",VLOOKUP(C1649,'Wage Index Urban (CMS.GOV)-PDPM'!$A$2:$D$1682,4,FALSE),0)</f>
        <v>0</v>
      </c>
      <c r="J1649" s="138">
        <f>IF(H1649="Rural",VLOOKUP(B1649,'Wage Index Rural (CMS.GOV)-PDPM'!$B$1:$C$54,2,FALSE),0)</f>
        <v>0.82730000000000004</v>
      </c>
    </row>
    <row r="1650" spans="1:10" x14ac:dyDescent="0.25">
      <c r="A1650" s="134">
        <v>27170</v>
      </c>
      <c r="B1650" s="134" t="s">
        <v>3055</v>
      </c>
      <c r="C1650" s="131">
        <v>99927</v>
      </c>
      <c r="D1650" s="132" t="s">
        <v>3084</v>
      </c>
      <c r="E1650" s="133" t="s">
        <v>3085</v>
      </c>
      <c r="F1650" s="133" t="s">
        <v>7091</v>
      </c>
      <c r="G1650" s="135">
        <f t="shared" si="25"/>
        <v>0.82730000000000004</v>
      </c>
      <c r="H1650" s="134" t="s">
        <v>388</v>
      </c>
      <c r="I1650" s="138">
        <f>IF(H1650="Urban",VLOOKUP(C1650,'Wage Index Urban (CMS.GOV)-PDPM'!$A$2:$D$1682,4,FALSE),0)</f>
        <v>0</v>
      </c>
      <c r="J1650" s="138">
        <f>IF(H1650="Rural",VLOOKUP(B1650,'Wage Index Rural (CMS.GOV)-PDPM'!$B$1:$C$54,2,FALSE),0)</f>
        <v>0.82730000000000004</v>
      </c>
    </row>
    <row r="1651" spans="1:10" x14ac:dyDescent="0.25">
      <c r="A1651" s="134">
        <v>27180</v>
      </c>
      <c r="B1651" s="134" t="s">
        <v>3055</v>
      </c>
      <c r="C1651" s="131">
        <v>99927</v>
      </c>
      <c r="D1651" s="132" t="s">
        <v>3086</v>
      </c>
      <c r="E1651" s="133" t="s">
        <v>3087</v>
      </c>
      <c r="F1651" s="133" t="s">
        <v>7091</v>
      </c>
      <c r="G1651" s="135">
        <f t="shared" si="25"/>
        <v>0.82730000000000004</v>
      </c>
      <c r="H1651" s="134" t="s">
        <v>388</v>
      </c>
      <c r="I1651" s="138">
        <f>IF(H1651="Urban",VLOOKUP(C1651,'Wage Index Urban (CMS.GOV)-PDPM'!$A$2:$D$1682,4,FALSE),0)</f>
        <v>0</v>
      </c>
      <c r="J1651" s="138">
        <f>IF(H1651="Rural",VLOOKUP(B1651,'Wage Index Rural (CMS.GOV)-PDPM'!$B$1:$C$54,2,FALSE),0)</f>
        <v>0.82730000000000004</v>
      </c>
    </row>
    <row r="1652" spans="1:10" x14ac:dyDescent="0.25">
      <c r="A1652" s="134">
        <v>27190</v>
      </c>
      <c r="B1652" s="134" t="s">
        <v>3055</v>
      </c>
      <c r="C1652" s="131">
        <v>99927</v>
      </c>
      <c r="D1652" s="132" t="s">
        <v>3088</v>
      </c>
      <c r="E1652" s="133" t="s">
        <v>3089</v>
      </c>
      <c r="F1652" s="133" t="s">
        <v>7091</v>
      </c>
      <c r="G1652" s="135">
        <f t="shared" si="25"/>
        <v>0.82730000000000004</v>
      </c>
      <c r="H1652" s="134" t="s">
        <v>388</v>
      </c>
      <c r="I1652" s="138">
        <f>IF(H1652="Urban",VLOOKUP(C1652,'Wage Index Urban (CMS.GOV)-PDPM'!$A$2:$D$1682,4,FALSE),0)</f>
        <v>0</v>
      </c>
      <c r="J1652" s="138">
        <f>IF(H1652="Rural",VLOOKUP(B1652,'Wage Index Rural (CMS.GOV)-PDPM'!$B$1:$C$54,2,FALSE),0)</f>
        <v>0.82730000000000004</v>
      </c>
    </row>
    <row r="1653" spans="1:10" x14ac:dyDescent="0.25">
      <c r="A1653" s="134">
        <v>27200</v>
      </c>
      <c r="B1653" s="134" t="s">
        <v>3055</v>
      </c>
      <c r="C1653" s="131">
        <v>99927</v>
      </c>
      <c r="D1653" s="132" t="s">
        <v>3090</v>
      </c>
      <c r="E1653" s="133" t="s">
        <v>3091</v>
      </c>
      <c r="F1653" s="133" t="s">
        <v>7091</v>
      </c>
      <c r="G1653" s="135">
        <f t="shared" si="25"/>
        <v>0.82730000000000004</v>
      </c>
      <c r="H1653" s="134" t="s">
        <v>388</v>
      </c>
      <c r="I1653" s="138">
        <f>IF(H1653="Urban",VLOOKUP(C1653,'Wage Index Urban (CMS.GOV)-PDPM'!$A$2:$D$1682,4,FALSE),0)</f>
        <v>0</v>
      </c>
      <c r="J1653" s="138">
        <f>IF(H1653="Rural",VLOOKUP(B1653,'Wage Index Rural (CMS.GOV)-PDPM'!$B$1:$C$54,2,FALSE),0)</f>
        <v>0.82730000000000004</v>
      </c>
    </row>
    <row r="1654" spans="1:10" x14ac:dyDescent="0.25">
      <c r="A1654" s="134">
        <v>27210</v>
      </c>
      <c r="B1654" s="134" t="s">
        <v>3055</v>
      </c>
      <c r="C1654" s="131">
        <v>99927</v>
      </c>
      <c r="D1654" s="132" t="s">
        <v>462</v>
      </c>
      <c r="E1654" s="133" t="s">
        <v>3092</v>
      </c>
      <c r="F1654" s="133" t="s">
        <v>7091</v>
      </c>
      <c r="G1654" s="135">
        <f t="shared" si="25"/>
        <v>0.82730000000000004</v>
      </c>
      <c r="H1654" s="134" t="s">
        <v>388</v>
      </c>
      <c r="I1654" s="138">
        <f>IF(H1654="Urban",VLOOKUP(C1654,'Wage Index Urban (CMS.GOV)-PDPM'!$A$2:$D$1682,4,FALSE),0)</f>
        <v>0</v>
      </c>
      <c r="J1654" s="138">
        <f>IF(H1654="Rural",VLOOKUP(B1654,'Wage Index Rural (CMS.GOV)-PDPM'!$B$1:$C$54,2,FALSE),0)</f>
        <v>0.82730000000000004</v>
      </c>
    </row>
    <row r="1655" spans="1:10" x14ac:dyDescent="0.25">
      <c r="A1655" s="134">
        <v>27220</v>
      </c>
      <c r="B1655" s="134" t="s">
        <v>3055</v>
      </c>
      <c r="C1655" s="131">
        <v>99927</v>
      </c>
      <c r="D1655" s="132" t="s">
        <v>3093</v>
      </c>
      <c r="E1655" s="133" t="s">
        <v>3094</v>
      </c>
      <c r="F1655" s="133" t="s">
        <v>7091</v>
      </c>
      <c r="G1655" s="135">
        <f t="shared" si="25"/>
        <v>0.82730000000000004</v>
      </c>
      <c r="H1655" s="134" t="s">
        <v>388</v>
      </c>
      <c r="I1655" s="138">
        <f>IF(H1655="Urban",VLOOKUP(C1655,'Wage Index Urban (CMS.GOV)-PDPM'!$A$2:$D$1682,4,FALSE),0)</f>
        <v>0</v>
      </c>
      <c r="J1655" s="138">
        <f>IF(H1655="Rural",VLOOKUP(B1655,'Wage Index Rural (CMS.GOV)-PDPM'!$B$1:$C$54,2,FALSE),0)</f>
        <v>0.82730000000000004</v>
      </c>
    </row>
    <row r="1656" spans="1:10" x14ac:dyDescent="0.25">
      <c r="A1656" s="134">
        <v>27230</v>
      </c>
      <c r="B1656" s="134" t="s">
        <v>3055</v>
      </c>
      <c r="C1656" s="131">
        <v>99927</v>
      </c>
      <c r="D1656" s="132" t="s">
        <v>779</v>
      </c>
      <c r="E1656" s="133" t="s">
        <v>3095</v>
      </c>
      <c r="F1656" s="133" t="s">
        <v>7091</v>
      </c>
      <c r="G1656" s="135">
        <f t="shared" si="25"/>
        <v>0.82730000000000004</v>
      </c>
      <c r="H1656" s="134" t="s">
        <v>388</v>
      </c>
      <c r="I1656" s="138">
        <f>IF(H1656="Urban",VLOOKUP(C1656,'Wage Index Urban (CMS.GOV)-PDPM'!$A$2:$D$1682,4,FALSE),0)</f>
        <v>0</v>
      </c>
      <c r="J1656" s="138">
        <f>IF(H1656="Rural",VLOOKUP(B1656,'Wage Index Rural (CMS.GOV)-PDPM'!$B$1:$C$54,2,FALSE),0)</f>
        <v>0.82730000000000004</v>
      </c>
    </row>
    <row r="1657" spans="1:10" x14ac:dyDescent="0.25">
      <c r="A1657" s="134">
        <v>27240</v>
      </c>
      <c r="B1657" s="134" t="s">
        <v>3055</v>
      </c>
      <c r="C1657" s="131">
        <v>99927</v>
      </c>
      <c r="D1657" s="132" t="s">
        <v>3096</v>
      </c>
      <c r="E1657" s="133" t="s">
        <v>3097</v>
      </c>
      <c r="F1657" s="133" t="s">
        <v>7091</v>
      </c>
      <c r="G1657" s="135">
        <f t="shared" si="25"/>
        <v>0.82730000000000004</v>
      </c>
      <c r="H1657" s="134" t="s">
        <v>388</v>
      </c>
      <c r="I1657" s="138">
        <f>IF(H1657="Urban",VLOOKUP(C1657,'Wage Index Urban (CMS.GOV)-PDPM'!$A$2:$D$1682,4,FALSE),0)</f>
        <v>0</v>
      </c>
      <c r="J1657" s="138">
        <f>IF(H1657="Rural",VLOOKUP(B1657,'Wage Index Rural (CMS.GOV)-PDPM'!$B$1:$C$54,2,FALSE),0)</f>
        <v>0.82730000000000004</v>
      </c>
    </row>
    <row r="1658" spans="1:10" x14ac:dyDescent="0.25">
      <c r="A1658" s="134">
        <v>27250</v>
      </c>
      <c r="B1658" s="134" t="s">
        <v>3055</v>
      </c>
      <c r="C1658" s="131">
        <v>99927</v>
      </c>
      <c r="D1658" s="132" t="s">
        <v>1071</v>
      </c>
      <c r="E1658" s="133" t="s">
        <v>3098</v>
      </c>
      <c r="F1658" s="133" t="s">
        <v>7091</v>
      </c>
      <c r="G1658" s="135">
        <f t="shared" si="25"/>
        <v>0.82730000000000004</v>
      </c>
      <c r="H1658" s="134" t="s">
        <v>388</v>
      </c>
      <c r="I1658" s="138">
        <f>IF(H1658="Urban",VLOOKUP(C1658,'Wage Index Urban (CMS.GOV)-PDPM'!$A$2:$D$1682,4,FALSE),0)</f>
        <v>0</v>
      </c>
      <c r="J1658" s="138">
        <f>IF(H1658="Rural",VLOOKUP(B1658,'Wage Index Rural (CMS.GOV)-PDPM'!$B$1:$C$54,2,FALSE),0)</f>
        <v>0.82730000000000004</v>
      </c>
    </row>
    <row r="1659" spans="1:10" x14ac:dyDescent="0.25">
      <c r="A1659" s="134">
        <v>27260</v>
      </c>
      <c r="B1659" s="134" t="s">
        <v>3055</v>
      </c>
      <c r="C1659" s="131">
        <v>99927</v>
      </c>
      <c r="D1659" s="132" t="s">
        <v>682</v>
      </c>
      <c r="E1659" s="133" t="s">
        <v>3099</v>
      </c>
      <c r="F1659" s="133" t="s">
        <v>7091</v>
      </c>
      <c r="G1659" s="135">
        <f t="shared" si="25"/>
        <v>0.82730000000000004</v>
      </c>
      <c r="H1659" s="134" t="s">
        <v>388</v>
      </c>
      <c r="I1659" s="138">
        <f>IF(H1659="Urban",VLOOKUP(C1659,'Wage Index Urban (CMS.GOV)-PDPM'!$A$2:$D$1682,4,FALSE),0)</f>
        <v>0</v>
      </c>
      <c r="J1659" s="138">
        <f>IF(H1659="Rural",VLOOKUP(B1659,'Wage Index Rural (CMS.GOV)-PDPM'!$B$1:$C$54,2,FALSE),0)</f>
        <v>0.82730000000000004</v>
      </c>
    </row>
    <row r="1660" spans="1:10" x14ac:dyDescent="0.25">
      <c r="A1660" s="134">
        <v>27280</v>
      </c>
      <c r="B1660" s="134" t="s">
        <v>3055</v>
      </c>
      <c r="C1660" s="131">
        <v>99927</v>
      </c>
      <c r="D1660" s="132" t="s">
        <v>478</v>
      </c>
      <c r="E1660" s="133" t="s">
        <v>3100</v>
      </c>
      <c r="F1660" s="133" t="s">
        <v>7091</v>
      </c>
      <c r="G1660" s="135">
        <f t="shared" si="25"/>
        <v>0.82730000000000004</v>
      </c>
      <c r="H1660" s="134" t="s">
        <v>388</v>
      </c>
      <c r="I1660" s="138">
        <f>IF(H1660="Urban",VLOOKUP(C1660,'Wage Index Urban (CMS.GOV)-PDPM'!$A$2:$D$1682,4,FALSE),0)</f>
        <v>0</v>
      </c>
      <c r="J1660" s="138">
        <f>IF(H1660="Rural",VLOOKUP(B1660,'Wage Index Rural (CMS.GOV)-PDPM'!$B$1:$C$54,2,FALSE),0)</f>
        <v>0.82730000000000004</v>
      </c>
    </row>
    <row r="1661" spans="1:10" x14ac:dyDescent="0.25">
      <c r="A1661" s="134">
        <v>27270</v>
      </c>
      <c r="B1661" s="134" t="s">
        <v>3055</v>
      </c>
      <c r="C1661" s="131">
        <v>99927</v>
      </c>
      <c r="D1661" s="132" t="s">
        <v>3101</v>
      </c>
      <c r="E1661" s="133" t="s">
        <v>3102</v>
      </c>
      <c r="F1661" s="133" t="s">
        <v>7091</v>
      </c>
      <c r="G1661" s="135">
        <f t="shared" si="25"/>
        <v>0.82730000000000004</v>
      </c>
      <c r="H1661" s="134" t="s">
        <v>388</v>
      </c>
      <c r="I1661" s="138">
        <f>IF(H1661="Urban",VLOOKUP(C1661,'Wage Index Urban (CMS.GOV)-PDPM'!$A$2:$D$1682,4,FALSE),0)</f>
        <v>0</v>
      </c>
      <c r="J1661" s="138">
        <f>IF(H1661="Rural",VLOOKUP(B1661,'Wage Index Rural (CMS.GOV)-PDPM'!$B$1:$C$54,2,FALSE),0)</f>
        <v>0.82730000000000004</v>
      </c>
    </row>
    <row r="1662" spans="1:10" x14ac:dyDescent="0.25">
      <c r="A1662" s="134">
        <v>27290</v>
      </c>
      <c r="B1662" s="134" t="s">
        <v>3055</v>
      </c>
      <c r="C1662" s="131">
        <v>99927</v>
      </c>
      <c r="D1662" s="132" t="s">
        <v>3103</v>
      </c>
      <c r="E1662" s="133" t="s">
        <v>3104</v>
      </c>
      <c r="F1662" s="133" t="s">
        <v>7091</v>
      </c>
      <c r="G1662" s="135">
        <f t="shared" si="25"/>
        <v>0.82730000000000004</v>
      </c>
      <c r="H1662" s="134" t="s">
        <v>388</v>
      </c>
      <c r="I1662" s="138">
        <f>IF(H1662="Urban",VLOOKUP(C1662,'Wage Index Urban (CMS.GOV)-PDPM'!$A$2:$D$1682,4,FALSE),0)</f>
        <v>0</v>
      </c>
      <c r="J1662" s="138">
        <f>IF(H1662="Rural",VLOOKUP(B1662,'Wage Index Rural (CMS.GOV)-PDPM'!$B$1:$C$54,2,FALSE),0)</f>
        <v>0.82730000000000004</v>
      </c>
    </row>
    <row r="1663" spans="1:10" x14ac:dyDescent="0.25">
      <c r="A1663" s="134">
        <v>27300</v>
      </c>
      <c r="B1663" s="134" t="s">
        <v>3055</v>
      </c>
      <c r="C1663" s="131">
        <v>99927</v>
      </c>
      <c r="D1663" s="132" t="s">
        <v>937</v>
      </c>
      <c r="E1663" s="133" t="s">
        <v>3105</v>
      </c>
      <c r="F1663" s="133" t="s">
        <v>7091</v>
      </c>
      <c r="G1663" s="135">
        <f t="shared" si="25"/>
        <v>0.82730000000000004</v>
      </c>
      <c r="H1663" s="134" t="s">
        <v>388</v>
      </c>
      <c r="I1663" s="138">
        <f>IF(H1663="Urban",VLOOKUP(C1663,'Wage Index Urban (CMS.GOV)-PDPM'!$A$2:$D$1682,4,FALSE),0)</f>
        <v>0</v>
      </c>
      <c r="J1663" s="138">
        <f>IF(H1663="Rural",VLOOKUP(B1663,'Wage Index Rural (CMS.GOV)-PDPM'!$B$1:$C$54,2,FALSE),0)</f>
        <v>0.82730000000000004</v>
      </c>
    </row>
    <row r="1664" spans="1:10" x14ac:dyDescent="0.25">
      <c r="A1664" s="134">
        <v>27310</v>
      </c>
      <c r="B1664" s="134" t="s">
        <v>3055</v>
      </c>
      <c r="C1664" s="131">
        <v>33540</v>
      </c>
      <c r="D1664" s="132" t="s">
        <v>3106</v>
      </c>
      <c r="E1664" s="133" t="s">
        <v>3107</v>
      </c>
      <c r="F1664" s="133" t="s">
        <v>218</v>
      </c>
      <c r="G1664" s="135">
        <f t="shared" si="25"/>
        <v>0.90890000000000004</v>
      </c>
      <c r="H1664" s="134" t="s">
        <v>391</v>
      </c>
      <c r="I1664" s="138">
        <f>IF(H1664="Urban",VLOOKUP(C1664,'Wage Index Urban (CMS.GOV)-PDPM'!$A$2:$D$1682,4,FALSE),0)</f>
        <v>0.90890000000000004</v>
      </c>
      <c r="J1664" s="138">
        <f>IF(H1664="Rural",VLOOKUP(B1664,'Wage Index Rural (CMS.GOV)-PDPM'!$B$1:$C$54,2,FALSE),0)</f>
        <v>0</v>
      </c>
    </row>
    <row r="1665" spans="1:10" x14ac:dyDescent="0.25">
      <c r="A1665" s="134">
        <v>27320</v>
      </c>
      <c r="B1665" s="134" t="s">
        <v>3055</v>
      </c>
      <c r="C1665" s="131">
        <v>99927</v>
      </c>
      <c r="D1665" s="132" t="s">
        <v>3108</v>
      </c>
      <c r="E1665" s="133" t="s">
        <v>3109</v>
      </c>
      <c r="F1665" s="133" t="s">
        <v>7091</v>
      </c>
      <c r="G1665" s="135">
        <f t="shared" si="25"/>
        <v>0.82730000000000004</v>
      </c>
      <c r="H1665" s="134" t="s">
        <v>388</v>
      </c>
      <c r="I1665" s="138">
        <f>IF(H1665="Urban",VLOOKUP(C1665,'Wage Index Urban (CMS.GOV)-PDPM'!$A$2:$D$1682,4,FALSE),0)</f>
        <v>0</v>
      </c>
      <c r="J1665" s="138">
        <f>IF(H1665="Rural",VLOOKUP(B1665,'Wage Index Rural (CMS.GOV)-PDPM'!$B$1:$C$54,2,FALSE),0)</f>
        <v>0.82730000000000004</v>
      </c>
    </row>
    <row r="1666" spans="1:10" x14ac:dyDescent="0.25">
      <c r="A1666" s="134">
        <v>27330</v>
      </c>
      <c r="B1666" s="134" t="s">
        <v>3055</v>
      </c>
      <c r="C1666" s="131">
        <v>99927</v>
      </c>
      <c r="D1666" s="132" t="s">
        <v>950</v>
      </c>
      <c r="E1666" s="133" t="s">
        <v>3110</v>
      </c>
      <c r="F1666" s="133" t="s">
        <v>7091</v>
      </c>
      <c r="G1666" s="135">
        <f t="shared" si="25"/>
        <v>0.82730000000000004</v>
      </c>
      <c r="H1666" s="134" t="s">
        <v>388</v>
      </c>
      <c r="I1666" s="138">
        <f>IF(H1666="Urban",VLOOKUP(C1666,'Wage Index Urban (CMS.GOV)-PDPM'!$A$2:$D$1682,4,FALSE),0)</f>
        <v>0</v>
      </c>
      <c r="J1666" s="138">
        <f>IF(H1666="Rural",VLOOKUP(B1666,'Wage Index Rural (CMS.GOV)-PDPM'!$B$1:$C$54,2,FALSE),0)</f>
        <v>0.82730000000000004</v>
      </c>
    </row>
    <row r="1667" spans="1:10" x14ac:dyDescent="0.25">
      <c r="A1667" s="134">
        <v>27340</v>
      </c>
      <c r="B1667" s="134" t="s">
        <v>3055</v>
      </c>
      <c r="C1667" s="131">
        <v>99927</v>
      </c>
      <c r="D1667" s="132" t="s">
        <v>3111</v>
      </c>
      <c r="E1667" s="133" t="s">
        <v>3112</v>
      </c>
      <c r="F1667" s="133" t="s">
        <v>7091</v>
      </c>
      <c r="G1667" s="135">
        <f t="shared" si="25"/>
        <v>0.82730000000000004</v>
      </c>
      <c r="H1667" s="134" t="s">
        <v>388</v>
      </c>
      <c r="I1667" s="138">
        <f>IF(H1667="Urban",VLOOKUP(C1667,'Wage Index Urban (CMS.GOV)-PDPM'!$A$2:$D$1682,4,FALSE),0)</f>
        <v>0</v>
      </c>
      <c r="J1667" s="138">
        <f>IF(H1667="Rural",VLOOKUP(B1667,'Wage Index Rural (CMS.GOV)-PDPM'!$B$1:$C$54,2,FALSE),0)</f>
        <v>0.82730000000000004</v>
      </c>
    </row>
    <row r="1668" spans="1:10" x14ac:dyDescent="0.25">
      <c r="A1668" s="134">
        <v>27350</v>
      </c>
      <c r="B1668" s="134" t="s">
        <v>3055</v>
      </c>
      <c r="C1668" s="131">
        <v>99927</v>
      </c>
      <c r="D1668" s="132" t="s">
        <v>705</v>
      </c>
      <c r="E1668" s="133" t="s">
        <v>3113</v>
      </c>
      <c r="F1668" s="133" t="s">
        <v>7091</v>
      </c>
      <c r="G1668" s="135">
        <f t="shared" si="25"/>
        <v>0.82730000000000004</v>
      </c>
      <c r="H1668" s="134" t="s">
        <v>388</v>
      </c>
      <c r="I1668" s="138">
        <f>IF(H1668="Urban",VLOOKUP(C1668,'Wage Index Urban (CMS.GOV)-PDPM'!$A$2:$D$1682,4,FALSE),0)</f>
        <v>0</v>
      </c>
      <c r="J1668" s="138">
        <f>IF(H1668="Rural",VLOOKUP(B1668,'Wage Index Rural (CMS.GOV)-PDPM'!$B$1:$C$54,2,FALSE),0)</f>
        <v>0.82730000000000004</v>
      </c>
    </row>
    <row r="1669" spans="1:10" x14ac:dyDescent="0.25">
      <c r="A1669" s="134">
        <v>27360</v>
      </c>
      <c r="B1669" s="134" t="s">
        <v>3055</v>
      </c>
      <c r="C1669" s="131">
        <v>99927</v>
      </c>
      <c r="D1669" s="132" t="s">
        <v>3114</v>
      </c>
      <c r="E1669" s="133" t="s">
        <v>3115</v>
      </c>
      <c r="F1669" s="133" t="s">
        <v>7091</v>
      </c>
      <c r="G1669" s="135">
        <f t="shared" si="25"/>
        <v>0.82730000000000004</v>
      </c>
      <c r="H1669" s="134" t="s">
        <v>388</v>
      </c>
      <c r="I1669" s="138">
        <f>IF(H1669="Urban",VLOOKUP(C1669,'Wage Index Urban (CMS.GOV)-PDPM'!$A$2:$D$1682,4,FALSE),0)</f>
        <v>0</v>
      </c>
      <c r="J1669" s="138">
        <f>IF(H1669="Rural",VLOOKUP(B1669,'Wage Index Rural (CMS.GOV)-PDPM'!$B$1:$C$54,2,FALSE),0)</f>
        <v>0.82730000000000004</v>
      </c>
    </row>
    <row r="1670" spans="1:10" x14ac:dyDescent="0.25">
      <c r="A1670" s="134">
        <v>27370</v>
      </c>
      <c r="B1670" s="134" t="s">
        <v>3055</v>
      </c>
      <c r="C1670" s="131">
        <v>99927</v>
      </c>
      <c r="D1670" s="132" t="s">
        <v>3116</v>
      </c>
      <c r="E1670" s="133" t="s">
        <v>3117</v>
      </c>
      <c r="F1670" s="133" t="s">
        <v>7091</v>
      </c>
      <c r="G1670" s="135">
        <f t="shared" si="25"/>
        <v>0.82730000000000004</v>
      </c>
      <c r="H1670" s="134" t="s">
        <v>388</v>
      </c>
      <c r="I1670" s="138">
        <f>IF(H1670="Urban",VLOOKUP(C1670,'Wage Index Urban (CMS.GOV)-PDPM'!$A$2:$D$1682,4,FALSE),0)</f>
        <v>0</v>
      </c>
      <c r="J1670" s="138">
        <f>IF(H1670="Rural",VLOOKUP(B1670,'Wage Index Rural (CMS.GOV)-PDPM'!$B$1:$C$54,2,FALSE),0)</f>
        <v>0.82730000000000004</v>
      </c>
    </row>
    <row r="1671" spans="1:10" x14ac:dyDescent="0.25">
      <c r="A1671" s="134">
        <v>27380</v>
      </c>
      <c r="B1671" s="134" t="s">
        <v>3055</v>
      </c>
      <c r="C1671" s="131">
        <v>99927</v>
      </c>
      <c r="D1671" s="132" t="s">
        <v>2231</v>
      </c>
      <c r="E1671" s="133" t="s">
        <v>3118</v>
      </c>
      <c r="F1671" s="133" t="s">
        <v>7091</v>
      </c>
      <c r="G1671" s="135">
        <f t="shared" si="25"/>
        <v>0.82730000000000004</v>
      </c>
      <c r="H1671" s="134" t="s">
        <v>388</v>
      </c>
      <c r="I1671" s="138">
        <f>IF(H1671="Urban",VLOOKUP(C1671,'Wage Index Urban (CMS.GOV)-PDPM'!$A$2:$D$1682,4,FALSE),0)</f>
        <v>0</v>
      </c>
      <c r="J1671" s="138">
        <f>IF(H1671="Rural",VLOOKUP(B1671,'Wage Index Rural (CMS.GOV)-PDPM'!$B$1:$C$54,2,FALSE),0)</f>
        <v>0.82730000000000004</v>
      </c>
    </row>
    <row r="1672" spans="1:10" x14ac:dyDescent="0.25">
      <c r="A1672" s="134">
        <v>27390</v>
      </c>
      <c r="B1672" s="134" t="s">
        <v>3055</v>
      </c>
      <c r="C1672" s="131">
        <v>99927</v>
      </c>
      <c r="D1672" s="132" t="s">
        <v>714</v>
      </c>
      <c r="E1672" s="133" t="s">
        <v>3119</v>
      </c>
      <c r="F1672" s="133" t="s">
        <v>7091</v>
      </c>
      <c r="G1672" s="135">
        <f t="shared" si="25"/>
        <v>0.82730000000000004</v>
      </c>
      <c r="H1672" s="134" t="s">
        <v>388</v>
      </c>
      <c r="I1672" s="138">
        <f>IF(H1672="Urban",VLOOKUP(C1672,'Wage Index Urban (CMS.GOV)-PDPM'!$A$2:$D$1682,4,FALSE),0)</f>
        <v>0</v>
      </c>
      <c r="J1672" s="138">
        <f>IF(H1672="Rural",VLOOKUP(B1672,'Wage Index Rural (CMS.GOV)-PDPM'!$B$1:$C$54,2,FALSE),0)</f>
        <v>0.82730000000000004</v>
      </c>
    </row>
    <row r="1673" spans="1:10" x14ac:dyDescent="0.25">
      <c r="A1673" s="134">
        <v>27400</v>
      </c>
      <c r="B1673" s="134" t="s">
        <v>3055</v>
      </c>
      <c r="C1673" s="131">
        <v>99927</v>
      </c>
      <c r="D1673" s="132" t="s">
        <v>3120</v>
      </c>
      <c r="E1673" s="133" t="s">
        <v>3121</v>
      </c>
      <c r="F1673" s="133" t="s">
        <v>7091</v>
      </c>
      <c r="G1673" s="135">
        <f t="shared" ref="G1673:G1736" si="26">IF(H1673="Rural",J1673,I1673)</f>
        <v>0.82730000000000004</v>
      </c>
      <c r="H1673" s="134" t="s">
        <v>388</v>
      </c>
      <c r="I1673" s="138">
        <f>IF(H1673="Urban",VLOOKUP(C1673,'Wage Index Urban (CMS.GOV)-PDPM'!$A$2:$D$1682,4,FALSE),0)</f>
        <v>0</v>
      </c>
      <c r="J1673" s="138">
        <f>IF(H1673="Rural",VLOOKUP(B1673,'Wage Index Rural (CMS.GOV)-PDPM'!$B$1:$C$54,2,FALSE),0)</f>
        <v>0.82730000000000004</v>
      </c>
    </row>
    <row r="1674" spans="1:10" x14ac:dyDescent="0.25">
      <c r="A1674" s="134">
        <v>27410</v>
      </c>
      <c r="B1674" s="134" t="s">
        <v>3055</v>
      </c>
      <c r="C1674" s="131">
        <v>99927</v>
      </c>
      <c r="D1674" s="132" t="s">
        <v>1600</v>
      </c>
      <c r="E1674" s="133" t="s">
        <v>3122</v>
      </c>
      <c r="F1674" s="133" t="s">
        <v>7091</v>
      </c>
      <c r="G1674" s="135">
        <f t="shared" si="26"/>
        <v>0.82730000000000004</v>
      </c>
      <c r="H1674" s="134" t="s">
        <v>388</v>
      </c>
      <c r="I1674" s="138">
        <f>IF(H1674="Urban",VLOOKUP(C1674,'Wage Index Urban (CMS.GOV)-PDPM'!$A$2:$D$1682,4,FALSE),0)</f>
        <v>0</v>
      </c>
      <c r="J1674" s="138">
        <f>IF(H1674="Rural",VLOOKUP(B1674,'Wage Index Rural (CMS.GOV)-PDPM'!$B$1:$C$54,2,FALSE),0)</f>
        <v>0.82730000000000004</v>
      </c>
    </row>
    <row r="1675" spans="1:10" x14ac:dyDescent="0.25">
      <c r="A1675" s="134">
        <v>27420</v>
      </c>
      <c r="B1675" s="134" t="s">
        <v>3055</v>
      </c>
      <c r="C1675" s="131">
        <v>99927</v>
      </c>
      <c r="D1675" s="132" t="s">
        <v>3123</v>
      </c>
      <c r="E1675" s="133" t="s">
        <v>3124</v>
      </c>
      <c r="F1675" s="133" t="s">
        <v>7091</v>
      </c>
      <c r="G1675" s="135">
        <f t="shared" si="26"/>
        <v>0.82730000000000004</v>
      </c>
      <c r="H1675" s="134" t="s">
        <v>388</v>
      </c>
      <c r="I1675" s="138">
        <f>IF(H1675="Urban",VLOOKUP(C1675,'Wage Index Urban (CMS.GOV)-PDPM'!$A$2:$D$1682,4,FALSE),0)</f>
        <v>0</v>
      </c>
      <c r="J1675" s="138">
        <f>IF(H1675="Rural",VLOOKUP(B1675,'Wage Index Rural (CMS.GOV)-PDPM'!$B$1:$C$54,2,FALSE),0)</f>
        <v>0.82730000000000004</v>
      </c>
    </row>
    <row r="1676" spans="1:10" x14ac:dyDescent="0.25">
      <c r="A1676" s="134">
        <v>27430</v>
      </c>
      <c r="B1676" s="134" t="s">
        <v>3055</v>
      </c>
      <c r="C1676" s="131">
        <v>99927</v>
      </c>
      <c r="D1676" s="132" t="s">
        <v>3125</v>
      </c>
      <c r="E1676" s="133" t="s">
        <v>3126</v>
      </c>
      <c r="F1676" s="133" t="s">
        <v>7091</v>
      </c>
      <c r="G1676" s="135">
        <f t="shared" si="26"/>
        <v>0.82730000000000004</v>
      </c>
      <c r="H1676" s="134" t="s">
        <v>388</v>
      </c>
      <c r="I1676" s="138">
        <f>IF(H1676="Urban",VLOOKUP(C1676,'Wage Index Urban (CMS.GOV)-PDPM'!$A$2:$D$1682,4,FALSE),0)</f>
        <v>0</v>
      </c>
      <c r="J1676" s="138">
        <f>IF(H1676="Rural",VLOOKUP(B1676,'Wage Index Rural (CMS.GOV)-PDPM'!$B$1:$C$54,2,FALSE),0)</f>
        <v>0.82730000000000004</v>
      </c>
    </row>
    <row r="1677" spans="1:10" x14ac:dyDescent="0.25">
      <c r="A1677" s="134">
        <v>27440</v>
      </c>
      <c r="B1677" s="134" t="s">
        <v>3055</v>
      </c>
      <c r="C1677" s="131">
        <v>99927</v>
      </c>
      <c r="D1677" s="132" t="s">
        <v>3127</v>
      </c>
      <c r="E1677" s="133" t="s">
        <v>3128</v>
      </c>
      <c r="F1677" s="133" t="s">
        <v>7091</v>
      </c>
      <c r="G1677" s="135">
        <f t="shared" si="26"/>
        <v>0.82730000000000004</v>
      </c>
      <c r="H1677" s="134" t="s">
        <v>388</v>
      </c>
      <c r="I1677" s="138">
        <f>IF(H1677="Urban",VLOOKUP(C1677,'Wage Index Urban (CMS.GOV)-PDPM'!$A$2:$D$1682,4,FALSE),0)</f>
        <v>0</v>
      </c>
      <c r="J1677" s="138">
        <f>IF(H1677="Rural",VLOOKUP(B1677,'Wage Index Rural (CMS.GOV)-PDPM'!$B$1:$C$54,2,FALSE),0)</f>
        <v>0.82730000000000004</v>
      </c>
    </row>
    <row r="1678" spans="1:10" x14ac:dyDescent="0.25">
      <c r="A1678" s="134">
        <v>27450</v>
      </c>
      <c r="B1678" s="134" t="s">
        <v>3055</v>
      </c>
      <c r="C1678" s="131">
        <v>99927</v>
      </c>
      <c r="D1678" s="132" t="s">
        <v>2055</v>
      </c>
      <c r="E1678" s="133" t="s">
        <v>3129</v>
      </c>
      <c r="F1678" s="133" t="s">
        <v>7091</v>
      </c>
      <c r="G1678" s="135">
        <f t="shared" si="26"/>
        <v>0.82730000000000004</v>
      </c>
      <c r="H1678" s="134" t="s">
        <v>388</v>
      </c>
      <c r="I1678" s="138">
        <f>IF(H1678="Urban",VLOOKUP(C1678,'Wage Index Urban (CMS.GOV)-PDPM'!$A$2:$D$1682,4,FALSE),0)</f>
        <v>0</v>
      </c>
      <c r="J1678" s="138">
        <f>IF(H1678="Rural",VLOOKUP(B1678,'Wage Index Rural (CMS.GOV)-PDPM'!$B$1:$C$54,2,FALSE),0)</f>
        <v>0.82730000000000004</v>
      </c>
    </row>
    <row r="1679" spans="1:10" x14ac:dyDescent="0.25">
      <c r="A1679" s="134">
        <v>27460</v>
      </c>
      <c r="B1679" s="134" t="s">
        <v>3055</v>
      </c>
      <c r="C1679" s="131">
        <v>99927</v>
      </c>
      <c r="D1679" s="132" t="s">
        <v>3130</v>
      </c>
      <c r="E1679" s="133" t="s">
        <v>3131</v>
      </c>
      <c r="F1679" s="133" t="s">
        <v>7091</v>
      </c>
      <c r="G1679" s="135">
        <f t="shared" si="26"/>
        <v>0.82730000000000004</v>
      </c>
      <c r="H1679" s="134" t="s">
        <v>388</v>
      </c>
      <c r="I1679" s="138">
        <f>IF(H1679="Urban",VLOOKUP(C1679,'Wage Index Urban (CMS.GOV)-PDPM'!$A$2:$D$1682,4,FALSE),0)</f>
        <v>0</v>
      </c>
      <c r="J1679" s="138">
        <f>IF(H1679="Rural",VLOOKUP(B1679,'Wage Index Rural (CMS.GOV)-PDPM'!$B$1:$C$54,2,FALSE),0)</f>
        <v>0.82730000000000004</v>
      </c>
    </row>
    <row r="1680" spans="1:10" x14ac:dyDescent="0.25">
      <c r="A1680" s="134">
        <v>27999</v>
      </c>
      <c r="B1680" s="134" t="s">
        <v>3055</v>
      </c>
      <c r="C1680" s="131">
        <v>99927</v>
      </c>
      <c r="D1680" s="132" t="s">
        <v>387</v>
      </c>
      <c r="E1680" s="133" t="s">
        <v>6776</v>
      </c>
      <c r="F1680" s="133" t="s">
        <v>7091</v>
      </c>
      <c r="G1680" s="135">
        <f t="shared" si="26"/>
        <v>0.82730000000000004</v>
      </c>
      <c r="H1680" s="134" t="s">
        <v>388</v>
      </c>
      <c r="I1680" s="138">
        <f>IF(H1680="Urban",VLOOKUP(C1680,'Wage Index Urban (CMS.GOV)-PDPM'!$A$2:$D$1682,4,FALSE),0)</f>
        <v>0</v>
      </c>
      <c r="J1680" s="138">
        <f>IF(H1680="Rural",VLOOKUP(B1680,'Wage Index Rural (CMS.GOV)-PDPM'!$B$1:$C$54,2,FALSE),0)</f>
        <v>0.82730000000000004</v>
      </c>
    </row>
    <row r="1681" spans="1:10" x14ac:dyDescent="0.25">
      <c r="A1681" s="134">
        <v>27470</v>
      </c>
      <c r="B1681" s="134" t="s">
        <v>3055</v>
      </c>
      <c r="C1681" s="131">
        <v>13740</v>
      </c>
      <c r="D1681" s="132" t="s">
        <v>3132</v>
      </c>
      <c r="E1681" s="133" t="s">
        <v>3133</v>
      </c>
      <c r="F1681" s="133" t="s">
        <v>216</v>
      </c>
      <c r="G1681" s="135">
        <f t="shared" si="26"/>
        <v>0.8992</v>
      </c>
      <c r="H1681" s="134" t="s">
        <v>391</v>
      </c>
      <c r="I1681" s="138">
        <f>IF(H1681="Urban",VLOOKUP(C1681,'Wage Index Urban (CMS.GOV)-PDPM'!$A$2:$D$1682,4,FALSE),0)</f>
        <v>0.8992</v>
      </c>
      <c r="J1681" s="138">
        <f>IF(H1681="Rural",VLOOKUP(B1681,'Wage Index Rural (CMS.GOV)-PDPM'!$B$1:$C$54,2,FALSE),0)</f>
        <v>0</v>
      </c>
    </row>
    <row r="1682" spans="1:10" x14ac:dyDescent="0.25">
      <c r="A1682" s="134">
        <v>27480</v>
      </c>
      <c r="B1682" s="134" t="s">
        <v>3055</v>
      </c>
      <c r="C1682" s="131">
        <v>99927</v>
      </c>
      <c r="D1682" s="132" t="s">
        <v>3134</v>
      </c>
      <c r="E1682" s="133" t="s">
        <v>3135</v>
      </c>
      <c r="F1682" s="133" t="s">
        <v>7091</v>
      </c>
      <c r="G1682" s="135">
        <f t="shared" si="26"/>
        <v>0.82730000000000004</v>
      </c>
      <c r="H1682" s="134" t="s">
        <v>388</v>
      </c>
      <c r="I1682" s="138">
        <f>IF(H1682="Urban",VLOOKUP(C1682,'Wage Index Urban (CMS.GOV)-PDPM'!$A$2:$D$1682,4,FALSE),0)</f>
        <v>0</v>
      </c>
      <c r="J1682" s="138">
        <f>IF(H1682="Rural",VLOOKUP(B1682,'Wage Index Rural (CMS.GOV)-PDPM'!$B$1:$C$54,2,FALSE),0)</f>
        <v>0.82730000000000004</v>
      </c>
    </row>
    <row r="1683" spans="1:10" x14ac:dyDescent="0.25">
      <c r="A1683" s="134">
        <v>27490</v>
      </c>
      <c r="B1683" s="134" t="s">
        <v>3055</v>
      </c>
      <c r="C1683" s="131">
        <v>99927</v>
      </c>
      <c r="D1683" s="132" t="s">
        <v>1472</v>
      </c>
      <c r="E1683" s="133" t="s">
        <v>3136</v>
      </c>
      <c r="F1683" s="133" t="s">
        <v>7091</v>
      </c>
      <c r="G1683" s="135">
        <f t="shared" si="26"/>
        <v>0.82730000000000004</v>
      </c>
      <c r="H1683" s="134" t="s">
        <v>388</v>
      </c>
      <c r="I1683" s="138">
        <f>IF(H1683="Urban",VLOOKUP(C1683,'Wage Index Urban (CMS.GOV)-PDPM'!$A$2:$D$1682,4,FALSE),0)</f>
        <v>0</v>
      </c>
      <c r="J1683" s="138">
        <f>IF(H1683="Rural",VLOOKUP(B1683,'Wage Index Rural (CMS.GOV)-PDPM'!$B$1:$C$54,2,FALSE),0)</f>
        <v>0.82730000000000004</v>
      </c>
    </row>
    <row r="1684" spans="1:10" x14ac:dyDescent="0.25">
      <c r="A1684" s="134">
        <v>27500</v>
      </c>
      <c r="B1684" s="134" t="s">
        <v>3055</v>
      </c>
      <c r="C1684" s="131">
        <v>99927</v>
      </c>
      <c r="D1684" s="132" t="s">
        <v>3137</v>
      </c>
      <c r="E1684" s="133" t="s">
        <v>3138</v>
      </c>
      <c r="F1684" s="133" t="s">
        <v>7091</v>
      </c>
      <c r="G1684" s="135">
        <f t="shared" si="26"/>
        <v>0.82730000000000004</v>
      </c>
      <c r="H1684" s="134" t="s">
        <v>388</v>
      </c>
      <c r="I1684" s="138">
        <f>IF(H1684="Urban",VLOOKUP(C1684,'Wage Index Urban (CMS.GOV)-PDPM'!$A$2:$D$1682,4,FALSE),0)</f>
        <v>0</v>
      </c>
      <c r="J1684" s="138">
        <f>IF(H1684="Rural",VLOOKUP(B1684,'Wage Index Rural (CMS.GOV)-PDPM'!$B$1:$C$54,2,FALSE),0)</f>
        <v>0.82730000000000004</v>
      </c>
    </row>
    <row r="1685" spans="1:10" x14ac:dyDescent="0.25">
      <c r="A1685" s="134">
        <v>27510</v>
      </c>
      <c r="B1685" s="134" t="s">
        <v>3055</v>
      </c>
      <c r="C1685" s="131">
        <v>99927</v>
      </c>
      <c r="D1685" s="132" t="s">
        <v>3139</v>
      </c>
      <c r="E1685" s="133" t="s">
        <v>3140</v>
      </c>
      <c r="F1685" s="133" t="s">
        <v>7091</v>
      </c>
      <c r="G1685" s="135">
        <f t="shared" si="26"/>
        <v>0.82730000000000004</v>
      </c>
      <c r="H1685" s="134" t="s">
        <v>388</v>
      </c>
      <c r="I1685" s="138">
        <f>IF(H1685="Urban",VLOOKUP(C1685,'Wage Index Urban (CMS.GOV)-PDPM'!$A$2:$D$1682,4,FALSE),0)</f>
        <v>0</v>
      </c>
      <c r="J1685" s="138">
        <f>IF(H1685="Rural",VLOOKUP(B1685,'Wage Index Rural (CMS.GOV)-PDPM'!$B$1:$C$54,2,FALSE),0)</f>
        <v>0.82730000000000004</v>
      </c>
    </row>
    <row r="1686" spans="1:10" x14ac:dyDescent="0.25">
      <c r="A1686" s="134">
        <v>27520</v>
      </c>
      <c r="B1686" s="134" t="s">
        <v>3055</v>
      </c>
      <c r="C1686" s="131">
        <v>99927</v>
      </c>
      <c r="D1686" s="132" t="s">
        <v>1476</v>
      </c>
      <c r="E1686" s="133" t="s">
        <v>3141</v>
      </c>
      <c r="F1686" s="133" t="s">
        <v>7091</v>
      </c>
      <c r="G1686" s="135">
        <f t="shared" si="26"/>
        <v>0.82730000000000004</v>
      </c>
      <c r="H1686" s="134" t="s">
        <v>388</v>
      </c>
      <c r="I1686" s="138">
        <f>IF(H1686="Urban",VLOOKUP(C1686,'Wage Index Urban (CMS.GOV)-PDPM'!$A$2:$D$1682,4,FALSE),0)</f>
        <v>0</v>
      </c>
      <c r="J1686" s="138">
        <f>IF(H1686="Rural",VLOOKUP(B1686,'Wage Index Rural (CMS.GOV)-PDPM'!$B$1:$C$54,2,FALSE),0)</f>
        <v>0.82730000000000004</v>
      </c>
    </row>
    <row r="1687" spans="1:10" x14ac:dyDescent="0.25">
      <c r="A1687" s="134">
        <v>27530</v>
      </c>
      <c r="B1687" s="134" t="s">
        <v>3055</v>
      </c>
      <c r="C1687" s="131">
        <v>99927</v>
      </c>
      <c r="D1687" s="132" t="s">
        <v>3142</v>
      </c>
      <c r="E1687" s="133" t="s">
        <v>3143</v>
      </c>
      <c r="F1687" s="133" t="s">
        <v>7091</v>
      </c>
      <c r="G1687" s="135">
        <f t="shared" si="26"/>
        <v>0.82730000000000004</v>
      </c>
      <c r="H1687" s="134" t="s">
        <v>388</v>
      </c>
      <c r="I1687" s="138">
        <f>IF(H1687="Urban",VLOOKUP(C1687,'Wage Index Urban (CMS.GOV)-PDPM'!$A$2:$D$1682,4,FALSE),0)</f>
        <v>0</v>
      </c>
      <c r="J1687" s="138">
        <f>IF(H1687="Rural",VLOOKUP(B1687,'Wage Index Rural (CMS.GOV)-PDPM'!$B$1:$C$54,2,FALSE),0)</f>
        <v>0.82730000000000004</v>
      </c>
    </row>
    <row r="1688" spans="1:10" x14ac:dyDescent="0.25">
      <c r="A1688" s="134">
        <v>27540</v>
      </c>
      <c r="B1688" s="134" t="s">
        <v>3055</v>
      </c>
      <c r="C1688" s="131">
        <v>99927</v>
      </c>
      <c r="D1688" s="132" t="s">
        <v>3144</v>
      </c>
      <c r="E1688" s="133" t="s">
        <v>3145</v>
      </c>
      <c r="F1688" s="133" t="s">
        <v>7091</v>
      </c>
      <c r="G1688" s="135">
        <f t="shared" si="26"/>
        <v>0.82730000000000004</v>
      </c>
      <c r="H1688" s="134" t="s">
        <v>388</v>
      </c>
      <c r="I1688" s="138">
        <f>IF(H1688="Urban",VLOOKUP(C1688,'Wage Index Urban (CMS.GOV)-PDPM'!$A$2:$D$1682,4,FALSE),0)</f>
        <v>0</v>
      </c>
      <c r="J1688" s="138">
        <f>IF(H1688="Rural",VLOOKUP(B1688,'Wage Index Rural (CMS.GOV)-PDPM'!$B$1:$C$54,2,FALSE),0)</f>
        <v>0.82730000000000004</v>
      </c>
    </row>
    <row r="1689" spans="1:10" x14ac:dyDescent="0.25">
      <c r="A1689" s="134">
        <v>27550</v>
      </c>
      <c r="B1689" s="134" t="s">
        <v>3055</v>
      </c>
      <c r="C1689" s="131">
        <v>13740</v>
      </c>
      <c r="D1689" s="132" t="s">
        <v>3146</v>
      </c>
      <c r="E1689" s="133" t="s">
        <v>3147</v>
      </c>
      <c r="F1689" s="133" t="s">
        <v>216</v>
      </c>
      <c r="G1689" s="135">
        <f t="shared" si="26"/>
        <v>0.8992</v>
      </c>
      <c r="H1689" s="134" t="s">
        <v>391</v>
      </c>
      <c r="I1689" s="138">
        <f>IF(H1689="Urban",VLOOKUP(C1689,'Wage Index Urban (CMS.GOV)-PDPM'!$A$2:$D$1682,4,FALSE),0)</f>
        <v>0.8992</v>
      </c>
      <c r="J1689" s="138">
        <f>IF(H1689="Rural",VLOOKUP(B1689,'Wage Index Rural (CMS.GOV)-PDPM'!$B$1:$C$54,2,FALSE),0)</f>
        <v>0</v>
      </c>
    </row>
    <row r="1690" spans="1:10" x14ac:dyDescent="0.25">
      <c r="A1690" s="134">
        <v>28000</v>
      </c>
      <c r="B1690" s="134" t="s">
        <v>3148</v>
      </c>
      <c r="C1690" s="131">
        <v>99928</v>
      </c>
      <c r="D1690" s="132" t="s">
        <v>862</v>
      </c>
      <c r="E1690" s="133" t="s">
        <v>3149</v>
      </c>
      <c r="F1690" s="133" t="s">
        <v>7092</v>
      </c>
      <c r="G1690" s="135">
        <f t="shared" si="26"/>
        <v>0.85750000000000004</v>
      </c>
      <c r="H1690" s="134" t="s">
        <v>388</v>
      </c>
      <c r="I1690" s="138">
        <f>IF(H1690="Urban",VLOOKUP(C1690,'Wage Index Urban (CMS.GOV)-PDPM'!$A$2:$D$1682,4,FALSE),0)</f>
        <v>0</v>
      </c>
      <c r="J1690" s="138">
        <f>IF(H1690="Rural",VLOOKUP(B1690,'Wage Index Rural (CMS.GOV)-PDPM'!$B$1:$C$54,2,FALSE),0)</f>
        <v>0.85750000000000004</v>
      </c>
    </row>
    <row r="1691" spans="1:10" x14ac:dyDescent="0.25">
      <c r="A1691" s="134">
        <v>28010</v>
      </c>
      <c r="B1691" s="134" t="s">
        <v>3148</v>
      </c>
      <c r="C1691" s="131">
        <v>99928</v>
      </c>
      <c r="D1691" s="132" t="s">
        <v>3150</v>
      </c>
      <c r="E1691" s="133" t="s">
        <v>3151</v>
      </c>
      <c r="F1691" s="133" t="s">
        <v>7092</v>
      </c>
      <c r="G1691" s="135">
        <f t="shared" si="26"/>
        <v>0.85750000000000004</v>
      </c>
      <c r="H1691" s="134" t="s">
        <v>388</v>
      </c>
      <c r="I1691" s="138">
        <f>IF(H1691="Urban",VLOOKUP(C1691,'Wage Index Urban (CMS.GOV)-PDPM'!$A$2:$D$1682,4,FALSE),0)</f>
        <v>0</v>
      </c>
      <c r="J1691" s="138">
        <f>IF(H1691="Rural",VLOOKUP(B1691,'Wage Index Rural (CMS.GOV)-PDPM'!$B$1:$C$54,2,FALSE),0)</f>
        <v>0.85750000000000004</v>
      </c>
    </row>
    <row r="1692" spans="1:10" x14ac:dyDescent="0.25">
      <c r="A1692" s="134">
        <v>28020</v>
      </c>
      <c r="B1692" s="134" t="s">
        <v>3148</v>
      </c>
      <c r="C1692" s="131">
        <v>99928</v>
      </c>
      <c r="D1692" s="132" t="s">
        <v>3152</v>
      </c>
      <c r="E1692" s="133" t="s">
        <v>3153</v>
      </c>
      <c r="F1692" s="133" t="s">
        <v>7092</v>
      </c>
      <c r="G1692" s="135">
        <f t="shared" si="26"/>
        <v>0.85750000000000004</v>
      </c>
      <c r="H1692" s="134" t="s">
        <v>388</v>
      </c>
      <c r="I1692" s="138">
        <f>IF(H1692="Urban",VLOOKUP(C1692,'Wage Index Urban (CMS.GOV)-PDPM'!$A$2:$D$1682,4,FALSE),0)</f>
        <v>0</v>
      </c>
      <c r="J1692" s="138">
        <f>IF(H1692="Rural",VLOOKUP(B1692,'Wage Index Rural (CMS.GOV)-PDPM'!$B$1:$C$54,2,FALSE),0)</f>
        <v>0.85750000000000004</v>
      </c>
    </row>
    <row r="1693" spans="1:10" x14ac:dyDescent="0.25">
      <c r="A1693" s="134">
        <v>28030</v>
      </c>
      <c r="B1693" s="134" t="s">
        <v>3148</v>
      </c>
      <c r="C1693" s="131">
        <v>99928</v>
      </c>
      <c r="D1693" s="132" t="s">
        <v>3154</v>
      </c>
      <c r="E1693" s="133" t="s">
        <v>3155</v>
      </c>
      <c r="F1693" s="133" t="s">
        <v>7092</v>
      </c>
      <c r="G1693" s="135">
        <f t="shared" si="26"/>
        <v>0.85750000000000004</v>
      </c>
      <c r="H1693" s="134" t="s">
        <v>388</v>
      </c>
      <c r="I1693" s="138">
        <f>IF(H1693="Urban",VLOOKUP(C1693,'Wage Index Urban (CMS.GOV)-PDPM'!$A$2:$D$1682,4,FALSE),0)</f>
        <v>0</v>
      </c>
      <c r="J1693" s="138">
        <f>IF(H1693="Rural",VLOOKUP(B1693,'Wage Index Rural (CMS.GOV)-PDPM'!$B$1:$C$54,2,FALSE),0)</f>
        <v>0.85750000000000004</v>
      </c>
    </row>
    <row r="1694" spans="1:10" x14ac:dyDescent="0.25">
      <c r="A1694" s="134">
        <v>28040</v>
      </c>
      <c r="B1694" s="134" t="s">
        <v>3148</v>
      </c>
      <c r="C1694" s="131">
        <v>99928</v>
      </c>
      <c r="D1694" s="132" t="s">
        <v>1414</v>
      </c>
      <c r="E1694" s="133" t="s">
        <v>3156</v>
      </c>
      <c r="F1694" s="133" t="s">
        <v>7092</v>
      </c>
      <c r="G1694" s="135">
        <f t="shared" si="26"/>
        <v>0.85750000000000004</v>
      </c>
      <c r="H1694" s="134" t="s">
        <v>388</v>
      </c>
      <c r="I1694" s="138">
        <f>IF(H1694="Urban",VLOOKUP(C1694,'Wage Index Urban (CMS.GOV)-PDPM'!$A$2:$D$1682,4,FALSE),0)</f>
        <v>0</v>
      </c>
      <c r="J1694" s="138">
        <f>IF(H1694="Rural",VLOOKUP(B1694,'Wage Index Rural (CMS.GOV)-PDPM'!$B$1:$C$54,2,FALSE),0)</f>
        <v>0.85750000000000004</v>
      </c>
    </row>
    <row r="1695" spans="1:10" x14ac:dyDescent="0.25">
      <c r="A1695" s="134">
        <v>28050</v>
      </c>
      <c r="B1695" s="134" t="s">
        <v>3148</v>
      </c>
      <c r="C1695" s="131">
        <v>99928</v>
      </c>
      <c r="D1695" s="132" t="s">
        <v>622</v>
      </c>
      <c r="E1695" s="133" t="s">
        <v>3157</v>
      </c>
      <c r="F1695" s="133" t="s">
        <v>7092</v>
      </c>
      <c r="G1695" s="135">
        <f t="shared" si="26"/>
        <v>0.85750000000000004</v>
      </c>
      <c r="H1695" s="134" t="s">
        <v>388</v>
      </c>
      <c r="I1695" s="138">
        <f>IF(H1695="Urban",VLOOKUP(C1695,'Wage Index Urban (CMS.GOV)-PDPM'!$A$2:$D$1682,4,FALSE),0)</f>
        <v>0</v>
      </c>
      <c r="J1695" s="138">
        <f>IF(H1695="Rural",VLOOKUP(B1695,'Wage Index Rural (CMS.GOV)-PDPM'!$B$1:$C$54,2,FALSE),0)</f>
        <v>0.85750000000000004</v>
      </c>
    </row>
    <row r="1696" spans="1:10" x14ac:dyDescent="0.25">
      <c r="A1696" s="134">
        <v>28060</v>
      </c>
      <c r="B1696" s="134" t="s">
        <v>3148</v>
      </c>
      <c r="C1696" s="131">
        <v>99928</v>
      </c>
      <c r="D1696" s="132" t="s">
        <v>3158</v>
      </c>
      <c r="E1696" s="133" t="s">
        <v>3159</v>
      </c>
      <c r="F1696" s="133" t="s">
        <v>7092</v>
      </c>
      <c r="G1696" s="135">
        <f t="shared" si="26"/>
        <v>0.85750000000000004</v>
      </c>
      <c r="H1696" s="134" t="s">
        <v>388</v>
      </c>
      <c r="I1696" s="138">
        <f>IF(H1696="Urban",VLOOKUP(C1696,'Wage Index Urban (CMS.GOV)-PDPM'!$A$2:$D$1682,4,FALSE),0)</f>
        <v>0</v>
      </c>
      <c r="J1696" s="138">
        <f>IF(H1696="Rural",VLOOKUP(B1696,'Wage Index Rural (CMS.GOV)-PDPM'!$B$1:$C$54,2,FALSE),0)</f>
        <v>0.85750000000000004</v>
      </c>
    </row>
    <row r="1697" spans="1:10" x14ac:dyDescent="0.25">
      <c r="A1697" s="134">
        <v>28070</v>
      </c>
      <c r="B1697" s="134" t="s">
        <v>3148</v>
      </c>
      <c r="C1697" s="131">
        <v>99928</v>
      </c>
      <c r="D1697" s="132" t="s">
        <v>2099</v>
      </c>
      <c r="E1697" s="133" t="s">
        <v>3160</v>
      </c>
      <c r="F1697" s="133" t="s">
        <v>7092</v>
      </c>
      <c r="G1697" s="135">
        <f t="shared" si="26"/>
        <v>0.85750000000000004</v>
      </c>
      <c r="H1697" s="134" t="s">
        <v>388</v>
      </c>
      <c r="I1697" s="138">
        <f>IF(H1697="Urban",VLOOKUP(C1697,'Wage Index Urban (CMS.GOV)-PDPM'!$A$2:$D$1682,4,FALSE),0)</f>
        <v>0</v>
      </c>
      <c r="J1697" s="138">
        <f>IF(H1697="Rural",VLOOKUP(B1697,'Wage Index Rural (CMS.GOV)-PDPM'!$B$1:$C$54,2,FALSE),0)</f>
        <v>0.85750000000000004</v>
      </c>
    </row>
    <row r="1698" spans="1:10" x14ac:dyDescent="0.25">
      <c r="A1698" s="134">
        <v>28080</v>
      </c>
      <c r="B1698" s="134" t="s">
        <v>3148</v>
      </c>
      <c r="C1698" s="131">
        <v>99928</v>
      </c>
      <c r="D1698" s="132" t="s">
        <v>1486</v>
      </c>
      <c r="E1698" s="133" t="s">
        <v>3161</v>
      </c>
      <c r="F1698" s="133" t="s">
        <v>7092</v>
      </c>
      <c r="G1698" s="135">
        <f t="shared" si="26"/>
        <v>0.85750000000000004</v>
      </c>
      <c r="H1698" s="134" t="s">
        <v>388</v>
      </c>
      <c r="I1698" s="138">
        <f>IF(H1698="Urban",VLOOKUP(C1698,'Wage Index Urban (CMS.GOV)-PDPM'!$A$2:$D$1682,4,FALSE),0)</f>
        <v>0</v>
      </c>
      <c r="J1698" s="138">
        <f>IF(H1698="Rural",VLOOKUP(B1698,'Wage Index Rural (CMS.GOV)-PDPM'!$B$1:$C$54,2,FALSE),0)</f>
        <v>0.85750000000000004</v>
      </c>
    </row>
    <row r="1699" spans="1:10" x14ac:dyDescent="0.25">
      <c r="A1699" s="134">
        <v>28090</v>
      </c>
      <c r="B1699" s="134" t="s">
        <v>3148</v>
      </c>
      <c r="C1699" s="131">
        <v>99928</v>
      </c>
      <c r="D1699" s="132" t="s">
        <v>3162</v>
      </c>
      <c r="E1699" s="133" t="s">
        <v>3163</v>
      </c>
      <c r="F1699" s="133" t="s">
        <v>7092</v>
      </c>
      <c r="G1699" s="135">
        <f t="shared" si="26"/>
        <v>0.85750000000000004</v>
      </c>
      <c r="H1699" s="134" t="s">
        <v>388</v>
      </c>
      <c r="I1699" s="138">
        <f>IF(H1699="Urban",VLOOKUP(C1699,'Wage Index Urban (CMS.GOV)-PDPM'!$A$2:$D$1682,4,FALSE),0)</f>
        <v>0</v>
      </c>
      <c r="J1699" s="138">
        <f>IF(H1699="Rural",VLOOKUP(B1699,'Wage Index Rural (CMS.GOV)-PDPM'!$B$1:$C$54,2,FALSE),0)</f>
        <v>0.85750000000000004</v>
      </c>
    </row>
    <row r="1700" spans="1:10" x14ac:dyDescent="0.25">
      <c r="A1700" s="134">
        <v>28100</v>
      </c>
      <c r="B1700" s="134" t="s">
        <v>3148</v>
      </c>
      <c r="C1700" s="131">
        <v>99928</v>
      </c>
      <c r="D1700" s="132" t="s">
        <v>3164</v>
      </c>
      <c r="E1700" s="133" t="s">
        <v>3165</v>
      </c>
      <c r="F1700" s="133" t="s">
        <v>7092</v>
      </c>
      <c r="G1700" s="135">
        <f t="shared" si="26"/>
        <v>0.85750000000000004</v>
      </c>
      <c r="H1700" s="134" t="s">
        <v>388</v>
      </c>
      <c r="I1700" s="138">
        <f>IF(H1700="Urban",VLOOKUP(C1700,'Wage Index Urban (CMS.GOV)-PDPM'!$A$2:$D$1682,4,FALSE),0)</f>
        <v>0</v>
      </c>
      <c r="J1700" s="138">
        <f>IF(H1700="Rural",VLOOKUP(B1700,'Wage Index Rural (CMS.GOV)-PDPM'!$B$1:$C$54,2,FALSE),0)</f>
        <v>0.85750000000000004</v>
      </c>
    </row>
    <row r="1701" spans="1:10" x14ac:dyDescent="0.25">
      <c r="A1701" s="134">
        <v>28110</v>
      </c>
      <c r="B1701" s="134" t="s">
        <v>3148</v>
      </c>
      <c r="C1701" s="131">
        <v>99928</v>
      </c>
      <c r="D1701" s="132" t="s">
        <v>402</v>
      </c>
      <c r="E1701" s="133" t="s">
        <v>3166</v>
      </c>
      <c r="F1701" s="133" t="s">
        <v>7092</v>
      </c>
      <c r="G1701" s="135">
        <f t="shared" si="26"/>
        <v>0.85750000000000004</v>
      </c>
      <c r="H1701" s="134" t="s">
        <v>388</v>
      </c>
      <c r="I1701" s="138">
        <f>IF(H1701="Urban",VLOOKUP(C1701,'Wage Index Urban (CMS.GOV)-PDPM'!$A$2:$D$1682,4,FALSE),0)</f>
        <v>0</v>
      </c>
      <c r="J1701" s="138">
        <f>IF(H1701="Rural",VLOOKUP(B1701,'Wage Index Rural (CMS.GOV)-PDPM'!$B$1:$C$54,2,FALSE),0)</f>
        <v>0.85750000000000004</v>
      </c>
    </row>
    <row r="1702" spans="1:10" x14ac:dyDescent="0.25">
      <c r="A1702" s="134">
        <v>28120</v>
      </c>
      <c r="B1702" s="134" t="s">
        <v>3148</v>
      </c>
      <c r="C1702" s="131">
        <v>36540</v>
      </c>
      <c r="D1702" s="132" t="s">
        <v>1492</v>
      </c>
      <c r="E1702" s="133" t="s">
        <v>3167</v>
      </c>
      <c r="F1702" s="133" t="s">
        <v>152</v>
      </c>
      <c r="G1702" s="135">
        <f t="shared" si="26"/>
        <v>0.95710000000000006</v>
      </c>
      <c r="H1702" s="134" t="s">
        <v>391</v>
      </c>
      <c r="I1702" s="138">
        <f>IF(H1702="Urban",VLOOKUP(C1702,'Wage Index Urban (CMS.GOV)-PDPM'!$A$2:$D$1682,4,FALSE),0)</f>
        <v>0.95710000000000006</v>
      </c>
      <c r="J1702" s="138">
        <f>IF(H1702="Rural",VLOOKUP(B1702,'Wage Index Rural (CMS.GOV)-PDPM'!$B$1:$C$54,2,FALSE),0)</f>
        <v>0</v>
      </c>
    </row>
    <row r="1703" spans="1:10" x14ac:dyDescent="0.25">
      <c r="A1703" s="134">
        <v>28130</v>
      </c>
      <c r="B1703" s="134" t="s">
        <v>3148</v>
      </c>
      <c r="C1703" s="131">
        <v>99928</v>
      </c>
      <c r="D1703" s="132" t="s">
        <v>1792</v>
      </c>
      <c r="E1703" s="133" t="s">
        <v>3168</v>
      </c>
      <c r="F1703" s="133" t="s">
        <v>7092</v>
      </c>
      <c r="G1703" s="135">
        <f t="shared" si="26"/>
        <v>0.85750000000000004</v>
      </c>
      <c r="H1703" s="134" t="s">
        <v>388</v>
      </c>
      <c r="I1703" s="138">
        <f>IF(H1703="Urban",VLOOKUP(C1703,'Wage Index Urban (CMS.GOV)-PDPM'!$A$2:$D$1682,4,FALSE),0)</f>
        <v>0</v>
      </c>
      <c r="J1703" s="138">
        <f>IF(H1703="Rural",VLOOKUP(B1703,'Wage Index Rural (CMS.GOV)-PDPM'!$B$1:$C$54,2,FALSE),0)</f>
        <v>0.85750000000000004</v>
      </c>
    </row>
    <row r="1704" spans="1:10" x14ac:dyDescent="0.25">
      <c r="A1704" s="134">
        <v>28140</v>
      </c>
      <c r="B1704" s="134" t="s">
        <v>3148</v>
      </c>
      <c r="C1704" s="131">
        <v>99928</v>
      </c>
      <c r="D1704" s="132" t="s">
        <v>1926</v>
      </c>
      <c r="E1704" s="133" t="s">
        <v>3169</v>
      </c>
      <c r="F1704" s="133" t="s">
        <v>7092</v>
      </c>
      <c r="G1704" s="135">
        <f t="shared" si="26"/>
        <v>0.85750000000000004</v>
      </c>
      <c r="H1704" s="134" t="s">
        <v>388</v>
      </c>
      <c r="I1704" s="138">
        <f>IF(H1704="Urban",VLOOKUP(C1704,'Wage Index Urban (CMS.GOV)-PDPM'!$A$2:$D$1682,4,FALSE),0)</f>
        <v>0</v>
      </c>
      <c r="J1704" s="138">
        <f>IF(H1704="Rural",VLOOKUP(B1704,'Wage Index Rural (CMS.GOV)-PDPM'!$B$1:$C$54,2,FALSE),0)</f>
        <v>0.85750000000000004</v>
      </c>
    </row>
    <row r="1705" spans="1:10" x14ac:dyDescent="0.25">
      <c r="A1705" s="134">
        <v>28150</v>
      </c>
      <c r="B1705" s="134" t="s">
        <v>3148</v>
      </c>
      <c r="C1705" s="131">
        <v>99928</v>
      </c>
      <c r="D1705" s="132" t="s">
        <v>3170</v>
      </c>
      <c r="E1705" s="133" t="s">
        <v>3171</v>
      </c>
      <c r="F1705" s="133" t="s">
        <v>7092</v>
      </c>
      <c r="G1705" s="135">
        <f t="shared" si="26"/>
        <v>0.85750000000000004</v>
      </c>
      <c r="H1705" s="134" t="s">
        <v>388</v>
      </c>
      <c r="I1705" s="138">
        <f>IF(H1705="Urban",VLOOKUP(C1705,'Wage Index Urban (CMS.GOV)-PDPM'!$A$2:$D$1682,4,FALSE),0)</f>
        <v>0</v>
      </c>
      <c r="J1705" s="138">
        <f>IF(H1705="Rural",VLOOKUP(B1705,'Wage Index Rural (CMS.GOV)-PDPM'!$B$1:$C$54,2,FALSE),0)</f>
        <v>0.85750000000000004</v>
      </c>
    </row>
    <row r="1706" spans="1:10" x14ac:dyDescent="0.25">
      <c r="A1706" s="134">
        <v>28160</v>
      </c>
      <c r="B1706" s="134" t="s">
        <v>3148</v>
      </c>
      <c r="C1706" s="131">
        <v>99928</v>
      </c>
      <c r="D1706" s="132" t="s">
        <v>880</v>
      </c>
      <c r="E1706" s="133" t="s">
        <v>3172</v>
      </c>
      <c r="F1706" s="133" t="s">
        <v>7092</v>
      </c>
      <c r="G1706" s="135">
        <f t="shared" si="26"/>
        <v>0.85750000000000004</v>
      </c>
      <c r="H1706" s="134" t="s">
        <v>388</v>
      </c>
      <c r="I1706" s="138">
        <f>IF(H1706="Urban",VLOOKUP(C1706,'Wage Index Urban (CMS.GOV)-PDPM'!$A$2:$D$1682,4,FALSE),0)</f>
        <v>0</v>
      </c>
      <c r="J1706" s="138">
        <f>IF(H1706="Rural",VLOOKUP(B1706,'Wage Index Rural (CMS.GOV)-PDPM'!$B$1:$C$54,2,FALSE),0)</f>
        <v>0.85750000000000004</v>
      </c>
    </row>
    <row r="1707" spans="1:10" x14ac:dyDescent="0.25">
      <c r="A1707" s="134">
        <v>28170</v>
      </c>
      <c r="B1707" s="134" t="s">
        <v>3148</v>
      </c>
      <c r="C1707" s="131">
        <v>99928</v>
      </c>
      <c r="D1707" s="132" t="s">
        <v>416</v>
      </c>
      <c r="E1707" s="133" t="s">
        <v>3173</v>
      </c>
      <c r="F1707" s="133" t="s">
        <v>7092</v>
      </c>
      <c r="G1707" s="135">
        <f t="shared" si="26"/>
        <v>0.85750000000000004</v>
      </c>
      <c r="H1707" s="134" t="s">
        <v>388</v>
      </c>
      <c r="I1707" s="138">
        <f>IF(H1707="Urban",VLOOKUP(C1707,'Wage Index Urban (CMS.GOV)-PDPM'!$A$2:$D$1682,4,FALSE),0)</f>
        <v>0</v>
      </c>
      <c r="J1707" s="138">
        <f>IF(H1707="Rural",VLOOKUP(B1707,'Wage Index Rural (CMS.GOV)-PDPM'!$B$1:$C$54,2,FALSE),0)</f>
        <v>0.85750000000000004</v>
      </c>
    </row>
    <row r="1708" spans="1:10" x14ac:dyDescent="0.25">
      <c r="A1708" s="134">
        <v>28180</v>
      </c>
      <c r="B1708" s="134" t="s">
        <v>3148</v>
      </c>
      <c r="C1708" s="131">
        <v>99928</v>
      </c>
      <c r="D1708" s="132" t="s">
        <v>3174</v>
      </c>
      <c r="E1708" s="133" t="s">
        <v>3175</v>
      </c>
      <c r="F1708" s="133" t="s">
        <v>7092</v>
      </c>
      <c r="G1708" s="135">
        <f t="shared" si="26"/>
        <v>0.85750000000000004</v>
      </c>
      <c r="H1708" s="134" t="s">
        <v>388</v>
      </c>
      <c r="I1708" s="138">
        <f>IF(H1708="Urban",VLOOKUP(C1708,'Wage Index Urban (CMS.GOV)-PDPM'!$A$2:$D$1682,4,FALSE),0)</f>
        <v>0</v>
      </c>
      <c r="J1708" s="138">
        <f>IF(H1708="Rural",VLOOKUP(B1708,'Wage Index Rural (CMS.GOV)-PDPM'!$B$1:$C$54,2,FALSE),0)</f>
        <v>0.85750000000000004</v>
      </c>
    </row>
    <row r="1709" spans="1:10" x14ac:dyDescent="0.25">
      <c r="A1709" s="134">
        <v>28190</v>
      </c>
      <c r="B1709" s="134" t="s">
        <v>3148</v>
      </c>
      <c r="C1709" s="131">
        <v>99928</v>
      </c>
      <c r="D1709" s="132" t="s">
        <v>3176</v>
      </c>
      <c r="E1709" s="133" t="s">
        <v>3177</v>
      </c>
      <c r="F1709" s="133" t="s">
        <v>7092</v>
      </c>
      <c r="G1709" s="135">
        <f t="shared" si="26"/>
        <v>0.85750000000000004</v>
      </c>
      <c r="H1709" s="134" t="s">
        <v>388</v>
      </c>
      <c r="I1709" s="138">
        <f>IF(H1709="Urban",VLOOKUP(C1709,'Wage Index Urban (CMS.GOV)-PDPM'!$A$2:$D$1682,4,FALSE),0)</f>
        <v>0</v>
      </c>
      <c r="J1709" s="138">
        <f>IF(H1709="Rural",VLOOKUP(B1709,'Wage Index Rural (CMS.GOV)-PDPM'!$B$1:$C$54,2,FALSE),0)</f>
        <v>0.85750000000000004</v>
      </c>
    </row>
    <row r="1710" spans="1:10" x14ac:dyDescent="0.25">
      <c r="A1710" s="134">
        <v>28200</v>
      </c>
      <c r="B1710" s="134" t="s">
        <v>3148</v>
      </c>
      <c r="C1710" s="131">
        <v>99928</v>
      </c>
      <c r="D1710" s="132" t="s">
        <v>890</v>
      </c>
      <c r="E1710" s="133" t="s">
        <v>3178</v>
      </c>
      <c r="F1710" s="133" t="s">
        <v>7092</v>
      </c>
      <c r="G1710" s="135">
        <f t="shared" si="26"/>
        <v>0.85750000000000004</v>
      </c>
      <c r="H1710" s="134" t="s">
        <v>388</v>
      </c>
      <c r="I1710" s="138">
        <f>IF(H1710="Urban",VLOOKUP(C1710,'Wage Index Urban (CMS.GOV)-PDPM'!$A$2:$D$1682,4,FALSE),0)</f>
        <v>0</v>
      </c>
      <c r="J1710" s="138">
        <f>IF(H1710="Rural",VLOOKUP(B1710,'Wage Index Rural (CMS.GOV)-PDPM'!$B$1:$C$54,2,FALSE),0)</f>
        <v>0.85750000000000004</v>
      </c>
    </row>
    <row r="1711" spans="1:10" x14ac:dyDescent="0.25">
      <c r="A1711" s="134">
        <v>28210</v>
      </c>
      <c r="B1711" s="134" t="s">
        <v>3148</v>
      </c>
      <c r="C1711" s="131">
        <v>43580</v>
      </c>
      <c r="D1711" s="132" t="s">
        <v>2661</v>
      </c>
      <c r="E1711" s="133" t="s">
        <v>3179</v>
      </c>
      <c r="F1711" s="133" t="s">
        <v>154</v>
      </c>
      <c r="G1711" s="135">
        <f t="shared" si="26"/>
        <v>0.87360000000000004</v>
      </c>
      <c r="H1711" s="134" t="s">
        <v>391</v>
      </c>
      <c r="I1711" s="138">
        <f>IF(H1711="Urban",VLOOKUP(C1711,'Wage Index Urban (CMS.GOV)-PDPM'!$A$2:$D$1682,4,FALSE),0)</f>
        <v>0.87360000000000004</v>
      </c>
      <c r="J1711" s="138">
        <f>IF(H1711="Rural",VLOOKUP(B1711,'Wage Index Rural (CMS.GOV)-PDPM'!$B$1:$C$54,2,FALSE),0)</f>
        <v>0</v>
      </c>
    </row>
    <row r="1712" spans="1:10" x14ac:dyDescent="0.25">
      <c r="A1712" s="134">
        <v>28220</v>
      </c>
      <c r="B1712" s="134" t="s">
        <v>3148</v>
      </c>
      <c r="C1712" s="131">
        <v>99928</v>
      </c>
      <c r="D1712" s="132" t="s">
        <v>3180</v>
      </c>
      <c r="E1712" s="133" t="s">
        <v>3181</v>
      </c>
      <c r="F1712" s="133" t="s">
        <v>7092</v>
      </c>
      <c r="G1712" s="135">
        <f t="shared" si="26"/>
        <v>0.85750000000000004</v>
      </c>
      <c r="H1712" s="134" t="s">
        <v>388</v>
      </c>
      <c r="I1712" s="138">
        <f>IF(H1712="Urban",VLOOKUP(C1712,'Wage Index Urban (CMS.GOV)-PDPM'!$A$2:$D$1682,4,FALSE),0)</f>
        <v>0</v>
      </c>
      <c r="J1712" s="138">
        <f>IF(H1712="Rural",VLOOKUP(B1712,'Wage Index Rural (CMS.GOV)-PDPM'!$B$1:$C$54,2,FALSE),0)</f>
        <v>0.85750000000000004</v>
      </c>
    </row>
    <row r="1713" spans="1:10" x14ac:dyDescent="0.25">
      <c r="A1713" s="134">
        <v>28230</v>
      </c>
      <c r="B1713" s="134" t="s">
        <v>3148</v>
      </c>
      <c r="C1713" s="131">
        <v>99928</v>
      </c>
      <c r="D1713" s="132" t="s">
        <v>1195</v>
      </c>
      <c r="E1713" s="133" t="s">
        <v>3182</v>
      </c>
      <c r="F1713" s="133" t="s">
        <v>7092</v>
      </c>
      <c r="G1713" s="135">
        <f t="shared" si="26"/>
        <v>0.85750000000000004</v>
      </c>
      <c r="H1713" s="134" t="s">
        <v>388</v>
      </c>
      <c r="I1713" s="138">
        <f>IF(H1713="Urban",VLOOKUP(C1713,'Wage Index Urban (CMS.GOV)-PDPM'!$A$2:$D$1682,4,FALSE),0)</f>
        <v>0</v>
      </c>
      <c r="J1713" s="138">
        <f>IF(H1713="Rural",VLOOKUP(B1713,'Wage Index Rural (CMS.GOV)-PDPM'!$B$1:$C$54,2,FALSE),0)</f>
        <v>0.85750000000000004</v>
      </c>
    </row>
    <row r="1714" spans="1:10" x14ac:dyDescent="0.25">
      <c r="A1714" s="134">
        <v>28240</v>
      </c>
      <c r="B1714" s="134" t="s">
        <v>3148</v>
      </c>
      <c r="C1714" s="131">
        <v>99928</v>
      </c>
      <c r="D1714" s="132" t="s">
        <v>3183</v>
      </c>
      <c r="E1714" s="133" t="s">
        <v>3184</v>
      </c>
      <c r="F1714" s="133" t="s">
        <v>7092</v>
      </c>
      <c r="G1714" s="135">
        <f t="shared" si="26"/>
        <v>0.85750000000000004</v>
      </c>
      <c r="H1714" s="134" t="s">
        <v>388</v>
      </c>
      <c r="I1714" s="138">
        <f>IF(H1714="Urban",VLOOKUP(C1714,'Wage Index Urban (CMS.GOV)-PDPM'!$A$2:$D$1682,4,FALSE),0)</f>
        <v>0</v>
      </c>
      <c r="J1714" s="138">
        <f>IF(H1714="Rural",VLOOKUP(B1714,'Wage Index Rural (CMS.GOV)-PDPM'!$B$1:$C$54,2,FALSE),0)</f>
        <v>0.85750000000000004</v>
      </c>
    </row>
    <row r="1715" spans="1:10" x14ac:dyDescent="0.25">
      <c r="A1715" s="134">
        <v>28250</v>
      </c>
      <c r="B1715" s="134" t="s">
        <v>3148</v>
      </c>
      <c r="C1715" s="131">
        <v>43580</v>
      </c>
      <c r="D1715" s="132" t="s">
        <v>3185</v>
      </c>
      <c r="E1715" s="133" t="s">
        <v>3186</v>
      </c>
      <c r="F1715" s="133" t="s">
        <v>154</v>
      </c>
      <c r="G1715" s="135">
        <f t="shared" si="26"/>
        <v>0.87360000000000004</v>
      </c>
      <c r="H1715" s="134" t="s">
        <v>391</v>
      </c>
      <c r="I1715" s="138">
        <f>IF(H1715="Urban",VLOOKUP(C1715,'Wage Index Urban (CMS.GOV)-PDPM'!$A$2:$D$1682,4,FALSE),0)</f>
        <v>0.87360000000000004</v>
      </c>
      <c r="J1715" s="138">
        <f>IF(H1715="Rural",VLOOKUP(B1715,'Wage Index Rural (CMS.GOV)-PDPM'!$B$1:$C$54,2,FALSE),0)</f>
        <v>0</v>
      </c>
    </row>
    <row r="1716" spans="1:10" x14ac:dyDescent="0.25">
      <c r="A1716" s="134">
        <v>28260</v>
      </c>
      <c r="B1716" s="134" t="s">
        <v>3148</v>
      </c>
      <c r="C1716" s="131">
        <v>99928</v>
      </c>
      <c r="D1716" s="132" t="s">
        <v>1200</v>
      </c>
      <c r="E1716" s="133" t="s">
        <v>3187</v>
      </c>
      <c r="F1716" s="133" t="s">
        <v>7092</v>
      </c>
      <c r="G1716" s="135">
        <f t="shared" si="26"/>
        <v>0.85750000000000004</v>
      </c>
      <c r="H1716" s="134" t="s">
        <v>388</v>
      </c>
      <c r="I1716" s="138">
        <f>IF(H1716="Urban",VLOOKUP(C1716,'Wage Index Urban (CMS.GOV)-PDPM'!$A$2:$D$1682,4,FALSE),0)</f>
        <v>0</v>
      </c>
      <c r="J1716" s="138">
        <f>IF(H1716="Rural",VLOOKUP(B1716,'Wage Index Rural (CMS.GOV)-PDPM'!$B$1:$C$54,2,FALSE),0)</f>
        <v>0.85750000000000004</v>
      </c>
    </row>
    <row r="1717" spans="1:10" x14ac:dyDescent="0.25">
      <c r="A1717" s="134">
        <v>28270</v>
      </c>
      <c r="B1717" s="134" t="s">
        <v>3148</v>
      </c>
      <c r="C1717" s="131">
        <v>36540</v>
      </c>
      <c r="D1717" s="132" t="s">
        <v>898</v>
      </c>
      <c r="E1717" s="133" t="s">
        <v>3188</v>
      </c>
      <c r="F1717" s="133" t="s">
        <v>152</v>
      </c>
      <c r="G1717" s="135">
        <f t="shared" si="26"/>
        <v>0.95710000000000006</v>
      </c>
      <c r="H1717" s="134" t="s">
        <v>391</v>
      </c>
      <c r="I1717" s="138">
        <f>IF(H1717="Urban",VLOOKUP(C1717,'Wage Index Urban (CMS.GOV)-PDPM'!$A$2:$D$1682,4,FALSE),0)</f>
        <v>0.95710000000000006</v>
      </c>
      <c r="J1717" s="138">
        <f>IF(H1717="Rural",VLOOKUP(B1717,'Wage Index Rural (CMS.GOV)-PDPM'!$B$1:$C$54,2,FALSE),0)</f>
        <v>0</v>
      </c>
    </row>
    <row r="1718" spans="1:10" x14ac:dyDescent="0.25">
      <c r="A1718" s="134">
        <v>28280</v>
      </c>
      <c r="B1718" s="134" t="s">
        <v>3148</v>
      </c>
      <c r="C1718" s="131">
        <v>99928</v>
      </c>
      <c r="D1718" s="132" t="s">
        <v>3189</v>
      </c>
      <c r="E1718" s="133" t="s">
        <v>3190</v>
      </c>
      <c r="F1718" s="133" t="s">
        <v>7092</v>
      </c>
      <c r="G1718" s="135">
        <f t="shared" si="26"/>
        <v>0.85750000000000004</v>
      </c>
      <c r="H1718" s="134" t="s">
        <v>388</v>
      </c>
      <c r="I1718" s="138">
        <f>IF(H1718="Urban",VLOOKUP(C1718,'Wage Index Urban (CMS.GOV)-PDPM'!$A$2:$D$1682,4,FALSE),0)</f>
        <v>0</v>
      </c>
      <c r="J1718" s="138">
        <f>IF(H1718="Rural",VLOOKUP(B1718,'Wage Index Rural (CMS.GOV)-PDPM'!$B$1:$C$54,2,FALSE),0)</f>
        <v>0.85750000000000004</v>
      </c>
    </row>
    <row r="1719" spans="1:10" x14ac:dyDescent="0.25">
      <c r="A1719" s="134">
        <v>28290</v>
      </c>
      <c r="B1719" s="134" t="s">
        <v>3148</v>
      </c>
      <c r="C1719" s="131">
        <v>99928</v>
      </c>
      <c r="D1719" s="132" t="s">
        <v>2667</v>
      </c>
      <c r="E1719" s="133" t="s">
        <v>3191</v>
      </c>
      <c r="F1719" s="133" t="s">
        <v>7092</v>
      </c>
      <c r="G1719" s="135">
        <f t="shared" si="26"/>
        <v>0.85750000000000004</v>
      </c>
      <c r="H1719" s="134" t="s">
        <v>388</v>
      </c>
      <c r="I1719" s="138">
        <f>IF(H1719="Urban",VLOOKUP(C1719,'Wage Index Urban (CMS.GOV)-PDPM'!$A$2:$D$1682,4,FALSE),0)</f>
        <v>0</v>
      </c>
      <c r="J1719" s="138">
        <f>IF(H1719="Rural",VLOOKUP(B1719,'Wage Index Rural (CMS.GOV)-PDPM'!$B$1:$C$54,2,FALSE),0)</f>
        <v>0.85750000000000004</v>
      </c>
    </row>
    <row r="1720" spans="1:10" x14ac:dyDescent="0.25">
      <c r="A1720" s="134">
        <v>28300</v>
      </c>
      <c r="B1720" s="134" t="s">
        <v>3148</v>
      </c>
      <c r="C1720" s="131">
        <v>99928</v>
      </c>
      <c r="D1720" s="132" t="s">
        <v>448</v>
      </c>
      <c r="E1720" s="133" t="s">
        <v>3192</v>
      </c>
      <c r="F1720" s="133" t="s">
        <v>7092</v>
      </c>
      <c r="G1720" s="135">
        <f t="shared" si="26"/>
        <v>0.85750000000000004</v>
      </c>
      <c r="H1720" s="134" t="s">
        <v>388</v>
      </c>
      <c r="I1720" s="138">
        <f>IF(H1720="Urban",VLOOKUP(C1720,'Wage Index Urban (CMS.GOV)-PDPM'!$A$2:$D$1682,4,FALSE),0)</f>
        <v>0</v>
      </c>
      <c r="J1720" s="138">
        <f>IF(H1720="Rural",VLOOKUP(B1720,'Wage Index Rural (CMS.GOV)-PDPM'!$B$1:$C$54,2,FALSE),0)</f>
        <v>0.85750000000000004</v>
      </c>
    </row>
    <row r="1721" spans="1:10" x14ac:dyDescent="0.25">
      <c r="A1721" s="134">
        <v>28310</v>
      </c>
      <c r="B1721" s="134" t="s">
        <v>3148</v>
      </c>
      <c r="C1721" s="131">
        <v>99928</v>
      </c>
      <c r="D1721" s="132" t="s">
        <v>3193</v>
      </c>
      <c r="E1721" s="133" t="s">
        <v>3194</v>
      </c>
      <c r="F1721" s="133" t="s">
        <v>7092</v>
      </c>
      <c r="G1721" s="135">
        <f t="shared" si="26"/>
        <v>0.85750000000000004</v>
      </c>
      <c r="H1721" s="134" t="s">
        <v>388</v>
      </c>
      <c r="I1721" s="138">
        <f>IF(H1721="Urban",VLOOKUP(C1721,'Wage Index Urban (CMS.GOV)-PDPM'!$A$2:$D$1682,4,FALSE),0)</f>
        <v>0</v>
      </c>
      <c r="J1721" s="138">
        <f>IF(H1721="Rural",VLOOKUP(B1721,'Wage Index Rural (CMS.GOV)-PDPM'!$B$1:$C$54,2,FALSE),0)</f>
        <v>0.85750000000000004</v>
      </c>
    </row>
    <row r="1722" spans="1:10" x14ac:dyDescent="0.25">
      <c r="A1722" s="134">
        <v>28320</v>
      </c>
      <c r="B1722" s="134" t="s">
        <v>3148</v>
      </c>
      <c r="C1722" s="131">
        <v>99928</v>
      </c>
      <c r="D1722" s="132" t="s">
        <v>3195</v>
      </c>
      <c r="E1722" s="133" t="s">
        <v>3196</v>
      </c>
      <c r="F1722" s="133" t="s">
        <v>7092</v>
      </c>
      <c r="G1722" s="135">
        <f t="shared" si="26"/>
        <v>0.85750000000000004</v>
      </c>
      <c r="H1722" s="134" t="s">
        <v>388</v>
      </c>
      <c r="I1722" s="138">
        <f>IF(H1722="Urban",VLOOKUP(C1722,'Wage Index Urban (CMS.GOV)-PDPM'!$A$2:$D$1682,4,FALSE),0)</f>
        <v>0</v>
      </c>
      <c r="J1722" s="138">
        <f>IF(H1722="Rural",VLOOKUP(B1722,'Wage Index Rural (CMS.GOV)-PDPM'!$B$1:$C$54,2,FALSE),0)</f>
        <v>0.85750000000000004</v>
      </c>
    </row>
    <row r="1723" spans="1:10" x14ac:dyDescent="0.25">
      <c r="A1723" s="134">
        <v>28330</v>
      </c>
      <c r="B1723" s="134" t="s">
        <v>3148</v>
      </c>
      <c r="C1723" s="131">
        <v>99928</v>
      </c>
      <c r="D1723" s="132" t="s">
        <v>3197</v>
      </c>
      <c r="E1723" s="133" t="s">
        <v>3198</v>
      </c>
      <c r="F1723" s="133" t="s">
        <v>7092</v>
      </c>
      <c r="G1723" s="135">
        <f t="shared" si="26"/>
        <v>0.85750000000000004</v>
      </c>
      <c r="H1723" s="134" t="s">
        <v>388</v>
      </c>
      <c r="I1723" s="138">
        <f>IF(H1723="Urban",VLOOKUP(C1723,'Wage Index Urban (CMS.GOV)-PDPM'!$A$2:$D$1682,4,FALSE),0)</f>
        <v>0</v>
      </c>
      <c r="J1723" s="138">
        <f>IF(H1723="Rural",VLOOKUP(B1723,'Wage Index Rural (CMS.GOV)-PDPM'!$B$1:$C$54,2,FALSE),0)</f>
        <v>0.85750000000000004</v>
      </c>
    </row>
    <row r="1724" spans="1:10" x14ac:dyDescent="0.25">
      <c r="A1724" s="134">
        <v>28340</v>
      </c>
      <c r="B1724" s="134" t="s">
        <v>3148</v>
      </c>
      <c r="C1724" s="131">
        <v>99928</v>
      </c>
      <c r="D1724" s="132" t="s">
        <v>3199</v>
      </c>
      <c r="E1724" s="133" t="s">
        <v>3200</v>
      </c>
      <c r="F1724" s="133" t="s">
        <v>7092</v>
      </c>
      <c r="G1724" s="135">
        <f t="shared" si="26"/>
        <v>0.85750000000000004</v>
      </c>
      <c r="H1724" s="134" t="s">
        <v>388</v>
      </c>
      <c r="I1724" s="138">
        <f>IF(H1724="Urban",VLOOKUP(C1724,'Wage Index Urban (CMS.GOV)-PDPM'!$A$2:$D$1682,4,FALSE),0)</f>
        <v>0</v>
      </c>
      <c r="J1724" s="138">
        <f>IF(H1724="Rural",VLOOKUP(B1724,'Wage Index Rural (CMS.GOV)-PDPM'!$B$1:$C$54,2,FALSE),0)</f>
        <v>0.85750000000000004</v>
      </c>
    </row>
    <row r="1725" spans="1:10" x14ac:dyDescent="0.25">
      <c r="A1725" s="134">
        <v>28350</v>
      </c>
      <c r="B1725" s="134" t="s">
        <v>3148</v>
      </c>
      <c r="C1725" s="131">
        <v>99928</v>
      </c>
      <c r="D1725" s="132" t="s">
        <v>908</v>
      </c>
      <c r="E1725" s="133" t="s">
        <v>3201</v>
      </c>
      <c r="F1725" s="133" t="s">
        <v>7092</v>
      </c>
      <c r="G1725" s="135">
        <f t="shared" si="26"/>
        <v>0.85750000000000004</v>
      </c>
      <c r="H1725" s="134" t="s">
        <v>388</v>
      </c>
      <c r="I1725" s="138">
        <f>IF(H1725="Urban",VLOOKUP(C1725,'Wage Index Urban (CMS.GOV)-PDPM'!$A$2:$D$1682,4,FALSE),0)</f>
        <v>0</v>
      </c>
      <c r="J1725" s="138">
        <f>IF(H1725="Rural",VLOOKUP(B1725,'Wage Index Rural (CMS.GOV)-PDPM'!$B$1:$C$54,2,FALSE),0)</f>
        <v>0.85750000000000004</v>
      </c>
    </row>
    <row r="1726" spans="1:10" x14ac:dyDescent="0.25">
      <c r="A1726" s="134">
        <v>28360</v>
      </c>
      <c r="B1726" s="134" t="s">
        <v>3148</v>
      </c>
      <c r="C1726" s="131">
        <v>99928</v>
      </c>
      <c r="D1726" s="132" t="s">
        <v>3202</v>
      </c>
      <c r="E1726" s="133" t="s">
        <v>3203</v>
      </c>
      <c r="F1726" s="133" t="s">
        <v>7092</v>
      </c>
      <c r="G1726" s="135">
        <f t="shared" si="26"/>
        <v>0.85750000000000004</v>
      </c>
      <c r="H1726" s="134" t="s">
        <v>388</v>
      </c>
      <c r="I1726" s="138">
        <f>IF(H1726="Urban",VLOOKUP(C1726,'Wage Index Urban (CMS.GOV)-PDPM'!$A$2:$D$1682,4,FALSE),0)</f>
        <v>0</v>
      </c>
      <c r="J1726" s="138">
        <f>IF(H1726="Rural",VLOOKUP(B1726,'Wage Index Rural (CMS.GOV)-PDPM'!$B$1:$C$54,2,FALSE),0)</f>
        <v>0.85750000000000004</v>
      </c>
    </row>
    <row r="1727" spans="1:10" x14ac:dyDescent="0.25">
      <c r="A1727" s="134">
        <v>28370</v>
      </c>
      <c r="B1727" s="134" t="s">
        <v>3148</v>
      </c>
      <c r="C1727" s="131">
        <v>99928</v>
      </c>
      <c r="D1727" s="132" t="s">
        <v>661</v>
      </c>
      <c r="E1727" s="133" t="s">
        <v>3204</v>
      </c>
      <c r="F1727" s="133" t="s">
        <v>7092</v>
      </c>
      <c r="G1727" s="135">
        <f t="shared" si="26"/>
        <v>0.85750000000000004</v>
      </c>
      <c r="H1727" s="134" t="s">
        <v>388</v>
      </c>
      <c r="I1727" s="138">
        <f>IF(H1727="Urban",VLOOKUP(C1727,'Wage Index Urban (CMS.GOV)-PDPM'!$A$2:$D$1682,4,FALSE),0)</f>
        <v>0</v>
      </c>
      <c r="J1727" s="138">
        <f>IF(H1727="Rural",VLOOKUP(B1727,'Wage Index Rural (CMS.GOV)-PDPM'!$B$1:$C$54,2,FALSE),0)</f>
        <v>0.85750000000000004</v>
      </c>
    </row>
    <row r="1728" spans="1:10" x14ac:dyDescent="0.25">
      <c r="A1728" s="134">
        <v>28380</v>
      </c>
      <c r="B1728" s="134" t="s">
        <v>3148</v>
      </c>
      <c r="C1728" s="131">
        <v>99928</v>
      </c>
      <c r="D1728" s="132" t="s">
        <v>1967</v>
      </c>
      <c r="E1728" s="133" t="s">
        <v>3205</v>
      </c>
      <c r="F1728" s="133" t="s">
        <v>7092</v>
      </c>
      <c r="G1728" s="135">
        <f t="shared" si="26"/>
        <v>0.85750000000000004</v>
      </c>
      <c r="H1728" s="134" t="s">
        <v>388</v>
      </c>
      <c r="I1728" s="138">
        <f>IF(H1728="Urban",VLOOKUP(C1728,'Wage Index Urban (CMS.GOV)-PDPM'!$A$2:$D$1682,4,FALSE),0)</f>
        <v>0</v>
      </c>
      <c r="J1728" s="138">
        <f>IF(H1728="Rural",VLOOKUP(B1728,'Wage Index Rural (CMS.GOV)-PDPM'!$B$1:$C$54,2,FALSE),0)</f>
        <v>0.85750000000000004</v>
      </c>
    </row>
    <row r="1729" spans="1:10" x14ac:dyDescent="0.25">
      <c r="A1729" s="134">
        <v>28390</v>
      </c>
      <c r="B1729" s="134" t="s">
        <v>3148</v>
      </c>
      <c r="C1729" s="131">
        <v>24260</v>
      </c>
      <c r="D1729" s="132" t="s">
        <v>1242</v>
      </c>
      <c r="E1729" s="133" t="s">
        <v>3206</v>
      </c>
      <c r="F1729" s="133" t="s">
        <v>219</v>
      </c>
      <c r="G1729" s="135">
        <f t="shared" si="26"/>
        <v>1.0083</v>
      </c>
      <c r="H1729" s="134" t="s">
        <v>391</v>
      </c>
      <c r="I1729" s="138">
        <f>IF(H1729="Urban",VLOOKUP(C1729,'Wage Index Urban (CMS.GOV)-PDPM'!$A$2:$D$1682,4,FALSE),0)</f>
        <v>1.0083</v>
      </c>
      <c r="J1729" s="138">
        <f>IF(H1729="Rural",VLOOKUP(B1729,'Wage Index Rural (CMS.GOV)-PDPM'!$B$1:$C$54,2,FALSE),0)</f>
        <v>0</v>
      </c>
    </row>
    <row r="1730" spans="1:10" x14ac:dyDescent="0.25">
      <c r="A1730" s="134">
        <v>28400</v>
      </c>
      <c r="B1730" s="134" t="s">
        <v>3148</v>
      </c>
      <c r="C1730" s="131">
        <v>99928</v>
      </c>
      <c r="D1730" s="132" t="s">
        <v>1046</v>
      </c>
      <c r="E1730" s="133" t="s">
        <v>3207</v>
      </c>
      <c r="F1730" s="133" t="s">
        <v>7092</v>
      </c>
      <c r="G1730" s="135">
        <f t="shared" si="26"/>
        <v>0.85750000000000004</v>
      </c>
      <c r="H1730" s="134" t="s">
        <v>388</v>
      </c>
      <c r="I1730" s="138">
        <f>IF(H1730="Urban",VLOOKUP(C1730,'Wage Index Urban (CMS.GOV)-PDPM'!$A$2:$D$1682,4,FALSE),0)</f>
        <v>0</v>
      </c>
      <c r="J1730" s="138">
        <f>IF(H1730="Rural",VLOOKUP(B1730,'Wage Index Rural (CMS.GOV)-PDPM'!$B$1:$C$54,2,FALSE),0)</f>
        <v>0.85750000000000004</v>
      </c>
    </row>
    <row r="1731" spans="1:10" x14ac:dyDescent="0.25">
      <c r="A1731" s="134">
        <v>28410</v>
      </c>
      <c r="B1731" s="134" t="s">
        <v>3148</v>
      </c>
      <c r="C1731" s="131">
        <v>99928</v>
      </c>
      <c r="D1731" s="132" t="s">
        <v>2158</v>
      </c>
      <c r="E1731" s="133" t="s">
        <v>3208</v>
      </c>
      <c r="F1731" s="133" t="s">
        <v>7092</v>
      </c>
      <c r="G1731" s="135">
        <f t="shared" si="26"/>
        <v>0.85750000000000004</v>
      </c>
      <c r="H1731" s="134" t="s">
        <v>388</v>
      </c>
      <c r="I1731" s="138">
        <f>IF(H1731="Urban",VLOOKUP(C1731,'Wage Index Urban (CMS.GOV)-PDPM'!$A$2:$D$1682,4,FALSE),0)</f>
        <v>0</v>
      </c>
      <c r="J1731" s="138">
        <f>IF(H1731="Rural",VLOOKUP(B1731,'Wage Index Rural (CMS.GOV)-PDPM'!$B$1:$C$54,2,FALSE),0)</f>
        <v>0.85750000000000004</v>
      </c>
    </row>
    <row r="1732" spans="1:10" x14ac:dyDescent="0.25">
      <c r="A1732" s="134">
        <v>28420</v>
      </c>
      <c r="B1732" s="134" t="s">
        <v>3148</v>
      </c>
      <c r="C1732" s="131">
        <v>99928</v>
      </c>
      <c r="D1732" s="132" t="s">
        <v>3209</v>
      </c>
      <c r="E1732" s="133" t="s">
        <v>3210</v>
      </c>
      <c r="F1732" s="133" t="s">
        <v>7092</v>
      </c>
      <c r="G1732" s="135">
        <f t="shared" si="26"/>
        <v>0.85750000000000004</v>
      </c>
      <c r="H1732" s="134" t="s">
        <v>388</v>
      </c>
      <c r="I1732" s="138">
        <f>IF(H1732="Urban",VLOOKUP(C1732,'Wage Index Urban (CMS.GOV)-PDPM'!$A$2:$D$1682,4,FALSE),0)</f>
        <v>0</v>
      </c>
      <c r="J1732" s="138">
        <f>IF(H1732="Rural",VLOOKUP(B1732,'Wage Index Rural (CMS.GOV)-PDPM'!$B$1:$C$54,2,FALSE),0)</f>
        <v>0.85750000000000004</v>
      </c>
    </row>
    <row r="1733" spans="1:10" x14ac:dyDescent="0.25">
      <c r="A1733" s="134">
        <v>28430</v>
      </c>
      <c r="B1733" s="134" t="s">
        <v>3148</v>
      </c>
      <c r="C1733" s="131">
        <v>99928</v>
      </c>
      <c r="D1733" s="132" t="s">
        <v>3211</v>
      </c>
      <c r="E1733" s="133" t="s">
        <v>3212</v>
      </c>
      <c r="F1733" s="133" t="s">
        <v>7092</v>
      </c>
      <c r="G1733" s="135">
        <f t="shared" si="26"/>
        <v>0.85750000000000004</v>
      </c>
      <c r="H1733" s="134" t="s">
        <v>388</v>
      </c>
      <c r="I1733" s="138">
        <f>IF(H1733="Urban",VLOOKUP(C1733,'Wage Index Urban (CMS.GOV)-PDPM'!$A$2:$D$1682,4,FALSE),0)</f>
        <v>0</v>
      </c>
      <c r="J1733" s="138">
        <f>IF(H1733="Rural",VLOOKUP(B1733,'Wage Index Rural (CMS.GOV)-PDPM'!$B$1:$C$54,2,FALSE),0)</f>
        <v>0.85750000000000004</v>
      </c>
    </row>
    <row r="1734" spans="1:10" x14ac:dyDescent="0.25">
      <c r="A1734" s="134">
        <v>28440</v>
      </c>
      <c r="B1734" s="134" t="s">
        <v>3148</v>
      </c>
      <c r="C1734" s="131">
        <v>99928</v>
      </c>
      <c r="D1734" s="132" t="s">
        <v>2956</v>
      </c>
      <c r="E1734" s="133" t="s">
        <v>3213</v>
      </c>
      <c r="F1734" s="133" t="s">
        <v>7092</v>
      </c>
      <c r="G1734" s="135">
        <f t="shared" si="26"/>
        <v>0.85750000000000004</v>
      </c>
      <c r="H1734" s="134" t="s">
        <v>388</v>
      </c>
      <c r="I1734" s="138">
        <f>IF(H1734="Urban",VLOOKUP(C1734,'Wage Index Urban (CMS.GOV)-PDPM'!$A$2:$D$1682,4,FALSE),0)</f>
        <v>0</v>
      </c>
      <c r="J1734" s="138">
        <f>IF(H1734="Rural",VLOOKUP(B1734,'Wage Index Rural (CMS.GOV)-PDPM'!$B$1:$C$54,2,FALSE),0)</f>
        <v>0.85750000000000004</v>
      </c>
    </row>
    <row r="1735" spans="1:10" x14ac:dyDescent="0.25">
      <c r="A1735" s="134">
        <v>28450</v>
      </c>
      <c r="B1735" s="134" t="s">
        <v>3148</v>
      </c>
      <c r="C1735" s="131">
        <v>99928</v>
      </c>
      <c r="D1735" s="132" t="s">
        <v>3214</v>
      </c>
      <c r="E1735" s="133" t="s">
        <v>3215</v>
      </c>
      <c r="F1735" s="133" t="s">
        <v>7092</v>
      </c>
      <c r="G1735" s="135">
        <f t="shared" si="26"/>
        <v>0.85750000000000004</v>
      </c>
      <c r="H1735" s="134" t="s">
        <v>388</v>
      </c>
      <c r="I1735" s="138">
        <f>IF(H1735="Urban",VLOOKUP(C1735,'Wage Index Urban (CMS.GOV)-PDPM'!$A$2:$D$1682,4,FALSE),0)</f>
        <v>0</v>
      </c>
      <c r="J1735" s="138">
        <f>IF(H1735="Rural",VLOOKUP(B1735,'Wage Index Rural (CMS.GOV)-PDPM'!$B$1:$C$54,2,FALSE),0)</f>
        <v>0.85750000000000004</v>
      </c>
    </row>
    <row r="1736" spans="1:10" x14ac:dyDescent="0.25">
      <c r="A1736" s="134">
        <v>28460</v>
      </c>
      <c r="B1736" s="134" t="s">
        <v>3148</v>
      </c>
      <c r="C1736" s="131">
        <v>24260</v>
      </c>
      <c r="D1736" s="132" t="s">
        <v>668</v>
      </c>
      <c r="E1736" s="133" t="s">
        <v>3216</v>
      </c>
      <c r="F1736" s="133" t="s">
        <v>219</v>
      </c>
      <c r="G1736" s="135">
        <f t="shared" si="26"/>
        <v>1.0083</v>
      </c>
      <c r="H1736" s="134" t="s">
        <v>391</v>
      </c>
      <c r="I1736" s="138">
        <f>IF(H1736="Urban",VLOOKUP(C1736,'Wage Index Urban (CMS.GOV)-PDPM'!$A$2:$D$1682,4,FALSE),0)</f>
        <v>1.0083</v>
      </c>
      <c r="J1736" s="138">
        <f>IF(H1736="Rural",VLOOKUP(B1736,'Wage Index Rural (CMS.GOV)-PDPM'!$B$1:$C$54,2,FALSE),0)</f>
        <v>0</v>
      </c>
    </row>
    <row r="1737" spans="1:10" x14ac:dyDescent="0.25">
      <c r="A1737" s="134">
        <v>28470</v>
      </c>
      <c r="B1737" s="134" t="s">
        <v>3148</v>
      </c>
      <c r="C1737" s="131">
        <v>99928</v>
      </c>
      <c r="D1737" s="132" t="s">
        <v>462</v>
      </c>
      <c r="E1737" s="133" t="s">
        <v>3217</v>
      </c>
      <c r="F1737" s="133" t="s">
        <v>7092</v>
      </c>
      <c r="G1737" s="135">
        <f t="shared" ref="G1737:G1800" si="27">IF(H1737="Rural",J1737,I1737)</f>
        <v>0.85750000000000004</v>
      </c>
      <c r="H1737" s="134" t="s">
        <v>388</v>
      </c>
      <c r="I1737" s="138">
        <f>IF(H1737="Urban",VLOOKUP(C1737,'Wage Index Urban (CMS.GOV)-PDPM'!$A$2:$D$1682,4,FALSE),0)</f>
        <v>0</v>
      </c>
      <c r="J1737" s="138">
        <f>IF(H1737="Rural",VLOOKUP(B1737,'Wage Index Rural (CMS.GOV)-PDPM'!$B$1:$C$54,2,FALSE),0)</f>
        <v>0.85750000000000004</v>
      </c>
    </row>
    <row r="1738" spans="1:10" x14ac:dyDescent="0.25">
      <c r="A1738" s="134">
        <v>28480</v>
      </c>
      <c r="B1738" s="134" t="s">
        <v>3148</v>
      </c>
      <c r="C1738" s="131">
        <v>99928</v>
      </c>
      <c r="D1738" s="132" t="s">
        <v>676</v>
      </c>
      <c r="E1738" s="133" t="s">
        <v>3218</v>
      </c>
      <c r="F1738" s="133" t="s">
        <v>7092</v>
      </c>
      <c r="G1738" s="135">
        <f t="shared" si="27"/>
        <v>0.85750000000000004</v>
      </c>
      <c r="H1738" s="134" t="s">
        <v>388</v>
      </c>
      <c r="I1738" s="138">
        <f>IF(H1738="Urban",VLOOKUP(C1738,'Wage Index Urban (CMS.GOV)-PDPM'!$A$2:$D$1682,4,FALSE),0)</f>
        <v>0</v>
      </c>
      <c r="J1738" s="138">
        <f>IF(H1738="Rural",VLOOKUP(B1738,'Wage Index Rural (CMS.GOV)-PDPM'!$B$1:$C$54,2,FALSE),0)</f>
        <v>0.85750000000000004</v>
      </c>
    </row>
    <row r="1739" spans="1:10" x14ac:dyDescent="0.25">
      <c r="A1739" s="134">
        <v>28490</v>
      </c>
      <c r="B1739" s="134" t="s">
        <v>3148</v>
      </c>
      <c r="C1739" s="131">
        <v>99928</v>
      </c>
      <c r="D1739" s="132" t="s">
        <v>3219</v>
      </c>
      <c r="E1739" s="133" t="s">
        <v>3220</v>
      </c>
      <c r="F1739" s="133" t="s">
        <v>7092</v>
      </c>
      <c r="G1739" s="135">
        <f t="shared" si="27"/>
        <v>0.85750000000000004</v>
      </c>
      <c r="H1739" s="134" t="s">
        <v>388</v>
      </c>
      <c r="I1739" s="138">
        <f>IF(H1739="Urban",VLOOKUP(C1739,'Wage Index Urban (CMS.GOV)-PDPM'!$A$2:$D$1682,4,FALSE),0)</f>
        <v>0</v>
      </c>
      <c r="J1739" s="138">
        <f>IF(H1739="Rural",VLOOKUP(B1739,'Wage Index Rural (CMS.GOV)-PDPM'!$B$1:$C$54,2,FALSE),0)</f>
        <v>0.85750000000000004</v>
      </c>
    </row>
    <row r="1740" spans="1:10" x14ac:dyDescent="0.25">
      <c r="A1740" s="134">
        <v>28500</v>
      </c>
      <c r="B1740" s="134" t="s">
        <v>3148</v>
      </c>
      <c r="C1740" s="131">
        <v>99928</v>
      </c>
      <c r="D1740" s="132" t="s">
        <v>3221</v>
      </c>
      <c r="E1740" s="133" t="s">
        <v>3222</v>
      </c>
      <c r="F1740" s="133" t="s">
        <v>7092</v>
      </c>
      <c r="G1740" s="135">
        <f t="shared" si="27"/>
        <v>0.85750000000000004</v>
      </c>
      <c r="H1740" s="134" t="s">
        <v>388</v>
      </c>
      <c r="I1740" s="138">
        <f>IF(H1740="Urban",VLOOKUP(C1740,'Wage Index Urban (CMS.GOV)-PDPM'!$A$2:$D$1682,4,FALSE),0)</f>
        <v>0</v>
      </c>
      <c r="J1740" s="138">
        <f>IF(H1740="Rural",VLOOKUP(B1740,'Wage Index Rural (CMS.GOV)-PDPM'!$B$1:$C$54,2,FALSE),0)</f>
        <v>0.85750000000000004</v>
      </c>
    </row>
    <row r="1741" spans="1:10" x14ac:dyDescent="0.25">
      <c r="A1741" s="134">
        <v>28510</v>
      </c>
      <c r="B1741" s="134" t="s">
        <v>3148</v>
      </c>
      <c r="C1741" s="131">
        <v>99928</v>
      </c>
      <c r="D1741" s="132" t="s">
        <v>3223</v>
      </c>
      <c r="E1741" s="133" t="s">
        <v>3224</v>
      </c>
      <c r="F1741" s="133" t="s">
        <v>7092</v>
      </c>
      <c r="G1741" s="135">
        <f t="shared" si="27"/>
        <v>0.85750000000000004</v>
      </c>
      <c r="H1741" s="134" t="s">
        <v>388</v>
      </c>
      <c r="I1741" s="138">
        <f>IF(H1741="Urban",VLOOKUP(C1741,'Wage Index Urban (CMS.GOV)-PDPM'!$A$2:$D$1682,4,FALSE),0)</f>
        <v>0</v>
      </c>
      <c r="J1741" s="138">
        <f>IF(H1741="Rural",VLOOKUP(B1741,'Wage Index Rural (CMS.GOV)-PDPM'!$B$1:$C$54,2,FALSE),0)</f>
        <v>0.85750000000000004</v>
      </c>
    </row>
    <row r="1742" spans="1:10" x14ac:dyDescent="0.25">
      <c r="A1742" s="134">
        <v>28520</v>
      </c>
      <c r="B1742" s="134" t="s">
        <v>3148</v>
      </c>
      <c r="C1742" s="131">
        <v>99928</v>
      </c>
      <c r="D1742" s="132" t="s">
        <v>3225</v>
      </c>
      <c r="E1742" s="133" t="s">
        <v>3226</v>
      </c>
      <c r="F1742" s="133" t="s">
        <v>7092</v>
      </c>
      <c r="G1742" s="135">
        <f t="shared" si="27"/>
        <v>0.85750000000000004</v>
      </c>
      <c r="H1742" s="134" t="s">
        <v>388</v>
      </c>
      <c r="I1742" s="138">
        <f>IF(H1742="Urban",VLOOKUP(C1742,'Wage Index Urban (CMS.GOV)-PDPM'!$A$2:$D$1682,4,FALSE),0)</f>
        <v>0</v>
      </c>
      <c r="J1742" s="138">
        <f>IF(H1742="Rural",VLOOKUP(B1742,'Wage Index Rural (CMS.GOV)-PDPM'!$B$1:$C$54,2,FALSE),0)</f>
        <v>0.85750000000000004</v>
      </c>
    </row>
    <row r="1743" spans="1:10" x14ac:dyDescent="0.25">
      <c r="A1743" s="134">
        <v>28530</v>
      </c>
      <c r="B1743" s="134" t="s">
        <v>3148</v>
      </c>
      <c r="C1743" s="131">
        <v>99928</v>
      </c>
      <c r="D1743" s="132" t="s">
        <v>1553</v>
      </c>
      <c r="E1743" s="133" t="s">
        <v>3227</v>
      </c>
      <c r="F1743" s="133" t="s">
        <v>7092</v>
      </c>
      <c r="G1743" s="135">
        <f t="shared" si="27"/>
        <v>0.85750000000000004</v>
      </c>
      <c r="H1743" s="134" t="s">
        <v>388</v>
      </c>
      <c r="I1743" s="138">
        <f>IF(H1743="Urban",VLOOKUP(C1743,'Wage Index Urban (CMS.GOV)-PDPM'!$A$2:$D$1682,4,FALSE),0)</f>
        <v>0</v>
      </c>
      <c r="J1743" s="138">
        <f>IF(H1743="Rural",VLOOKUP(B1743,'Wage Index Rural (CMS.GOV)-PDPM'!$B$1:$C$54,2,FALSE),0)</f>
        <v>0.85750000000000004</v>
      </c>
    </row>
    <row r="1744" spans="1:10" x14ac:dyDescent="0.25">
      <c r="A1744" s="134">
        <v>28540</v>
      </c>
      <c r="B1744" s="134" t="s">
        <v>3148</v>
      </c>
      <c r="C1744" s="131">
        <v>30700</v>
      </c>
      <c r="D1744" s="132" t="s">
        <v>3228</v>
      </c>
      <c r="E1744" s="133" t="s">
        <v>3229</v>
      </c>
      <c r="F1744" s="133" t="s">
        <v>220</v>
      </c>
      <c r="G1744" s="135">
        <f t="shared" si="27"/>
        <v>0.95590000000000008</v>
      </c>
      <c r="H1744" s="134" t="s">
        <v>391</v>
      </c>
      <c r="I1744" s="138">
        <f>IF(H1744="Urban",VLOOKUP(C1744,'Wage Index Urban (CMS.GOV)-PDPM'!$A$2:$D$1682,4,FALSE),0)</f>
        <v>0.95590000000000008</v>
      </c>
      <c r="J1744" s="138">
        <f>IF(H1744="Rural",VLOOKUP(B1744,'Wage Index Rural (CMS.GOV)-PDPM'!$B$1:$C$54,2,FALSE),0)</f>
        <v>0</v>
      </c>
    </row>
    <row r="1745" spans="1:10" x14ac:dyDescent="0.25">
      <c r="A1745" s="134">
        <v>28550</v>
      </c>
      <c r="B1745" s="134" t="s">
        <v>3148</v>
      </c>
      <c r="C1745" s="131">
        <v>99928</v>
      </c>
      <c r="D1745" s="132" t="s">
        <v>682</v>
      </c>
      <c r="E1745" s="133" t="s">
        <v>3230</v>
      </c>
      <c r="F1745" s="133" t="s">
        <v>7092</v>
      </c>
      <c r="G1745" s="135">
        <f t="shared" si="27"/>
        <v>0.85750000000000004</v>
      </c>
      <c r="H1745" s="134" t="s">
        <v>388</v>
      </c>
      <c r="I1745" s="138">
        <f>IF(H1745="Urban",VLOOKUP(C1745,'Wage Index Urban (CMS.GOV)-PDPM'!$A$2:$D$1682,4,FALSE),0)</f>
        <v>0</v>
      </c>
      <c r="J1745" s="138">
        <f>IF(H1745="Rural",VLOOKUP(B1745,'Wage Index Rural (CMS.GOV)-PDPM'!$B$1:$C$54,2,FALSE),0)</f>
        <v>0.85750000000000004</v>
      </c>
    </row>
    <row r="1746" spans="1:10" x14ac:dyDescent="0.25">
      <c r="A1746" s="134">
        <v>28560</v>
      </c>
      <c r="B1746" s="134" t="s">
        <v>3148</v>
      </c>
      <c r="C1746" s="131">
        <v>99928</v>
      </c>
      <c r="D1746" s="132" t="s">
        <v>686</v>
      </c>
      <c r="E1746" s="133" t="s">
        <v>3231</v>
      </c>
      <c r="F1746" s="133" t="s">
        <v>7092</v>
      </c>
      <c r="G1746" s="135">
        <f t="shared" si="27"/>
        <v>0.85750000000000004</v>
      </c>
      <c r="H1746" s="134" t="s">
        <v>388</v>
      </c>
      <c r="I1746" s="138">
        <f>IF(H1746="Urban",VLOOKUP(C1746,'Wage Index Urban (CMS.GOV)-PDPM'!$A$2:$D$1682,4,FALSE),0)</f>
        <v>0</v>
      </c>
      <c r="J1746" s="138">
        <f>IF(H1746="Rural",VLOOKUP(B1746,'Wage Index Rural (CMS.GOV)-PDPM'!$B$1:$C$54,2,FALSE),0)</f>
        <v>0.85750000000000004</v>
      </c>
    </row>
    <row r="1747" spans="1:10" x14ac:dyDescent="0.25">
      <c r="A1747" s="134">
        <v>28570</v>
      </c>
      <c r="B1747" s="134" t="s">
        <v>3148</v>
      </c>
      <c r="C1747" s="131">
        <v>99928</v>
      </c>
      <c r="D1747" s="132" t="s">
        <v>3232</v>
      </c>
      <c r="E1747" s="133" t="s">
        <v>3233</v>
      </c>
      <c r="F1747" s="133" t="s">
        <v>7092</v>
      </c>
      <c r="G1747" s="135">
        <f t="shared" si="27"/>
        <v>0.85750000000000004</v>
      </c>
      <c r="H1747" s="134" t="s">
        <v>388</v>
      </c>
      <c r="I1747" s="138">
        <f>IF(H1747="Urban",VLOOKUP(C1747,'Wage Index Urban (CMS.GOV)-PDPM'!$A$2:$D$1682,4,FALSE),0)</f>
        <v>0</v>
      </c>
      <c r="J1747" s="138">
        <f>IF(H1747="Rural",VLOOKUP(B1747,'Wage Index Rural (CMS.GOV)-PDPM'!$B$1:$C$54,2,FALSE),0)</f>
        <v>0.85750000000000004</v>
      </c>
    </row>
    <row r="1748" spans="1:10" x14ac:dyDescent="0.25">
      <c r="A1748" s="134">
        <v>28590</v>
      </c>
      <c r="B1748" s="134" t="s">
        <v>3148</v>
      </c>
      <c r="C1748" s="131">
        <v>99928</v>
      </c>
      <c r="D1748" s="132" t="s">
        <v>478</v>
      </c>
      <c r="E1748" s="133" t="s">
        <v>3234</v>
      </c>
      <c r="F1748" s="133" t="s">
        <v>7092</v>
      </c>
      <c r="G1748" s="135">
        <f t="shared" si="27"/>
        <v>0.85750000000000004</v>
      </c>
      <c r="H1748" s="134" t="s">
        <v>388</v>
      </c>
      <c r="I1748" s="138">
        <f>IF(H1748="Urban",VLOOKUP(C1748,'Wage Index Urban (CMS.GOV)-PDPM'!$A$2:$D$1682,4,FALSE),0)</f>
        <v>0</v>
      </c>
      <c r="J1748" s="138">
        <f>IF(H1748="Rural",VLOOKUP(B1748,'Wage Index Rural (CMS.GOV)-PDPM'!$B$1:$C$54,2,FALSE),0)</f>
        <v>0.85750000000000004</v>
      </c>
    </row>
    <row r="1749" spans="1:10" x14ac:dyDescent="0.25">
      <c r="A1749" s="134">
        <v>28580</v>
      </c>
      <c r="B1749" s="134" t="s">
        <v>3148</v>
      </c>
      <c r="C1749" s="131">
        <v>99928</v>
      </c>
      <c r="D1749" s="132" t="s">
        <v>3235</v>
      </c>
      <c r="E1749" s="133" t="s">
        <v>3236</v>
      </c>
      <c r="F1749" s="133" t="s">
        <v>7092</v>
      </c>
      <c r="G1749" s="135">
        <f t="shared" si="27"/>
        <v>0.85750000000000004</v>
      </c>
      <c r="H1749" s="134" t="s">
        <v>388</v>
      </c>
      <c r="I1749" s="138">
        <f>IF(H1749="Urban",VLOOKUP(C1749,'Wage Index Urban (CMS.GOV)-PDPM'!$A$2:$D$1682,4,FALSE),0)</f>
        <v>0</v>
      </c>
      <c r="J1749" s="138">
        <f>IF(H1749="Rural",VLOOKUP(B1749,'Wage Index Rural (CMS.GOV)-PDPM'!$B$1:$C$54,2,FALSE),0)</f>
        <v>0.85750000000000004</v>
      </c>
    </row>
    <row r="1750" spans="1:10" x14ac:dyDescent="0.25">
      <c r="A1750" s="134">
        <v>28600</v>
      </c>
      <c r="B1750" s="134" t="s">
        <v>3148</v>
      </c>
      <c r="C1750" s="131">
        <v>24260</v>
      </c>
      <c r="D1750" s="132" t="s">
        <v>3237</v>
      </c>
      <c r="E1750" s="133" t="s">
        <v>3238</v>
      </c>
      <c r="F1750" s="133" t="s">
        <v>219</v>
      </c>
      <c r="G1750" s="135">
        <f t="shared" si="27"/>
        <v>1.0083</v>
      </c>
      <c r="H1750" s="134" t="s">
        <v>391</v>
      </c>
      <c r="I1750" s="138">
        <f>IF(H1750="Urban",VLOOKUP(C1750,'Wage Index Urban (CMS.GOV)-PDPM'!$A$2:$D$1682,4,FALSE),0)</f>
        <v>1.0083</v>
      </c>
      <c r="J1750" s="138">
        <f>IF(H1750="Rural",VLOOKUP(B1750,'Wage Index Rural (CMS.GOV)-PDPM'!$B$1:$C$54,2,FALSE),0)</f>
        <v>0</v>
      </c>
    </row>
    <row r="1751" spans="1:10" x14ac:dyDescent="0.25">
      <c r="A1751" s="134">
        <v>28610</v>
      </c>
      <c r="B1751" s="134" t="s">
        <v>3148</v>
      </c>
      <c r="C1751" s="131">
        <v>99928</v>
      </c>
      <c r="D1751" s="132" t="s">
        <v>3239</v>
      </c>
      <c r="E1751" s="133" t="s">
        <v>3240</v>
      </c>
      <c r="F1751" s="133" t="s">
        <v>7092</v>
      </c>
      <c r="G1751" s="135">
        <f t="shared" si="27"/>
        <v>0.85750000000000004</v>
      </c>
      <c r="H1751" s="134" t="s">
        <v>388</v>
      </c>
      <c r="I1751" s="138">
        <f>IF(H1751="Urban",VLOOKUP(C1751,'Wage Index Urban (CMS.GOV)-PDPM'!$A$2:$D$1682,4,FALSE),0)</f>
        <v>0</v>
      </c>
      <c r="J1751" s="138">
        <f>IF(H1751="Rural",VLOOKUP(B1751,'Wage Index Rural (CMS.GOV)-PDPM'!$B$1:$C$54,2,FALSE),0)</f>
        <v>0.85750000000000004</v>
      </c>
    </row>
    <row r="1752" spans="1:10" x14ac:dyDescent="0.25">
      <c r="A1752" s="134">
        <v>28620</v>
      </c>
      <c r="B1752" s="134" t="s">
        <v>3148</v>
      </c>
      <c r="C1752" s="131">
        <v>99928</v>
      </c>
      <c r="D1752" s="132" t="s">
        <v>3241</v>
      </c>
      <c r="E1752" s="133" t="s">
        <v>3242</v>
      </c>
      <c r="F1752" s="133" t="s">
        <v>7092</v>
      </c>
      <c r="G1752" s="135">
        <f t="shared" si="27"/>
        <v>0.85750000000000004</v>
      </c>
      <c r="H1752" s="134" t="s">
        <v>388</v>
      </c>
      <c r="I1752" s="138">
        <f>IF(H1752="Urban",VLOOKUP(C1752,'Wage Index Urban (CMS.GOV)-PDPM'!$A$2:$D$1682,4,FALSE),0)</f>
        <v>0</v>
      </c>
      <c r="J1752" s="138">
        <f>IF(H1752="Rural",VLOOKUP(B1752,'Wage Index Rural (CMS.GOV)-PDPM'!$B$1:$C$54,2,FALSE),0)</f>
        <v>0.85750000000000004</v>
      </c>
    </row>
    <row r="1753" spans="1:10" x14ac:dyDescent="0.25">
      <c r="A1753" s="134">
        <v>28630</v>
      </c>
      <c r="B1753" s="134" t="s">
        <v>3148</v>
      </c>
      <c r="C1753" s="131">
        <v>99928</v>
      </c>
      <c r="D1753" s="132" t="s">
        <v>2013</v>
      </c>
      <c r="E1753" s="133" t="s">
        <v>3243</v>
      </c>
      <c r="F1753" s="133" t="s">
        <v>7092</v>
      </c>
      <c r="G1753" s="135">
        <f t="shared" si="27"/>
        <v>0.85750000000000004</v>
      </c>
      <c r="H1753" s="134" t="s">
        <v>388</v>
      </c>
      <c r="I1753" s="138">
        <f>IF(H1753="Urban",VLOOKUP(C1753,'Wage Index Urban (CMS.GOV)-PDPM'!$A$2:$D$1682,4,FALSE),0)</f>
        <v>0</v>
      </c>
      <c r="J1753" s="138">
        <f>IF(H1753="Rural",VLOOKUP(B1753,'Wage Index Rural (CMS.GOV)-PDPM'!$B$1:$C$54,2,FALSE),0)</f>
        <v>0.85750000000000004</v>
      </c>
    </row>
    <row r="1754" spans="1:10" x14ac:dyDescent="0.25">
      <c r="A1754" s="134">
        <v>28640</v>
      </c>
      <c r="B1754" s="134" t="s">
        <v>3148</v>
      </c>
      <c r="C1754" s="131">
        <v>99928</v>
      </c>
      <c r="D1754" s="132" t="s">
        <v>3244</v>
      </c>
      <c r="E1754" s="133" t="s">
        <v>3245</v>
      </c>
      <c r="F1754" s="133" t="s">
        <v>7092</v>
      </c>
      <c r="G1754" s="135">
        <f t="shared" si="27"/>
        <v>0.85750000000000004</v>
      </c>
      <c r="H1754" s="134" t="s">
        <v>388</v>
      </c>
      <c r="I1754" s="138">
        <f>IF(H1754="Urban",VLOOKUP(C1754,'Wage Index Urban (CMS.GOV)-PDPM'!$A$2:$D$1682,4,FALSE),0)</f>
        <v>0</v>
      </c>
      <c r="J1754" s="138">
        <f>IF(H1754="Rural",VLOOKUP(B1754,'Wage Index Rural (CMS.GOV)-PDPM'!$B$1:$C$54,2,FALSE),0)</f>
        <v>0.85750000000000004</v>
      </c>
    </row>
    <row r="1755" spans="1:10" x14ac:dyDescent="0.25">
      <c r="A1755" s="134">
        <v>28650</v>
      </c>
      <c r="B1755" s="134" t="s">
        <v>3148</v>
      </c>
      <c r="C1755" s="131">
        <v>99928</v>
      </c>
      <c r="D1755" s="132" t="s">
        <v>3246</v>
      </c>
      <c r="E1755" s="133" t="s">
        <v>3247</v>
      </c>
      <c r="F1755" s="133" t="s">
        <v>7092</v>
      </c>
      <c r="G1755" s="135">
        <f t="shared" si="27"/>
        <v>0.85750000000000004</v>
      </c>
      <c r="H1755" s="134" t="s">
        <v>388</v>
      </c>
      <c r="I1755" s="138">
        <f>IF(H1755="Urban",VLOOKUP(C1755,'Wage Index Urban (CMS.GOV)-PDPM'!$A$2:$D$1682,4,FALSE),0)</f>
        <v>0</v>
      </c>
      <c r="J1755" s="138">
        <f>IF(H1755="Rural",VLOOKUP(B1755,'Wage Index Rural (CMS.GOV)-PDPM'!$B$1:$C$54,2,FALSE),0)</f>
        <v>0.85750000000000004</v>
      </c>
    </row>
    <row r="1756" spans="1:10" x14ac:dyDescent="0.25">
      <c r="A1756" s="134">
        <v>28660</v>
      </c>
      <c r="B1756" s="134" t="s">
        <v>3148</v>
      </c>
      <c r="C1756" s="131">
        <v>99928</v>
      </c>
      <c r="D1756" s="132" t="s">
        <v>2027</v>
      </c>
      <c r="E1756" s="133" t="s">
        <v>3248</v>
      </c>
      <c r="F1756" s="133" t="s">
        <v>7092</v>
      </c>
      <c r="G1756" s="135">
        <f t="shared" si="27"/>
        <v>0.85750000000000004</v>
      </c>
      <c r="H1756" s="134" t="s">
        <v>388</v>
      </c>
      <c r="I1756" s="138">
        <f>IF(H1756="Urban",VLOOKUP(C1756,'Wage Index Urban (CMS.GOV)-PDPM'!$A$2:$D$1682,4,FALSE),0)</f>
        <v>0</v>
      </c>
      <c r="J1756" s="138">
        <f>IF(H1756="Rural",VLOOKUP(B1756,'Wage Index Rural (CMS.GOV)-PDPM'!$B$1:$C$54,2,FALSE),0)</f>
        <v>0.85750000000000004</v>
      </c>
    </row>
    <row r="1757" spans="1:10" x14ac:dyDescent="0.25">
      <c r="A1757" s="134">
        <v>28670</v>
      </c>
      <c r="B1757" s="134" t="s">
        <v>3148</v>
      </c>
      <c r="C1757" s="131">
        <v>99928</v>
      </c>
      <c r="D1757" s="132" t="s">
        <v>3249</v>
      </c>
      <c r="E1757" s="133" t="s">
        <v>3250</v>
      </c>
      <c r="F1757" s="133" t="s">
        <v>7092</v>
      </c>
      <c r="G1757" s="135">
        <f t="shared" si="27"/>
        <v>0.85750000000000004</v>
      </c>
      <c r="H1757" s="134" t="s">
        <v>388</v>
      </c>
      <c r="I1757" s="138">
        <f>IF(H1757="Urban",VLOOKUP(C1757,'Wage Index Urban (CMS.GOV)-PDPM'!$A$2:$D$1682,4,FALSE),0)</f>
        <v>0</v>
      </c>
      <c r="J1757" s="138">
        <f>IF(H1757="Rural",VLOOKUP(B1757,'Wage Index Rural (CMS.GOV)-PDPM'!$B$1:$C$54,2,FALSE),0)</f>
        <v>0.85750000000000004</v>
      </c>
    </row>
    <row r="1758" spans="1:10" x14ac:dyDescent="0.25">
      <c r="A1758" s="134">
        <v>28680</v>
      </c>
      <c r="B1758" s="134" t="s">
        <v>3148</v>
      </c>
      <c r="C1758" s="131">
        <v>99928</v>
      </c>
      <c r="D1758" s="132" t="s">
        <v>3005</v>
      </c>
      <c r="E1758" s="133" t="s">
        <v>3251</v>
      </c>
      <c r="F1758" s="133" t="s">
        <v>7092</v>
      </c>
      <c r="G1758" s="135">
        <f t="shared" si="27"/>
        <v>0.85750000000000004</v>
      </c>
      <c r="H1758" s="134" t="s">
        <v>388</v>
      </c>
      <c r="I1758" s="138">
        <f>IF(H1758="Urban",VLOOKUP(C1758,'Wage Index Urban (CMS.GOV)-PDPM'!$A$2:$D$1682,4,FALSE),0)</f>
        <v>0</v>
      </c>
      <c r="J1758" s="138">
        <f>IF(H1758="Rural",VLOOKUP(B1758,'Wage Index Rural (CMS.GOV)-PDPM'!$B$1:$C$54,2,FALSE),0)</f>
        <v>0.85750000000000004</v>
      </c>
    </row>
    <row r="1759" spans="1:10" x14ac:dyDescent="0.25">
      <c r="A1759" s="134">
        <v>28690</v>
      </c>
      <c r="B1759" s="134" t="s">
        <v>3148</v>
      </c>
      <c r="C1759" s="131">
        <v>99928</v>
      </c>
      <c r="D1759" s="132" t="s">
        <v>1311</v>
      </c>
      <c r="E1759" s="133" t="s">
        <v>3252</v>
      </c>
      <c r="F1759" s="133" t="s">
        <v>7092</v>
      </c>
      <c r="G1759" s="135">
        <f t="shared" si="27"/>
        <v>0.85750000000000004</v>
      </c>
      <c r="H1759" s="134" t="s">
        <v>388</v>
      </c>
      <c r="I1759" s="138">
        <f>IF(H1759="Urban",VLOOKUP(C1759,'Wage Index Urban (CMS.GOV)-PDPM'!$A$2:$D$1682,4,FALSE),0)</f>
        <v>0</v>
      </c>
      <c r="J1759" s="138">
        <f>IF(H1759="Rural",VLOOKUP(B1759,'Wage Index Rural (CMS.GOV)-PDPM'!$B$1:$C$54,2,FALSE),0)</f>
        <v>0.85750000000000004</v>
      </c>
    </row>
    <row r="1760" spans="1:10" x14ac:dyDescent="0.25">
      <c r="A1760" s="134">
        <v>28700</v>
      </c>
      <c r="B1760" s="134" t="s">
        <v>3148</v>
      </c>
      <c r="C1760" s="131">
        <v>99928</v>
      </c>
      <c r="D1760" s="132" t="s">
        <v>3008</v>
      </c>
      <c r="E1760" s="133" t="s">
        <v>3253</v>
      </c>
      <c r="F1760" s="133" t="s">
        <v>7092</v>
      </c>
      <c r="G1760" s="135">
        <f t="shared" si="27"/>
        <v>0.85750000000000004</v>
      </c>
      <c r="H1760" s="134" t="s">
        <v>388</v>
      </c>
      <c r="I1760" s="138">
        <f>IF(H1760="Urban",VLOOKUP(C1760,'Wage Index Urban (CMS.GOV)-PDPM'!$A$2:$D$1682,4,FALSE),0)</f>
        <v>0</v>
      </c>
      <c r="J1760" s="138">
        <f>IF(H1760="Rural",VLOOKUP(B1760,'Wage Index Rural (CMS.GOV)-PDPM'!$B$1:$C$54,2,FALSE),0)</f>
        <v>0.85750000000000004</v>
      </c>
    </row>
    <row r="1761" spans="1:10" x14ac:dyDescent="0.25">
      <c r="A1761" s="134">
        <v>28710</v>
      </c>
      <c r="B1761" s="134" t="s">
        <v>3148</v>
      </c>
      <c r="C1761" s="131">
        <v>99928</v>
      </c>
      <c r="D1761" s="132" t="s">
        <v>710</v>
      </c>
      <c r="E1761" s="133" t="s">
        <v>3254</v>
      </c>
      <c r="F1761" s="133" t="s">
        <v>7092</v>
      </c>
      <c r="G1761" s="135">
        <f t="shared" si="27"/>
        <v>0.85750000000000004</v>
      </c>
      <c r="H1761" s="134" t="s">
        <v>388</v>
      </c>
      <c r="I1761" s="138">
        <f>IF(H1761="Urban",VLOOKUP(C1761,'Wage Index Urban (CMS.GOV)-PDPM'!$A$2:$D$1682,4,FALSE),0)</f>
        <v>0</v>
      </c>
      <c r="J1761" s="138">
        <f>IF(H1761="Rural",VLOOKUP(B1761,'Wage Index Rural (CMS.GOV)-PDPM'!$B$1:$C$54,2,FALSE),0)</f>
        <v>0.85750000000000004</v>
      </c>
    </row>
    <row r="1762" spans="1:10" x14ac:dyDescent="0.25">
      <c r="A1762" s="134">
        <v>28720</v>
      </c>
      <c r="B1762" s="134" t="s">
        <v>3148</v>
      </c>
      <c r="C1762" s="131">
        <v>99928</v>
      </c>
      <c r="D1762" s="132" t="s">
        <v>3255</v>
      </c>
      <c r="E1762" s="133" t="s">
        <v>3256</v>
      </c>
      <c r="F1762" s="133" t="s">
        <v>7092</v>
      </c>
      <c r="G1762" s="135">
        <f t="shared" si="27"/>
        <v>0.85750000000000004</v>
      </c>
      <c r="H1762" s="134" t="s">
        <v>388</v>
      </c>
      <c r="I1762" s="138">
        <f>IF(H1762="Urban",VLOOKUP(C1762,'Wage Index Urban (CMS.GOV)-PDPM'!$A$2:$D$1682,4,FALSE),0)</f>
        <v>0</v>
      </c>
      <c r="J1762" s="138">
        <f>IF(H1762="Rural",VLOOKUP(B1762,'Wage Index Rural (CMS.GOV)-PDPM'!$B$1:$C$54,2,FALSE),0)</f>
        <v>0.85750000000000004</v>
      </c>
    </row>
    <row r="1763" spans="1:10" x14ac:dyDescent="0.25">
      <c r="A1763" s="134">
        <v>28730</v>
      </c>
      <c r="B1763" s="134" t="s">
        <v>3148</v>
      </c>
      <c r="C1763" s="131">
        <v>99928</v>
      </c>
      <c r="D1763" s="132" t="s">
        <v>3257</v>
      </c>
      <c r="E1763" s="133" t="s">
        <v>3258</v>
      </c>
      <c r="F1763" s="133" t="s">
        <v>7092</v>
      </c>
      <c r="G1763" s="135">
        <f t="shared" si="27"/>
        <v>0.85750000000000004</v>
      </c>
      <c r="H1763" s="134" t="s">
        <v>388</v>
      </c>
      <c r="I1763" s="138">
        <f>IF(H1763="Urban",VLOOKUP(C1763,'Wage Index Urban (CMS.GOV)-PDPM'!$A$2:$D$1682,4,FALSE),0)</f>
        <v>0</v>
      </c>
      <c r="J1763" s="138">
        <f>IF(H1763="Rural",VLOOKUP(B1763,'Wage Index Rural (CMS.GOV)-PDPM'!$B$1:$C$54,2,FALSE),0)</f>
        <v>0.85750000000000004</v>
      </c>
    </row>
    <row r="1764" spans="1:10" x14ac:dyDescent="0.25">
      <c r="A1764" s="134">
        <v>28740</v>
      </c>
      <c r="B1764" s="134" t="s">
        <v>3148</v>
      </c>
      <c r="C1764" s="131">
        <v>99928</v>
      </c>
      <c r="D1764" s="132" t="s">
        <v>2743</v>
      </c>
      <c r="E1764" s="133" t="s">
        <v>3259</v>
      </c>
      <c r="F1764" s="133" t="s">
        <v>7092</v>
      </c>
      <c r="G1764" s="135">
        <f t="shared" si="27"/>
        <v>0.85750000000000004</v>
      </c>
      <c r="H1764" s="134" t="s">
        <v>388</v>
      </c>
      <c r="I1764" s="138">
        <f>IF(H1764="Urban",VLOOKUP(C1764,'Wage Index Urban (CMS.GOV)-PDPM'!$A$2:$D$1682,4,FALSE),0)</f>
        <v>0</v>
      </c>
      <c r="J1764" s="138">
        <f>IF(H1764="Rural",VLOOKUP(B1764,'Wage Index Rural (CMS.GOV)-PDPM'!$B$1:$C$54,2,FALSE),0)</f>
        <v>0.85750000000000004</v>
      </c>
    </row>
    <row r="1765" spans="1:10" x14ac:dyDescent="0.25">
      <c r="A1765" s="134">
        <v>28750</v>
      </c>
      <c r="B1765" s="134" t="s">
        <v>3148</v>
      </c>
      <c r="C1765" s="131">
        <v>99928</v>
      </c>
      <c r="D1765" s="132" t="s">
        <v>719</v>
      </c>
      <c r="E1765" s="133" t="s">
        <v>3260</v>
      </c>
      <c r="F1765" s="133" t="s">
        <v>7092</v>
      </c>
      <c r="G1765" s="135">
        <f t="shared" si="27"/>
        <v>0.85750000000000004</v>
      </c>
      <c r="H1765" s="134" t="s">
        <v>388</v>
      </c>
      <c r="I1765" s="138">
        <f>IF(H1765="Urban",VLOOKUP(C1765,'Wage Index Urban (CMS.GOV)-PDPM'!$A$2:$D$1682,4,FALSE),0)</f>
        <v>0</v>
      </c>
      <c r="J1765" s="138">
        <f>IF(H1765="Rural",VLOOKUP(B1765,'Wage Index Rural (CMS.GOV)-PDPM'!$B$1:$C$54,2,FALSE),0)</f>
        <v>0.85750000000000004</v>
      </c>
    </row>
    <row r="1766" spans="1:10" x14ac:dyDescent="0.25">
      <c r="A1766" s="134">
        <v>28760</v>
      </c>
      <c r="B1766" s="134" t="s">
        <v>3148</v>
      </c>
      <c r="C1766" s="131">
        <v>36540</v>
      </c>
      <c r="D1766" s="132" t="s">
        <v>3261</v>
      </c>
      <c r="E1766" s="133" t="s">
        <v>3262</v>
      </c>
      <c r="F1766" s="133" t="s">
        <v>152</v>
      </c>
      <c r="G1766" s="135">
        <f t="shared" si="27"/>
        <v>0.95710000000000006</v>
      </c>
      <c r="H1766" s="134" t="s">
        <v>391</v>
      </c>
      <c r="I1766" s="138">
        <f>IF(H1766="Urban",VLOOKUP(C1766,'Wage Index Urban (CMS.GOV)-PDPM'!$A$2:$D$1682,4,FALSE),0)</f>
        <v>0.95710000000000006</v>
      </c>
      <c r="J1766" s="138">
        <f>IF(H1766="Rural",VLOOKUP(B1766,'Wage Index Rural (CMS.GOV)-PDPM'!$B$1:$C$54,2,FALSE),0)</f>
        <v>0</v>
      </c>
    </row>
    <row r="1767" spans="1:10" x14ac:dyDescent="0.25">
      <c r="A1767" s="134">
        <v>28770</v>
      </c>
      <c r="B1767" s="134" t="s">
        <v>3148</v>
      </c>
      <c r="C1767" s="131">
        <v>36540</v>
      </c>
      <c r="D1767" s="132" t="s">
        <v>3263</v>
      </c>
      <c r="E1767" s="133" t="s">
        <v>3264</v>
      </c>
      <c r="F1767" s="133" t="s">
        <v>152</v>
      </c>
      <c r="G1767" s="135">
        <f t="shared" si="27"/>
        <v>0.95710000000000006</v>
      </c>
      <c r="H1767" s="134" t="s">
        <v>391</v>
      </c>
      <c r="I1767" s="138">
        <f>IF(H1767="Urban",VLOOKUP(C1767,'Wage Index Urban (CMS.GOV)-PDPM'!$A$2:$D$1682,4,FALSE),0)</f>
        <v>0.95710000000000006</v>
      </c>
      <c r="J1767" s="138">
        <f>IF(H1767="Rural",VLOOKUP(B1767,'Wage Index Rural (CMS.GOV)-PDPM'!$B$1:$C$54,2,FALSE),0)</f>
        <v>0</v>
      </c>
    </row>
    <row r="1768" spans="1:10" x14ac:dyDescent="0.25">
      <c r="A1768" s="134">
        <v>28780</v>
      </c>
      <c r="B1768" s="134" t="s">
        <v>3148</v>
      </c>
      <c r="C1768" s="131">
        <v>99928</v>
      </c>
      <c r="D1768" s="132" t="s">
        <v>3265</v>
      </c>
      <c r="E1768" s="133" t="s">
        <v>3266</v>
      </c>
      <c r="F1768" s="133" t="s">
        <v>7092</v>
      </c>
      <c r="G1768" s="135">
        <f t="shared" si="27"/>
        <v>0.85750000000000004</v>
      </c>
      <c r="H1768" s="134" t="s">
        <v>388</v>
      </c>
      <c r="I1768" s="138">
        <f>IF(H1768="Urban",VLOOKUP(C1768,'Wage Index Urban (CMS.GOV)-PDPM'!$A$2:$D$1682,4,FALSE),0)</f>
        <v>0</v>
      </c>
      <c r="J1768" s="138">
        <f>IF(H1768="Rural",VLOOKUP(B1768,'Wage Index Rural (CMS.GOV)-PDPM'!$B$1:$C$54,2,FALSE),0)</f>
        <v>0.85750000000000004</v>
      </c>
    </row>
    <row r="1769" spans="1:10" x14ac:dyDescent="0.25">
      <c r="A1769" s="134">
        <v>28790</v>
      </c>
      <c r="B1769" s="134" t="s">
        <v>3148</v>
      </c>
      <c r="C1769" s="131">
        <v>30700</v>
      </c>
      <c r="D1769" s="132" t="s">
        <v>2051</v>
      </c>
      <c r="E1769" s="133" t="s">
        <v>3267</v>
      </c>
      <c r="F1769" s="133" t="s">
        <v>220</v>
      </c>
      <c r="G1769" s="135">
        <f t="shared" si="27"/>
        <v>0.95590000000000008</v>
      </c>
      <c r="H1769" s="134" t="s">
        <v>391</v>
      </c>
      <c r="I1769" s="138">
        <f>IF(H1769="Urban",VLOOKUP(C1769,'Wage Index Urban (CMS.GOV)-PDPM'!$A$2:$D$1682,4,FALSE),0)</f>
        <v>0.95590000000000008</v>
      </c>
      <c r="J1769" s="138">
        <f>IF(H1769="Rural",VLOOKUP(B1769,'Wage Index Rural (CMS.GOV)-PDPM'!$B$1:$C$54,2,FALSE),0)</f>
        <v>0</v>
      </c>
    </row>
    <row r="1770" spans="1:10" x14ac:dyDescent="0.25">
      <c r="A1770" s="134">
        <v>28800</v>
      </c>
      <c r="B1770" s="134" t="s">
        <v>3148</v>
      </c>
      <c r="C1770" s="131">
        <v>99928</v>
      </c>
      <c r="D1770" s="132" t="s">
        <v>2055</v>
      </c>
      <c r="E1770" s="133" t="s">
        <v>3268</v>
      </c>
      <c r="F1770" s="133" t="s">
        <v>7092</v>
      </c>
      <c r="G1770" s="135">
        <f t="shared" si="27"/>
        <v>0.85750000000000004</v>
      </c>
      <c r="H1770" s="134" t="s">
        <v>388</v>
      </c>
      <c r="I1770" s="138">
        <f>IF(H1770="Urban",VLOOKUP(C1770,'Wage Index Urban (CMS.GOV)-PDPM'!$A$2:$D$1682,4,FALSE),0)</f>
        <v>0</v>
      </c>
      <c r="J1770" s="138">
        <f>IF(H1770="Rural",VLOOKUP(B1770,'Wage Index Rural (CMS.GOV)-PDPM'!$B$1:$C$54,2,FALSE),0)</f>
        <v>0.85750000000000004</v>
      </c>
    </row>
    <row r="1771" spans="1:10" x14ac:dyDescent="0.25">
      <c r="A1771" s="134">
        <v>28810</v>
      </c>
      <c r="B1771" s="134" t="s">
        <v>3148</v>
      </c>
      <c r="C1771" s="131">
        <v>99928</v>
      </c>
      <c r="D1771" s="132" t="s">
        <v>2057</v>
      </c>
      <c r="E1771" s="133" t="s">
        <v>3269</v>
      </c>
      <c r="F1771" s="133" t="s">
        <v>7092</v>
      </c>
      <c r="G1771" s="135">
        <f t="shared" si="27"/>
        <v>0.85750000000000004</v>
      </c>
      <c r="H1771" s="134" t="s">
        <v>388</v>
      </c>
      <c r="I1771" s="138">
        <f>IF(H1771="Urban",VLOOKUP(C1771,'Wage Index Urban (CMS.GOV)-PDPM'!$A$2:$D$1682,4,FALSE),0)</f>
        <v>0</v>
      </c>
      <c r="J1771" s="138">
        <f>IF(H1771="Rural",VLOOKUP(B1771,'Wage Index Rural (CMS.GOV)-PDPM'!$B$1:$C$54,2,FALSE),0)</f>
        <v>0.85750000000000004</v>
      </c>
    </row>
    <row r="1772" spans="1:10" x14ac:dyDescent="0.25">
      <c r="A1772" s="134">
        <v>28820</v>
      </c>
      <c r="B1772" s="134" t="s">
        <v>3148</v>
      </c>
      <c r="C1772" s="131">
        <v>99928</v>
      </c>
      <c r="D1772" s="132" t="s">
        <v>1889</v>
      </c>
      <c r="E1772" s="133" t="s">
        <v>3270</v>
      </c>
      <c r="F1772" s="133" t="s">
        <v>7092</v>
      </c>
      <c r="G1772" s="135">
        <f t="shared" si="27"/>
        <v>0.85750000000000004</v>
      </c>
      <c r="H1772" s="134" t="s">
        <v>388</v>
      </c>
      <c r="I1772" s="138">
        <f>IF(H1772="Urban",VLOOKUP(C1772,'Wage Index Urban (CMS.GOV)-PDPM'!$A$2:$D$1682,4,FALSE),0)</f>
        <v>0</v>
      </c>
      <c r="J1772" s="138">
        <f>IF(H1772="Rural",VLOOKUP(B1772,'Wage Index Rural (CMS.GOV)-PDPM'!$B$1:$C$54,2,FALSE),0)</f>
        <v>0.85750000000000004</v>
      </c>
    </row>
    <row r="1773" spans="1:10" x14ac:dyDescent="0.25">
      <c r="A1773" s="134">
        <v>28830</v>
      </c>
      <c r="B1773" s="134" t="s">
        <v>3148</v>
      </c>
      <c r="C1773" s="131">
        <v>99928</v>
      </c>
      <c r="D1773" s="132" t="s">
        <v>2063</v>
      </c>
      <c r="E1773" s="133" t="s">
        <v>3271</v>
      </c>
      <c r="F1773" s="133" t="s">
        <v>7092</v>
      </c>
      <c r="G1773" s="135">
        <f t="shared" si="27"/>
        <v>0.85750000000000004</v>
      </c>
      <c r="H1773" s="134" t="s">
        <v>388</v>
      </c>
      <c r="I1773" s="138">
        <f>IF(H1773="Urban",VLOOKUP(C1773,'Wage Index Urban (CMS.GOV)-PDPM'!$A$2:$D$1682,4,FALSE),0)</f>
        <v>0</v>
      </c>
      <c r="J1773" s="138">
        <f>IF(H1773="Rural",VLOOKUP(B1773,'Wage Index Rural (CMS.GOV)-PDPM'!$B$1:$C$54,2,FALSE),0)</f>
        <v>0.85750000000000004</v>
      </c>
    </row>
    <row r="1774" spans="1:10" x14ac:dyDescent="0.25">
      <c r="A1774" s="134">
        <v>28999</v>
      </c>
      <c r="B1774" s="134" t="s">
        <v>3148</v>
      </c>
      <c r="C1774" s="131">
        <v>99928</v>
      </c>
      <c r="D1774" s="132" t="s">
        <v>387</v>
      </c>
      <c r="E1774" s="133" t="s">
        <v>6777</v>
      </c>
      <c r="F1774" s="133" t="s">
        <v>7092</v>
      </c>
      <c r="G1774" s="135">
        <f t="shared" si="27"/>
        <v>0.85750000000000004</v>
      </c>
      <c r="H1774" s="134" t="s">
        <v>388</v>
      </c>
      <c r="I1774" s="138">
        <f>IF(H1774="Urban",VLOOKUP(C1774,'Wage Index Urban (CMS.GOV)-PDPM'!$A$2:$D$1682,4,FALSE),0)</f>
        <v>0</v>
      </c>
      <c r="J1774" s="138">
        <f>IF(H1774="Rural",VLOOKUP(B1774,'Wage Index Rural (CMS.GOV)-PDPM'!$B$1:$C$54,2,FALSE),0)</f>
        <v>0.85750000000000004</v>
      </c>
    </row>
    <row r="1775" spans="1:10" x14ac:dyDescent="0.25">
      <c r="A1775" s="134">
        <v>28840</v>
      </c>
      <c r="B1775" s="134" t="s">
        <v>3148</v>
      </c>
      <c r="C1775" s="131">
        <v>99928</v>
      </c>
      <c r="D1775" s="132" t="s">
        <v>3272</v>
      </c>
      <c r="E1775" s="133" t="s">
        <v>3273</v>
      </c>
      <c r="F1775" s="133" t="s">
        <v>7092</v>
      </c>
      <c r="G1775" s="135">
        <f t="shared" si="27"/>
        <v>0.85750000000000004</v>
      </c>
      <c r="H1775" s="134" t="s">
        <v>388</v>
      </c>
      <c r="I1775" s="138">
        <f>IF(H1775="Urban",VLOOKUP(C1775,'Wage Index Urban (CMS.GOV)-PDPM'!$A$2:$D$1682,4,FALSE),0)</f>
        <v>0</v>
      </c>
      <c r="J1775" s="138">
        <f>IF(H1775="Rural",VLOOKUP(B1775,'Wage Index Rural (CMS.GOV)-PDPM'!$B$1:$C$54,2,FALSE),0)</f>
        <v>0.85750000000000004</v>
      </c>
    </row>
    <row r="1776" spans="1:10" x14ac:dyDescent="0.25">
      <c r="A1776" s="134">
        <v>28850</v>
      </c>
      <c r="B1776" s="134" t="s">
        <v>3148</v>
      </c>
      <c r="C1776" s="131">
        <v>99928</v>
      </c>
      <c r="D1776" s="132" t="s">
        <v>1349</v>
      </c>
      <c r="E1776" s="133" t="s">
        <v>3274</v>
      </c>
      <c r="F1776" s="133" t="s">
        <v>7092</v>
      </c>
      <c r="G1776" s="135">
        <f t="shared" si="27"/>
        <v>0.85750000000000004</v>
      </c>
      <c r="H1776" s="134" t="s">
        <v>388</v>
      </c>
      <c r="I1776" s="138">
        <f>IF(H1776="Urban",VLOOKUP(C1776,'Wage Index Urban (CMS.GOV)-PDPM'!$A$2:$D$1682,4,FALSE),0)</f>
        <v>0</v>
      </c>
      <c r="J1776" s="138">
        <f>IF(H1776="Rural",VLOOKUP(B1776,'Wage Index Rural (CMS.GOV)-PDPM'!$B$1:$C$54,2,FALSE),0)</f>
        <v>0.85750000000000004</v>
      </c>
    </row>
    <row r="1777" spans="1:10" x14ac:dyDescent="0.25">
      <c r="A1777" s="134">
        <v>28860</v>
      </c>
      <c r="B1777" s="134" t="s">
        <v>3148</v>
      </c>
      <c r="C1777" s="131">
        <v>99928</v>
      </c>
      <c r="D1777" s="132" t="s">
        <v>3275</v>
      </c>
      <c r="E1777" s="133" t="s">
        <v>3276</v>
      </c>
      <c r="F1777" s="133" t="s">
        <v>7092</v>
      </c>
      <c r="G1777" s="135">
        <f t="shared" si="27"/>
        <v>0.85750000000000004</v>
      </c>
      <c r="H1777" s="134" t="s">
        <v>388</v>
      </c>
      <c r="I1777" s="138">
        <f>IF(H1777="Urban",VLOOKUP(C1777,'Wage Index Urban (CMS.GOV)-PDPM'!$A$2:$D$1682,4,FALSE),0)</f>
        <v>0</v>
      </c>
      <c r="J1777" s="138">
        <f>IF(H1777="Rural",VLOOKUP(B1777,'Wage Index Rural (CMS.GOV)-PDPM'!$B$1:$C$54,2,FALSE),0)</f>
        <v>0.85750000000000004</v>
      </c>
    </row>
    <row r="1778" spans="1:10" x14ac:dyDescent="0.25">
      <c r="A1778" s="134">
        <v>28870</v>
      </c>
      <c r="B1778" s="134" t="s">
        <v>3148</v>
      </c>
      <c r="C1778" s="131">
        <v>99928</v>
      </c>
      <c r="D1778" s="132" t="s">
        <v>1476</v>
      </c>
      <c r="E1778" s="133" t="s">
        <v>3277</v>
      </c>
      <c r="F1778" s="133" t="s">
        <v>7092</v>
      </c>
      <c r="G1778" s="135">
        <f t="shared" si="27"/>
        <v>0.85750000000000004</v>
      </c>
      <c r="H1778" s="134" t="s">
        <v>388</v>
      </c>
      <c r="I1778" s="138">
        <f>IF(H1778="Urban",VLOOKUP(C1778,'Wage Index Urban (CMS.GOV)-PDPM'!$A$2:$D$1682,4,FALSE),0)</f>
        <v>0</v>
      </c>
      <c r="J1778" s="138">
        <f>IF(H1778="Rural",VLOOKUP(B1778,'Wage Index Rural (CMS.GOV)-PDPM'!$B$1:$C$54,2,FALSE),0)</f>
        <v>0.85750000000000004</v>
      </c>
    </row>
    <row r="1779" spans="1:10" x14ac:dyDescent="0.25">
      <c r="A1779" s="134">
        <v>28880</v>
      </c>
      <c r="B1779" s="134" t="s">
        <v>3148</v>
      </c>
      <c r="C1779" s="131">
        <v>36540</v>
      </c>
      <c r="D1779" s="132" t="s">
        <v>518</v>
      </c>
      <c r="E1779" s="133" t="s">
        <v>3278</v>
      </c>
      <c r="F1779" s="133" t="s">
        <v>152</v>
      </c>
      <c r="G1779" s="135">
        <f t="shared" si="27"/>
        <v>0.95710000000000006</v>
      </c>
      <c r="H1779" s="134" t="s">
        <v>391</v>
      </c>
      <c r="I1779" s="138">
        <f>IF(H1779="Urban",VLOOKUP(C1779,'Wage Index Urban (CMS.GOV)-PDPM'!$A$2:$D$1682,4,FALSE),0)</f>
        <v>0.95710000000000006</v>
      </c>
      <c r="J1779" s="138">
        <f>IF(H1779="Rural",VLOOKUP(B1779,'Wage Index Rural (CMS.GOV)-PDPM'!$B$1:$C$54,2,FALSE),0)</f>
        <v>0</v>
      </c>
    </row>
    <row r="1780" spans="1:10" x14ac:dyDescent="0.25">
      <c r="A1780" s="134">
        <v>28890</v>
      </c>
      <c r="B1780" s="134" t="s">
        <v>3148</v>
      </c>
      <c r="C1780" s="131">
        <v>99928</v>
      </c>
      <c r="D1780" s="132" t="s">
        <v>1375</v>
      </c>
      <c r="E1780" s="133" t="s">
        <v>3279</v>
      </c>
      <c r="F1780" s="133" t="s">
        <v>7092</v>
      </c>
      <c r="G1780" s="135">
        <f t="shared" si="27"/>
        <v>0.85750000000000004</v>
      </c>
      <c r="H1780" s="134" t="s">
        <v>388</v>
      </c>
      <c r="I1780" s="138">
        <f>IF(H1780="Urban",VLOOKUP(C1780,'Wage Index Urban (CMS.GOV)-PDPM'!$A$2:$D$1682,4,FALSE),0)</f>
        <v>0</v>
      </c>
      <c r="J1780" s="138">
        <f>IF(H1780="Rural",VLOOKUP(B1780,'Wage Index Rural (CMS.GOV)-PDPM'!$B$1:$C$54,2,FALSE),0)</f>
        <v>0.85750000000000004</v>
      </c>
    </row>
    <row r="1781" spans="1:10" x14ac:dyDescent="0.25">
      <c r="A1781" s="134">
        <v>28900</v>
      </c>
      <c r="B1781" s="134" t="s">
        <v>3148</v>
      </c>
      <c r="C1781" s="131">
        <v>99928</v>
      </c>
      <c r="D1781" s="132" t="s">
        <v>1377</v>
      </c>
      <c r="E1781" s="133" t="s">
        <v>3280</v>
      </c>
      <c r="F1781" s="133" t="s">
        <v>7092</v>
      </c>
      <c r="G1781" s="135">
        <f t="shared" si="27"/>
        <v>0.85750000000000004</v>
      </c>
      <c r="H1781" s="134" t="s">
        <v>388</v>
      </c>
      <c r="I1781" s="138">
        <f>IF(H1781="Urban",VLOOKUP(C1781,'Wage Index Urban (CMS.GOV)-PDPM'!$A$2:$D$1682,4,FALSE),0)</f>
        <v>0</v>
      </c>
      <c r="J1781" s="138">
        <f>IF(H1781="Rural",VLOOKUP(B1781,'Wage Index Rural (CMS.GOV)-PDPM'!$B$1:$C$54,2,FALSE),0)</f>
        <v>0.85750000000000004</v>
      </c>
    </row>
    <row r="1782" spans="1:10" x14ac:dyDescent="0.25">
      <c r="A1782" s="134">
        <v>28910</v>
      </c>
      <c r="B1782" s="134" t="s">
        <v>3148</v>
      </c>
      <c r="C1782" s="131">
        <v>99928</v>
      </c>
      <c r="D1782" s="132" t="s">
        <v>1379</v>
      </c>
      <c r="E1782" s="133" t="s">
        <v>3281</v>
      </c>
      <c r="F1782" s="133" t="s">
        <v>7092</v>
      </c>
      <c r="G1782" s="135">
        <f t="shared" si="27"/>
        <v>0.85750000000000004</v>
      </c>
      <c r="H1782" s="134" t="s">
        <v>388</v>
      </c>
      <c r="I1782" s="138">
        <f>IF(H1782="Urban",VLOOKUP(C1782,'Wage Index Urban (CMS.GOV)-PDPM'!$A$2:$D$1682,4,FALSE),0)</f>
        <v>0</v>
      </c>
      <c r="J1782" s="138">
        <f>IF(H1782="Rural",VLOOKUP(B1782,'Wage Index Rural (CMS.GOV)-PDPM'!$B$1:$C$54,2,FALSE),0)</f>
        <v>0.85750000000000004</v>
      </c>
    </row>
    <row r="1783" spans="1:10" x14ac:dyDescent="0.25">
      <c r="A1783" s="134">
        <v>28920</v>
      </c>
      <c r="B1783" s="134" t="s">
        <v>3148</v>
      </c>
      <c r="C1783" s="131">
        <v>99928</v>
      </c>
      <c r="D1783" s="132" t="s">
        <v>2416</v>
      </c>
      <c r="E1783" s="133" t="s">
        <v>3282</v>
      </c>
      <c r="F1783" s="133" t="s">
        <v>7092</v>
      </c>
      <c r="G1783" s="135">
        <f t="shared" si="27"/>
        <v>0.85750000000000004</v>
      </c>
      <c r="H1783" s="134" t="s">
        <v>388</v>
      </c>
      <c r="I1783" s="138">
        <f>IF(H1783="Urban",VLOOKUP(C1783,'Wage Index Urban (CMS.GOV)-PDPM'!$A$2:$D$1682,4,FALSE),0)</f>
        <v>0</v>
      </c>
      <c r="J1783" s="138">
        <f>IF(H1783="Rural",VLOOKUP(B1783,'Wage Index Rural (CMS.GOV)-PDPM'!$B$1:$C$54,2,FALSE),0)</f>
        <v>0.85750000000000004</v>
      </c>
    </row>
    <row r="1784" spans="1:10" x14ac:dyDescent="0.25">
      <c r="A1784" s="134">
        <v>29120</v>
      </c>
      <c r="B1784" s="134" t="s">
        <v>698</v>
      </c>
      <c r="C1784" s="131">
        <v>16180</v>
      </c>
      <c r="D1784" s="132" t="s">
        <v>3283</v>
      </c>
      <c r="E1784" s="133" t="s">
        <v>3284</v>
      </c>
      <c r="F1784" s="133" t="s">
        <v>222</v>
      </c>
      <c r="G1784" s="135">
        <f t="shared" si="27"/>
        <v>0.90970000000000006</v>
      </c>
      <c r="H1784" s="134" t="s">
        <v>391</v>
      </c>
      <c r="I1784" s="138">
        <f>IF(H1784="Urban",VLOOKUP(C1784,'Wage Index Urban (CMS.GOV)-PDPM'!$A$2:$D$1682,4,FALSE),0)</f>
        <v>0.90970000000000006</v>
      </c>
      <c r="J1784" s="138">
        <f>IF(H1784="Rural",VLOOKUP(B1784,'Wage Index Rural (CMS.GOV)-PDPM'!$B$1:$C$54,2,FALSE),0)</f>
        <v>0</v>
      </c>
    </row>
    <row r="1785" spans="1:10" x14ac:dyDescent="0.25">
      <c r="A1785" s="134">
        <v>29000</v>
      </c>
      <c r="B1785" s="134" t="s">
        <v>698</v>
      </c>
      <c r="C1785" s="131">
        <v>99929</v>
      </c>
      <c r="D1785" s="132" t="s">
        <v>3285</v>
      </c>
      <c r="E1785" s="133" t="s">
        <v>3286</v>
      </c>
      <c r="F1785" s="133" t="s">
        <v>7093</v>
      </c>
      <c r="G1785" s="135">
        <f t="shared" si="27"/>
        <v>1.071</v>
      </c>
      <c r="H1785" s="134" t="s">
        <v>388</v>
      </c>
      <c r="I1785" s="138">
        <f>IF(H1785="Urban",VLOOKUP(C1785,'Wage Index Urban (CMS.GOV)-PDPM'!$A$2:$D$1682,4,FALSE),0)</f>
        <v>0</v>
      </c>
      <c r="J1785" s="138">
        <f>IF(H1785="Rural",VLOOKUP(B1785,'Wage Index Rural (CMS.GOV)-PDPM'!$B$1:$C$54,2,FALSE),0)</f>
        <v>1.071</v>
      </c>
    </row>
    <row r="1786" spans="1:10" x14ac:dyDescent="0.25">
      <c r="A1786" s="134">
        <v>29010</v>
      </c>
      <c r="B1786" s="134" t="s">
        <v>698</v>
      </c>
      <c r="C1786" s="131">
        <v>29820</v>
      </c>
      <c r="D1786" s="132" t="s">
        <v>631</v>
      </c>
      <c r="E1786" s="133" t="s">
        <v>3287</v>
      </c>
      <c r="F1786" s="133" t="s">
        <v>221</v>
      </c>
      <c r="G1786" s="135">
        <f t="shared" si="27"/>
        <v>1.1373</v>
      </c>
      <c r="H1786" s="134" t="s">
        <v>391</v>
      </c>
      <c r="I1786" s="138">
        <f>IF(H1786="Urban",VLOOKUP(C1786,'Wage Index Urban (CMS.GOV)-PDPM'!$A$2:$D$1682,4,FALSE),0)</f>
        <v>1.1373</v>
      </c>
      <c r="J1786" s="138">
        <f>IF(H1786="Rural",VLOOKUP(B1786,'Wage Index Rural (CMS.GOV)-PDPM'!$B$1:$C$54,2,FALSE),0)</f>
        <v>0</v>
      </c>
    </row>
    <row r="1787" spans="1:10" x14ac:dyDescent="0.25">
      <c r="A1787" s="134">
        <v>29020</v>
      </c>
      <c r="B1787" s="134" t="s">
        <v>698</v>
      </c>
      <c r="C1787" s="131">
        <v>99929</v>
      </c>
      <c r="D1787" s="132" t="s">
        <v>898</v>
      </c>
      <c r="E1787" s="133" t="s">
        <v>3288</v>
      </c>
      <c r="F1787" s="133" t="s">
        <v>7093</v>
      </c>
      <c r="G1787" s="135">
        <f t="shared" si="27"/>
        <v>1.071</v>
      </c>
      <c r="H1787" s="134" t="s">
        <v>388</v>
      </c>
      <c r="I1787" s="138">
        <f>IF(H1787="Urban",VLOOKUP(C1787,'Wage Index Urban (CMS.GOV)-PDPM'!$A$2:$D$1682,4,FALSE),0)</f>
        <v>0</v>
      </c>
      <c r="J1787" s="138">
        <f>IF(H1787="Rural",VLOOKUP(B1787,'Wage Index Rural (CMS.GOV)-PDPM'!$B$1:$C$54,2,FALSE),0)</f>
        <v>1.071</v>
      </c>
    </row>
    <row r="1788" spans="1:10" x14ac:dyDescent="0.25">
      <c r="A1788" s="134">
        <v>29030</v>
      </c>
      <c r="B1788" s="134" t="s">
        <v>698</v>
      </c>
      <c r="C1788" s="131">
        <v>99929</v>
      </c>
      <c r="D1788" s="132" t="s">
        <v>3289</v>
      </c>
      <c r="E1788" s="133" t="s">
        <v>3290</v>
      </c>
      <c r="F1788" s="133" t="s">
        <v>7093</v>
      </c>
      <c r="G1788" s="135">
        <f t="shared" si="27"/>
        <v>1.071</v>
      </c>
      <c r="H1788" s="134" t="s">
        <v>388</v>
      </c>
      <c r="I1788" s="138">
        <f>IF(H1788="Urban",VLOOKUP(C1788,'Wage Index Urban (CMS.GOV)-PDPM'!$A$2:$D$1682,4,FALSE),0)</f>
        <v>0</v>
      </c>
      <c r="J1788" s="138">
        <f>IF(H1788="Rural",VLOOKUP(B1788,'Wage Index Rural (CMS.GOV)-PDPM'!$B$1:$C$54,2,FALSE),0)</f>
        <v>1.071</v>
      </c>
    </row>
    <row r="1789" spans="1:10" x14ac:dyDescent="0.25">
      <c r="A1789" s="134">
        <v>29040</v>
      </c>
      <c r="B1789" s="134" t="s">
        <v>698</v>
      </c>
      <c r="C1789" s="131">
        <v>99929</v>
      </c>
      <c r="D1789" s="132" t="s">
        <v>3291</v>
      </c>
      <c r="E1789" s="133" t="s">
        <v>3292</v>
      </c>
      <c r="F1789" s="133" t="s">
        <v>7093</v>
      </c>
      <c r="G1789" s="135">
        <f t="shared" si="27"/>
        <v>1.071</v>
      </c>
      <c r="H1789" s="134" t="s">
        <v>388</v>
      </c>
      <c r="I1789" s="138">
        <f>IF(H1789="Urban",VLOOKUP(C1789,'Wage Index Urban (CMS.GOV)-PDPM'!$A$2:$D$1682,4,FALSE),0)</f>
        <v>0</v>
      </c>
      <c r="J1789" s="138">
        <f>IF(H1789="Rural",VLOOKUP(B1789,'Wage Index Rural (CMS.GOV)-PDPM'!$B$1:$C$54,2,FALSE),0)</f>
        <v>1.071</v>
      </c>
    </row>
    <row r="1790" spans="1:10" x14ac:dyDescent="0.25">
      <c r="A1790" s="134">
        <v>29050</v>
      </c>
      <c r="B1790" s="134" t="s">
        <v>698</v>
      </c>
      <c r="C1790" s="131">
        <v>99929</v>
      </c>
      <c r="D1790" s="132" t="s">
        <v>3293</v>
      </c>
      <c r="E1790" s="133" t="s">
        <v>3294</v>
      </c>
      <c r="F1790" s="133" t="s">
        <v>7093</v>
      </c>
      <c r="G1790" s="135">
        <f t="shared" si="27"/>
        <v>1.071</v>
      </c>
      <c r="H1790" s="134" t="s">
        <v>388</v>
      </c>
      <c r="I1790" s="138">
        <f>IF(H1790="Urban",VLOOKUP(C1790,'Wage Index Urban (CMS.GOV)-PDPM'!$A$2:$D$1682,4,FALSE),0)</f>
        <v>0</v>
      </c>
      <c r="J1790" s="138">
        <f>IF(H1790="Rural",VLOOKUP(B1790,'Wage Index Rural (CMS.GOV)-PDPM'!$B$1:$C$54,2,FALSE),0)</f>
        <v>1.071</v>
      </c>
    </row>
    <row r="1791" spans="1:10" x14ac:dyDescent="0.25">
      <c r="A1791" s="134">
        <v>29060</v>
      </c>
      <c r="B1791" s="134" t="s">
        <v>698</v>
      </c>
      <c r="C1791" s="131">
        <v>99929</v>
      </c>
      <c r="D1791" s="132" t="s">
        <v>769</v>
      </c>
      <c r="E1791" s="133" t="s">
        <v>3295</v>
      </c>
      <c r="F1791" s="133" t="s">
        <v>7093</v>
      </c>
      <c r="G1791" s="135">
        <f t="shared" si="27"/>
        <v>1.071</v>
      </c>
      <c r="H1791" s="134" t="s">
        <v>388</v>
      </c>
      <c r="I1791" s="138">
        <f>IF(H1791="Urban",VLOOKUP(C1791,'Wage Index Urban (CMS.GOV)-PDPM'!$A$2:$D$1682,4,FALSE),0)</f>
        <v>0</v>
      </c>
      <c r="J1791" s="138">
        <f>IF(H1791="Rural",VLOOKUP(B1791,'Wage Index Rural (CMS.GOV)-PDPM'!$B$1:$C$54,2,FALSE),0)</f>
        <v>1.071</v>
      </c>
    </row>
    <row r="1792" spans="1:10" x14ac:dyDescent="0.25">
      <c r="A1792" s="134">
        <v>29070</v>
      </c>
      <c r="B1792" s="134" t="s">
        <v>698</v>
      </c>
      <c r="C1792" s="131">
        <v>99929</v>
      </c>
      <c r="D1792" s="132" t="s">
        <v>3296</v>
      </c>
      <c r="E1792" s="133" t="s">
        <v>3297</v>
      </c>
      <c r="F1792" s="133" t="s">
        <v>7093</v>
      </c>
      <c r="G1792" s="135">
        <f t="shared" si="27"/>
        <v>1.071</v>
      </c>
      <c r="H1792" s="134" t="s">
        <v>388</v>
      </c>
      <c r="I1792" s="138">
        <f>IF(H1792="Urban",VLOOKUP(C1792,'Wage Index Urban (CMS.GOV)-PDPM'!$A$2:$D$1682,4,FALSE),0)</f>
        <v>0</v>
      </c>
      <c r="J1792" s="138">
        <f>IF(H1792="Rural",VLOOKUP(B1792,'Wage Index Rural (CMS.GOV)-PDPM'!$B$1:$C$54,2,FALSE),0)</f>
        <v>1.071</v>
      </c>
    </row>
    <row r="1793" spans="1:10" x14ac:dyDescent="0.25">
      <c r="A1793" s="134">
        <v>29080</v>
      </c>
      <c r="B1793" s="134" t="s">
        <v>698</v>
      </c>
      <c r="C1793" s="131">
        <v>99929</v>
      </c>
      <c r="D1793" s="132" t="s">
        <v>682</v>
      </c>
      <c r="E1793" s="133" t="s">
        <v>3298</v>
      </c>
      <c r="F1793" s="133" t="s">
        <v>7093</v>
      </c>
      <c r="G1793" s="135">
        <f t="shared" si="27"/>
        <v>1.071</v>
      </c>
      <c r="H1793" s="134" t="s">
        <v>388</v>
      </c>
      <c r="I1793" s="138">
        <f>IF(H1793="Urban",VLOOKUP(C1793,'Wage Index Urban (CMS.GOV)-PDPM'!$A$2:$D$1682,4,FALSE),0)</f>
        <v>0</v>
      </c>
      <c r="J1793" s="138">
        <f>IF(H1793="Rural",VLOOKUP(B1793,'Wage Index Rural (CMS.GOV)-PDPM'!$B$1:$C$54,2,FALSE),0)</f>
        <v>1.071</v>
      </c>
    </row>
    <row r="1794" spans="1:10" x14ac:dyDescent="0.25">
      <c r="A1794" s="134">
        <v>29090</v>
      </c>
      <c r="B1794" s="134" t="s">
        <v>698</v>
      </c>
      <c r="C1794" s="131">
        <v>99929</v>
      </c>
      <c r="D1794" s="132" t="s">
        <v>1851</v>
      </c>
      <c r="E1794" s="133" t="s">
        <v>3299</v>
      </c>
      <c r="F1794" s="133" t="s">
        <v>7093</v>
      </c>
      <c r="G1794" s="135">
        <f t="shared" si="27"/>
        <v>1.071</v>
      </c>
      <c r="H1794" s="134" t="s">
        <v>388</v>
      </c>
      <c r="I1794" s="138">
        <f>IF(H1794="Urban",VLOOKUP(C1794,'Wage Index Urban (CMS.GOV)-PDPM'!$A$2:$D$1682,4,FALSE),0)</f>
        <v>0</v>
      </c>
      <c r="J1794" s="138">
        <f>IF(H1794="Rural",VLOOKUP(B1794,'Wage Index Rural (CMS.GOV)-PDPM'!$B$1:$C$54,2,FALSE),0)</f>
        <v>1.071</v>
      </c>
    </row>
    <row r="1795" spans="1:10" x14ac:dyDescent="0.25">
      <c r="A1795" s="134">
        <v>29100</v>
      </c>
      <c r="B1795" s="134" t="s">
        <v>698</v>
      </c>
      <c r="C1795" s="131">
        <v>99929</v>
      </c>
      <c r="D1795" s="132" t="s">
        <v>937</v>
      </c>
      <c r="E1795" s="133" t="s">
        <v>3300</v>
      </c>
      <c r="F1795" s="133" t="s">
        <v>7093</v>
      </c>
      <c r="G1795" s="135">
        <f t="shared" si="27"/>
        <v>1.071</v>
      </c>
      <c r="H1795" s="134" t="s">
        <v>388</v>
      </c>
      <c r="I1795" s="138">
        <f>IF(H1795="Urban",VLOOKUP(C1795,'Wage Index Urban (CMS.GOV)-PDPM'!$A$2:$D$1682,4,FALSE),0)</f>
        <v>0</v>
      </c>
      <c r="J1795" s="138">
        <f>IF(H1795="Rural",VLOOKUP(B1795,'Wage Index Rural (CMS.GOV)-PDPM'!$B$1:$C$54,2,FALSE),0)</f>
        <v>1.071</v>
      </c>
    </row>
    <row r="1796" spans="1:10" x14ac:dyDescent="0.25">
      <c r="A1796" s="134">
        <v>29110</v>
      </c>
      <c r="B1796" s="134" t="s">
        <v>698</v>
      </c>
      <c r="C1796" s="131">
        <v>99929</v>
      </c>
      <c r="D1796" s="132" t="s">
        <v>3301</v>
      </c>
      <c r="E1796" s="133" t="s">
        <v>3302</v>
      </c>
      <c r="F1796" s="133" t="s">
        <v>7093</v>
      </c>
      <c r="G1796" s="135">
        <f t="shared" si="27"/>
        <v>1.071</v>
      </c>
      <c r="H1796" s="134" t="s">
        <v>388</v>
      </c>
      <c r="I1796" s="138">
        <f>IF(H1796="Urban",VLOOKUP(C1796,'Wage Index Urban (CMS.GOV)-PDPM'!$A$2:$D$1682,4,FALSE),0)</f>
        <v>0</v>
      </c>
      <c r="J1796" s="138">
        <f>IF(H1796="Rural",VLOOKUP(B1796,'Wage Index Rural (CMS.GOV)-PDPM'!$B$1:$C$54,2,FALSE),0)</f>
        <v>1.071</v>
      </c>
    </row>
    <row r="1797" spans="1:10" x14ac:dyDescent="0.25">
      <c r="A1797" s="134">
        <v>29130</v>
      </c>
      <c r="B1797" s="134" t="s">
        <v>698</v>
      </c>
      <c r="C1797" s="131">
        <v>99929</v>
      </c>
      <c r="D1797" s="132" t="s">
        <v>3303</v>
      </c>
      <c r="E1797" s="133" t="s">
        <v>3304</v>
      </c>
      <c r="F1797" s="133" t="s">
        <v>7093</v>
      </c>
      <c r="G1797" s="135">
        <f t="shared" si="27"/>
        <v>1.071</v>
      </c>
      <c r="H1797" s="134" t="s">
        <v>388</v>
      </c>
      <c r="I1797" s="138">
        <f>IF(H1797="Urban",VLOOKUP(C1797,'Wage Index Urban (CMS.GOV)-PDPM'!$A$2:$D$1682,4,FALSE),0)</f>
        <v>0</v>
      </c>
      <c r="J1797" s="138">
        <f>IF(H1797="Rural",VLOOKUP(B1797,'Wage Index Rural (CMS.GOV)-PDPM'!$B$1:$C$54,2,FALSE),0)</f>
        <v>1.071</v>
      </c>
    </row>
    <row r="1798" spans="1:10" x14ac:dyDescent="0.25">
      <c r="A1798" s="134">
        <v>29999</v>
      </c>
      <c r="B1798" s="134" t="s">
        <v>698</v>
      </c>
      <c r="C1798" s="131">
        <v>99929</v>
      </c>
      <c r="D1798" s="132" t="s">
        <v>387</v>
      </c>
      <c r="E1798" s="133" t="s">
        <v>6778</v>
      </c>
      <c r="F1798" s="133" t="s">
        <v>7093</v>
      </c>
      <c r="G1798" s="135">
        <f t="shared" si="27"/>
        <v>1.071</v>
      </c>
      <c r="H1798" s="134" t="s">
        <v>388</v>
      </c>
      <c r="I1798" s="138">
        <f>IF(H1798="Urban",VLOOKUP(C1798,'Wage Index Urban (CMS.GOV)-PDPM'!$A$2:$D$1682,4,FALSE),0)</f>
        <v>0</v>
      </c>
      <c r="J1798" s="138">
        <f>IF(H1798="Rural",VLOOKUP(B1798,'Wage Index Rural (CMS.GOV)-PDPM'!$B$1:$C$54,2,FALSE),0)</f>
        <v>1.071</v>
      </c>
    </row>
    <row r="1799" spans="1:10" x14ac:dyDescent="0.25">
      <c r="A1799" s="134">
        <v>29140</v>
      </c>
      <c r="B1799" s="134" t="s">
        <v>698</v>
      </c>
      <c r="C1799" s="131">
        <v>39900</v>
      </c>
      <c r="D1799" s="132" t="s">
        <v>3305</v>
      </c>
      <c r="E1799" s="133" t="s">
        <v>3306</v>
      </c>
      <c r="F1799" s="133" t="s">
        <v>223</v>
      </c>
      <c r="G1799" s="135">
        <f t="shared" si="27"/>
        <v>0.9365</v>
      </c>
      <c r="H1799" s="134" t="s">
        <v>391</v>
      </c>
      <c r="I1799" s="138">
        <f>IF(H1799="Urban",VLOOKUP(C1799,'Wage Index Urban (CMS.GOV)-PDPM'!$A$2:$D$1682,4,FALSE),0)</f>
        <v>0.9365</v>
      </c>
      <c r="J1799" s="138">
        <f>IF(H1799="Rural",VLOOKUP(B1799,'Wage Index Rural (CMS.GOV)-PDPM'!$B$1:$C$54,2,FALSE),0)</f>
        <v>0</v>
      </c>
    </row>
    <row r="1800" spans="1:10" x14ac:dyDescent="0.25">
      <c r="A1800" s="134">
        <v>29150</v>
      </c>
      <c r="B1800" s="134" t="s">
        <v>698</v>
      </c>
      <c r="C1800" s="131">
        <v>39900</v>
      </c>
      <c r="D1800" s="132" t="s">
        <v>3307</v>
      </c>
      <c r="E1800" s="133" t="s">
        <v>3308</v>
      </c>
      <c r="F1800" s="133" t="s">
        <v>223</v>
      </c>
      <c r="G1800" s="135">
        <f t="shared" si="27"/>
        <v>0.9365</v>
      </c>
      <c r="H1800" s="134" t="s">
        <v>391</v>
      </c>
      <c r="I1800" s="138">
        <f>IF(H1800="Urban",VLOOKUP(C1800,'Wage Index Urban (CMS.GOV)-PDPM'!$A$2:$D$1682,4,FALSE),0)</f>
        <v>0.9365</v>
      </c>
      <c r="J1800" s="138">
        <f>IF(H1800="Rural",VLOOKUP(B1800,'Wage Index Rural (CMS.GOV)-PDPM'!$B$1:$C$54,2,FALSE),0)</f>
        <v>0</v>
      </c>
    </row>
    <row r="1801" spans="1:10" x14ac:dyDescent="0.25">
      <c r="A1801" s="134">
        <v>29160</v>
      </c>
      <c r="B1801" s="134" t="s">
        <v>698</v>
      </c>
      <c r="C1801" s="131">
        <v>99929</v>
      </c>
      <c r="D1801" s="132" t="s">
        <v>3309</v>
      </c>
      <c r="E1801" s="133" t="s">
        <v>3310</v>
      </c>
      <c r="F1801" s="133" t="s">
        <v>7093</v>
      </c>
      <c r="G1801" s="135">
        <f t="shared" ref="G1801:G1864" si="28">IF(H1801="Rural",J1801,I1801)</f>
        <v>1.071</v>
      </c>
      <c r="H1801" s="134" t="s">
        <v>388</v>
      </c>
      <c r="I1801" s="138">
        <f>IF(H1801="Urban",VLOOKUP(C1801,'Wage Index Urban (CMS.GOV)-PDPM'!$A$2:$D$1682,4,FALSE),0)</f>
        <v>0</v>
      </c>
      <c r="J1801" s="138">
        <f>IF(H1801="Rural",VLOOKUP(B1801,'Wage Index Rural (CMS.GOV)-PDPM'!$B$1:$C$54,2,FALSE),0)</f>
        <v>1.071</v>
      </c>
    </row>
    <row r="1802" spans="1:10" x14ac:dyDescent="0.25">
      <c r="A1802" s="134">
        <v>30000</v>
      </c>
      <c r="B1802" s="134" t="s">
        <v>3311</v>
      </c>
      <c r="C1802" s="131">
        <v>99930</v>
      </c>
      <c r="D1802" s="132" t="s">
        <v>3312</v>
      </c>
      <c r="E1802" s="133" t="s">
        <v>7179</v>
      </c>
      <c r="F1802" s="133" t="s">
        <v>7190</v>
      </c>
      <c r="G1802" s="135">
        <f t="shared" si="28"/>
        <v>0.9798</v>
      </c>
      <c r="H1802" s="134" t="s">
        <v>388</v>
      </c>
      <c r="I1802" s="138">
        <f>IF(H1802="Urban",VLOOKUP(C1802,'Wage Index Urban (CMS.GOV)-PDPM'!$A$2:$D$1682,4,FALSE),0)</f>
        <v>0</v>
      </c>
      <c r="J1802" s="138">
        <f>IF(H1802="Rural",VLOOKUP(B1802,'Wage Index Rural (CMS.GOV)-PDPM'!$B$1:$C$54,2,FALSE),0)</f>
        <v>0.9798</v>
      </c>
    </row>
    <row r="1803" spans="1:10" x14ac:dyDescent="0.25">
      <c r="A1803" s="134">
        <v>30010</v>
      </c>
      <c r="B1803" s="134" t="s">
        <v>3311</v>
      </c>
      <c r="C1803" s="131">
        <v>99930</v>
      </c>
      <c r="D1803" s="132" t="s">
        <v>627</v>
      </c>
      <c r="E1803" s="133" t="s">
        <v>7180</v>
      </c>
      <c r="F1803" s="133" t="s">
        <v>7190</v>
      </c>
      <c r="G1803" s="135">
        <f t="shared" si="28"/>
        <v>0.9798</v>
      </c>
      <c r="H1803" s="134" t="s">
        <v>388</v>
      </c>
      <c r="I1803" s="138">
        <f>IF(H1803="Urban",VLOOKUP(C1803,'Wage Index Urban (CMS.GOV)-PDPM'!$A$2:$D$1682,4,FALSE),0)</f>
        <v>0</v>
      </c>
      <c r="J1803" s="138">
        <f>IF(H1803="Rural",VLOOKUP(B1803,'Wage Index Rural (CMS.GOV)-PDPM'!$B$1:$C$54,2,FALSE),0)</f>
        <v>0.9798</v>
      </c>
    </row>
    <row r="1804" spans="1:10" x14ac:dyDescent="0.25">
      <c r="A1804" s="134">
        <v>30020</v>
      </c>
      <c r="B1804" s="134" t="s">
        <v>3311</v>
      </c>
      <c r="C1804" s="131">
        <v>99930</v>
      </c>
      <c r="D1804" s="132" t="s">
        <v>3313</v>
      </c>
      <c r="E1804" s="133" t="s">
        <v>7181</v>
      </c>
      <c r="F1804" s="133" t="s">
        <v>7190</v>
      </c>
      <c r="G1804" s="135">
        <f t="shared" si="28"/>
        <v>0.9798</v>
      </c>
      <c r="H1804" s="134" t="s">
        <v>388</v>
      </c>
      <c r="I1804" s="138">
        <f>IF(H1804="Urban",VLOOKUP(C1804,'Wage Index Urban (CMS.GOV)-PDPM'!$A$2:$D$1682,4,FALSE),0)</f>
        <v>0</v>
      </c>
      <c r="J1804" s="138">
        <f>IF(H1804="Rural",VLOOKUP(B1804,'Wage Index Rural (CMS.GOV)-PDPM'!$B$1:$C$54,2,FALSE),0)</f>
        <v>0.9798</v>
      </c>
    </row>
    <row r="1805" spans="1:10" x14ac:dyDescent="0.25">
      <c r="A1805" s="134">
        <v>30030</v>
      </c>
      <c r="B1805" s="134" t="s">
        <v>3311</v>
      </c>
      <c r="C1805" s="131">
        <v>99930</v>
      </c>
      <c r="D1805" s="132" t="s">
        <v>3314</v>
      </c>
      <c r="E1805" s="133" t="s">
        <v>7182</v>
      </c>
      <c r="F1805" s="133" t="s">
        <v>7190</v>
      </c>
      <c r="G1805" s="135">
        <f t="shared" si="28"/>
        <v>0.9798</v>
      </c>
      <c r="H1805" s="134" t="s">
        <v>388</v>
      </c>
      <c r="I1805" s="138">
        <f>IF(H1805="Urban",VLOOKUP(C1805,'Wage Index Urban (CMS.GOV)-PDPM'!$A$2:$D$1682,4,FALSE),0)</f>
        <v>0</v>
      </c>
      <c r="J1805" s="138">
        <f>IF(H1805="Rural",VLOOKUP(B1805,'Wage Index Rural (CMS.GOV)-PDPM'!$B$1:$C$54,2,FALSE),0)</f>
        <v>0.9798</v>
      </c>
    </row>
    <row r="1806" spans="1:10" x14ac:dyDescent="0.25">
      <c r="A1806" s="134">
        <v>30040</v>
      </c>
      <c r="B1806" s="134" t="s">
        <v>3311</v>
      </c>
      <c r="C1806" s="131">
        <v>99930</v>
      </c>
      <c r="D1806" s="132" t="s">
        <v>3315</v>
      </c>
      <c r="E1806" s="133" t="s">
        <v>7183</v>
      </c>
      <c r="F1806" s="133" t="s">
        <v>7190</v>
      </c>
      <c r="G1806" s="135">
        <f t="shared" si="28"/>
        <v>0.9798</v>
      </c>
      <c r="H1806" s="134" t="s">
        <v>388</v>
      </c>
      <c r="I1806" s="138">
        <f>IF(H1806="Urban",VLOOKUP(C1806,'Wage Index Urban (CMS.GOV)-PDPM'!$A$2:$D$1682,4,FALSE),0)</f>
        <v>0</v>
      </c>
      <c r="J1806" s="138">
        <f>IF(H1806="Rural",VLOOKUP(B1806,'Wage Index Rural (CMS.GOV)-PDPM'!$B$1:$C$54,2,FALSE),0)</f>
        <v>0.9798</v>
      </c>
    </row>
    <row r="1807" spans="1:10" x14ac:dyDescent="0.25">
      <c r="A1807" s="134">
        <v>30050</v>
      </c>
      <c r="B1807" s="134" t="s">
        <v>3311</v>
      </c>
      <c r="C1807" s="131">
        <v>31700</v>
      </c>
      <c r="D1807" s="132" t="s">
        <v>1056</v>
      </c>
      <c r="E1807" s="133" t="s">
        <v>7184</v>
      </c>
      <c r="F1807" s="133" t="s">
        <v>224</v>
      </c>
      <c r="G1807" s="135">
        <f t="shared" si="28"/>
        <v>0.95830000000000004</v>
      </c>
      <c r="H1807" s="134" t="s">
        <v>391</v>
      </c>
      <c r="I1807" s="138">
        <f>IF(H1807="Urban",VLOOKUP(C1807,'Wage Index Urban (CMS.GOV)-PDPM'!$A$2:$D$1682,4,FALSE),0)</f>
        <v>0.95830000000000004</v>
      </c>
      <c r="J1807" s="138">
        <f>IF(H1807="Rural",VLOOKUP(B1807,'Wage Index Rural (CMS.GOV)-PDPM'!$B$1:$C$54,2,FALSE),0)</f>
        <v>0</v>
      </c>
    </row>
    <row r="1808" spans="1:10" x14ac:dyDescent="0.25">
      <c r="A1808" s="134">
        <v>30060</v>
      </c>
      <c r="B1808" s="134" t="s">
        <v>3311</v>
      </c>
      <c r="C1808" s="131">
        <v>99930</v>
      </c>
      <c r="D1808" s="132" t="s">
        <v>3316</v>
      </c>
      <c r="E1808" s="133" t="s">
        <v>7185</v>
      </c>
      <c r="F1808" s="133" t="s">
        <v>7190</v>
      </c>
      <c r="G1808" s="135">
        <f t="shared" si="28"/>
        <v>0.9798</v>
      </c>
      <c r="H1808" s="134" t="s">
        <v>388</v>
      </c>
      <c r="I1808" s="138">
        <f>IF(H1808="Urban",VLOOKUP(C1808,'Wage Index Urban (CMS.GOV)-PDPM'!$A$2:$D$1682,4,FALSE),0)</f>
        <v>0</v>
      </c>
      <c r="J1808" s="138">
        <f>IF(H1808="Rural",VLOOKUP(B1808,'Wage Index Rural (CMS.GOV)-PDPM'!$B$1:$C$54,2,FALSE),0)</f>
        <v>0.9798</v>
      </c>
    </row>
    <row r="1809" spans="1:10" x14ac:dyDescent="0.25">
      <c r="A1809" s="134">
        <v>30070</v>
      </c>
      <c r="B1809" s="134" t="s">
        <v>3311</v>
      </c>
      <c r="C1809" s="131">
        <v>40484</v>
      </c>
      <c r="D1809" s="132" t="s">
        <v>3317</v>
      </c>
      <c r="E1809" s="133" t="s">
        <v>7186</v>
      </c>
      <c r="F1809" s="133" t="s">
        <v>225</v>
      </c>
      <c r="G1809" s="135">
        <f t="shared" si="28"/>
        <v>1.004</v>
      </c>
      <c r="H1809" s="134" t="s">
        <v>391</v>
      </c>
      <c r="I1809" s="138">
        <f>IF(H1809="Urban",VLOOKUP(C1809,'Wage Index Urban (CMS.GOV)-PDPM'!$A$2:$D$1682,4,FALSE),0)</f>
        <v>1.004</v>
      </c>
      <c r="J1809" s="138">
        <f>IF(H1809="Rural",VLOOKUP(B1809,'Wage Index Rural (CMS.GOV)-PDPM'!$B$1:$C$54,2,FALSE),0)</f>
        <v>0</v>
      </c>
    </row>
    <row r="1810" spans="1:10" x14ac:dyDescent="0.25">
      <c r="A1810" s="134">
        <v>30999</v>
      </c>
      <c r="B1810" s="134" t="s">
        <v>3311</v>
      </c>
      <c r="C1810" s="131">
        <v>99930</v>
      </c>
      <c r="D1810" s="132" t="s">
        <v>387</v>
      </c>
      <c r="E1810" s="133" t="s">
        <v>7187</v>
      </c>
      <c r="F1810" s="133" t="s">
        <v>7190</v>
      </c>
      <c r="G1810" s="135">
        <f t="shared" si="28"/>
        <v>0.9798</v>
      </c>
      <c r="H1810" s="134" t="s">
        <v>388</v>
      </c>
      <c r="I1810" s="138">
        <f>IF(H1810="Urban",VLOOKUP(C1810,'Wage Index Urban (CMS.GOV)-PDPM'!$A$2:$D$1682,4,FALSE),0)</f>
        <v>0</v>
      </c>
      <c r="J1810" s="138">
        <f>IF(H1810="Rural",VLOOKUP(B1810,'Wage Index Rural (CMS.GOV)-PDPM'!$B$1:$C$54,2,FALSE),0)</f>
        <v>0.9798</v>
      </c>
    </row>
    <row r="1811" spans="1:10" x14ac:dyDescent="0.25">
      <c r="A1811" s="134">
        <v>30080</v>
      </c>
      <c r="B1811" s="134" t="s">
        <v>3311</v>
      </c>
      <c r="C1811" s="131">
        <v>40484</v>
      </c>
      <c r="D1811" s="132" t="s">
        <v>3318</v>
      </c>
      <c r="E1811" s="133" t="s">
        <v>7188</v>
      </c>
      <c r="F1811" s="133" t="s">
        <v>225</v>
      </c>
      <c r="G1811" s="135">
        <f t="shared" si="28"/>
        <v>1.004</v>
      </c>
      <c r="H1811" s="134" t="s">
        <v>391</v>
      </c>
      <c r="I1811" s="138">
        <f>IF(H1811="Urban",VLOOKUP(C1811,'Wage Index Urban (CMS.GOV)-PDPM'!$A$2:$D$1682,4,FALSE),0)</f>
        <v>1.004</v>
      </c>
      <c r="J1811" s="138">
        <f>IF(H1811="Rural",VLOOKUP(B1811,'Wage Index Rural (CMS.GOV)-PDPM'!$B$1:$C$54,2,FALSE),0)</f>
        <v>0</v>
      </c>
    </row>
    <row r="1812" spans="1:10" x14ac:dyDescent="0.25">
      <c r="A1812" s="134">
        <v>30090</v>
      </c>
      <c r="B1812" s="134" t="s">
        <v>3311</v>
      </c>
      <c r="C1812" s="131">
        <v>99930</v>
      </c>
      <c r="D1812" s="132" t="s">
        <v>1742</v>
      </c>
      <c r="E1812" s="133" t="s">
        <v>7189</v>
      </c>
      <c r="F1812" s="133" t="s">
        <v>7190</v>
      </c>
      <c r="G1812" s="135">
        <f t="shared" si="28"/>
        <v>0.9798</v>
      </c>
      <c r="H1812" s="134" t="s">
        <v>388</v>
      </c>
      <c r="I1812" s="138">
        <f>IF(H1812="Urban",VLOOKUP(C1812,'Wage Index Urban (CMS.GOV)-PDPM'!$A$2:$D$1682,4,FALSE),0)</f>
        <v>0</v>
      </c>
      <c r="J1812" s="138">
        <f>IF(H1812="Rural",VLOOKUP(B1812,'Wage Index Rural (CMS.GOV)-PDPM'!$B$1:$C$54,2,FALSE),0)</f>
        <v>0.9798</v>
      </c>
    </row>
    <row r="1813" spans="1:10" x14ac:dyDescent="0.25">
      <c r="A1813" s="134">
        <v>31000</v>
      </c>
      <c r="B1813" s="134" t="s">
        <v>6234</v>
      </c>
      <c r="C1813" s="131">
        <v>12100</v>
      </c>
      <c r="D1813" s="132" t="s">
        <v>3319</v>
      </c>
      <c r="E1813" s="133" t="s">
        <v>7192</v>
      </c>
      <c r="F1813" s="133" t="s">
        <v>226</v>
      </c>
      <c r="G1813" s="135">
        <f t="shared" si="28"/>
        <v>1.0877000000000001</v>
      </c>
      <c r="H1813" s="134" t="s">
        <v>391</v>
      </c>
      <c r="I1813" s="138">
        <f>IF(H1813="Urban",VLOOKUP(C1813,'Wage Index Urban (CMS.GOV)-PDPM'!$A$2:$D$1682,4,FALSE),0)</f>
        <v>1.0877000000000001</v>
      </c>
      <c r="J1813" s="138">
        <f>IF(H1813="Rural",VLOOKUP(B1813,'Wage Index Rural (CMS.GOV)-PDPM'!$B$1:$C$54,2,FALSE),0)</f>
        <v>0</v>
      </c>
    </row>
    <row r="1814" spans="1:10" x14ac:dyDescent="0.25">
      <c r="A1814" s="134">
        <v>31100</v>
      </c>
      <c r="B1814" s="134" t="s">
        <v>6234</v>
      </c>
      <c r="C1814" s="131">
        <v>35614</v>
      </c>
      <c r="D1814" s="132" t="s">
        <v>3320</v>
      </c>
      <c r="E1814" s="133" t="s">
        <v>7193</v>
      </c>
      <c r="F1814" s="133" t="s">
        <v>227</v>
      </c>
      <c r="G1814" s="135">
        <f t="shared" si="28"/>
        <v>1.3729</v>
      </c>
      <c r="H1814" s="134" t="s">
        <v>391</v>
      </c>
      <c r="I1814" s="138">
        <f>IF(H1814="Urban",VLOOKUP(C1814,'Wage Index Urban (CMS.GOV)-PDPM'!$A$2:$D$1682,4,FALSE),0)</f>
        <v>1.3729</v>
      </c>
      <c r="J1814" s="138">
        <f>IF(H1814="Rural",VLOOKUP(B1814,'Wage Index Rural (CMS.GOV)-PDPM'!$B$1:$C$54,2,FALSE),0)</f>
        <v>0</v>
      </c>
    </row>
    <row r="1815" spans="1:10" x14ac:dyDescent="0.25">
      <c r="A1815" s="134">
        <v>31150</v>
      </c>
      <c r="B1815" s="134" t="s">
        <v>6234</v>
      </c>
      <c r="C1815" s="131">
        <v>15804</v>
      </c>
      <c r="D1815" s="132" t="s">
        <v>3321</v>
      </c>
      <c r="E1815" s="133" t="s">
        <v>7194</v>
      </c>
      <c r="F1815" s="133" t="s">
        <v>228</v>
      </c>
      <c r="G1815" s="135">
        <f t="shared" si="28"/>
        <v>1.0121</v>
      </c>
      <c r="H1815" s="134" t="s">
        <v>391</v>
      </c>
      <c r="I1815" s="138">
        <f>IF(H1815="Urban",VLOOKUP(C1815,'Wage Index Urban (CMS.GOV)-PDPM'!$A$2:$D$1682,4,FALSE),0)</f>
        <v>1.0121</v>
      </c>
      <c r="J1815" s="138">
        <f>IF(H1815="Rural",VLOOKUP(B1815,'Wage Index Rural (CMS.GOV)-PDPM'!$B$1:$C$54,2,FALSE),0)</f>
        <v>0</v>
      </c>
    </row>
    <row r="1816" spans="1:10" x14ac:dyDescent="0.25">
      <c r="A1816" s="134">
        <v>31160</v>
      </c>
      <c r="B1816" s="134" t="s">
        <v>6234</v>
      </c>
      <c r="C1816" s="131">
        <v>15804</v>
      </c>
      <c r="D1816" s="132" t="s">
        <v>1158</v>
      </c>
      <c r="E1816" s="133" t="s">
        <v>7195</v>
      </c>
      <c r="F1816" s="133" t="s">
        <v>228</v>
      </c>
      <c r="G1816" s="135">
        <f t="shared" si="28"/>
        <v>1.0121</v>
      </c>
      <c r="H1816" s="134" t="s">
        <v>391</v>
      </c>
      <c r="I1816" s="138">
        <f>IF(H1816="Urban",VLOOKUP(C1816,'Wage Index Urban (CMS.GOV)-PDPM'!$A$2:$D$1682,4,FALSE),0)</f>
        <v>1.0121</v>
      </c>
      <c r="J1816" s="138">
        <f>IF(H1816="Rural",VLOOKUP(B1816,'Wage Index Rural (CMS.GOV)-PDPM'!$B$1:$C$54,2,FALSE),0)</f>
        <v>0</v>
      </c>
    </row>
    <row r="1817" spans="1:10" x14ac:dyDescent="0.25">
      <c r="A1817" s="134">
        <v>31180</v>
      </c>
      <c r="B1817" s="134" t="s">
        <v>6234</v>
      </c>
      <c r="C1817" s="131">
        <v>36140</v>
      </c>
      <c r="D1817" s="132" t="s">
        <v>3322</v>
      </c>
      <c r="E1817" s="133" t="s">
        <v>7196</v>
      </c>
      <c r="F1817" s="133" t="s">
        <v>229</v>
      </c>
      <c r="G1817" s="135">
        <f t="shared" si="28"/>
        <v>1.0355000000000001</v>
      </c>
      <c r="H1817" s="134" t="s">
        <v>391</v>
      </c>
      <c r="I1817" s="138">
        <f>IF(H1817="Urban",VLOOKUP(C1817,'Wage Index Urban (CMS.GOV)-PDPM'!$A$2:$D$1682,4,FALSE),0)</f>
        <v>1.0355000000000001</v>
      </c>
      <c r="J1817" s="138">
        <f>IF(H1817="Rural",VLOOKUP(B1817,'Wage Index Rural (CMS.GOV)-PDPM'!$B$1:$C$54,2,FALSE),0)</f>
        <v>0</v>
      </c>
    </row>
    <row r="1818" spans="1:10" x14ac:dyDescent="0.25">
      <c r="A1818" s="134">
        <v>31190</v>
      </c>
      <c r="B1818" s="134" t="s">
        <v>6234</v>
      </c>
      <c r="C1818" s="131">
        <v>47220</v>
      </c>
      <c r="D1818" s="132" t="s">
        <v>1506</v>
      </c>
      <c r="E1818" s="133" t="s">
        <v>7197</v>
      </c>
      <c r="F1818" s="133" t="s">
        <v>230</v>
      </c>
      <c r="G1818" s="135">
        <f t="shared" si="28"/>
        <v>0.99520000000000008</v>
      </c>
      <c r="H1818" s="134" t="s">
        <v>391</v>
      </c>
      <c r="I1818" s="138">
        <f>IF(H1818="Urban",VLOOKUP(C1818,'Wage Index Urban (CMS.GOV)-PDPM'!$A$2:$D$1682,4,FALSE),0)</f>
        <v>0.99520000000000008</v>
      </c>
      <c r="J1818" s="138">
        <f>IF(H1818="Rural",VLOOKUP(B1818,'Wage Index Rural (CMS.GOV)-PDPM'!$B$1:$C$54,2,FALSE),0)</f>
        <v>0</v>
      </c>
    </row>
    <row r="1819" spans="1:10" x14ac:dyDescent="0.25">
      <c r="A1819" s="134">
        <v>31200</v>
      </c>
      <c r="B1819" s="134" t="s">
        <v>6234</v>
      </c>
      <c r="C1819" s="131">
        <v>35084</v>
      </c>
      <c r="D1819" s="132" t="s">
        <v>2469</v>
      </c>
      <c r="E1819" s="133" t="s">
        <v>7198</v>
      </c>
      <c r="F1819" s="133" t="s">
        <v>231</v>
      </c>
      <c r="G1819" s="135">
        <f t="shared" si="28"/>
        <v>1.1288</v>
      </c>
      <c r="H1819" s="134" t="s">
        <v>391</v>
      </c>
      <c r="I1819" s="138">
        <f>IF(H1819="Urban",VLOOKUP(C1819,'Wage Index Urban (CMS.GOV)-PDPM'!$A$2:$D$1682,4,FALSE),0)</f>
        <v>1.1288</v>
      </c>
      <c r="J1819" s="138">
        <f>IF(H1819="Rural",VLOOKUP(B1819,'Wage Index Rural (CMS.GOV)-PDPM'!$B$1:$C$54,2,FALSE),0)</f>
        <v>0</v>
      </c>
    </row>
    <row r="1820" spans="1:10" x14ac:dyDescent="0.25">
      <c r="A1820" s="134">
        <v>31220</v>
      </c>
      <c r="B1820" s="134" t="s">
        <v>6234</v>
      </c>
      <c r="C1820" s="131">
        <v>15804</v>
      </c>
      <c r="D1820" s="132" t="s">
        <v>3323</v>
      </c>
      <c r="E1820" s="133" t="s">
        <v>7199</v>
      </c>
      <c r="F1820" s="133" t="s">
        <v>228</v>
      </c>
      <c r="G1820" s="135">
        <f t="shared" si="28"/>
        <v>1.0121</v>
      </c>
      <c r="H1820" s="134" t="s">
        <v>391</v>
      </c>
      <c r="I1820" s="138">
        <f>IF(H1820="Urban",VLOOKUP(C1820,'Wage Index Urban (CMS.GOV)-PDPM'!$A$2:$D$1682,4,FALSE),0)</f>
        <v>1.0121</v>
      </c>
      <c r="J1820" s="138">
        <f>IF(H1820="Rural",VLOOKUP(B1820,'Wage Index Rural (CMS.GOV)-PDPM'!$B$1:$C$54,2,FALSE),0)</f>
        <v>0</v>
      </c>
    </row>
    <row r="1821" spans="1:10" x14ac:dyDescent="0.25">
      <c r="A1821" s="134">
        <v>31230</v>
      </c>
      <c r="B1821" s="134" t="s">
        <v>6234</v>
      </c>
      <c r="C1821" s="131">
        <v>35614</v>
      </c>
      <c r="D1821" s="132" t="s">
        <v>3324</v>
      </c>
      <c r="E1821" s="133" t="s">
        <v>7200</v>
      </c>
      <c r="F1821" s="133" t="s">
        <v>227</v>
      </c>
      <c r="G1821" s="135">
        <f t="shared" si="28"/>
        <v>1.3729</v>
      </c>
      <c r="H1821" s="134" t="s">
        <v>391</v>
      </c>
      <c r="I1821" s="138">
        <f>IF(H1821="Urban",VLOOKUP(C1821,'Wage Index Urban (CMS.GOV)-PDPM'!$A$2:$D$1682,4,FALSE),0)</f>
        <v>1.3729</v>
      </c>
      <c r="J1821" s="138">
        <f>IF(H1821="Rural",VLOOKUP(B1821,'Wage Index Rural (CMS.GOV)-PDPM'!$B$1:$C$54,2,FALSE),0)</f>
        <v>0</v>
      </c>
    </row>
    <row r="1822" spans="1:10" x14ac:dyDescent="0.25">
      <c r="A1822" s="134">
        <v>31250</v>
      </c>
      <c r="B1822" s="134" t="s">
        <v>6234</v>
      </c>
      <c r="C1822" s="131">
        <v>35084</v>
      </c>
      <c r="D1822" s="132" t="s">
        <v>3325</v>
      </c>
      <c r="E1822" s="133" t="s">
        <v>7201</v>
      </c>
      <c r="F1822" s="133" t="s">
        <v>231</v>
      </c>
      <c r="G1822" s="135">
        <f t="shared" si="28"/>
        <v>1.1288</v>
      </c>
      <c r="H1822" s="134" t="s">
        <v>391</v>
      </c>
      <c r="I1822" s="138">
        <f>IF(H1822="Urban",VLOOKUP(C1822,'Wage Index Urban (CMS.GOV)-PDPM'!$A$2:$D$1682,4,FALSE),0)</f>
        <v>1.1288</v>
      </c>
      <c r="J1822" s="138">
        <f>IF(H1822="Rural",VLOOKUP(B1822,'Wage Index Rural (CMS.GOV)-PDPM'!$B$1:$C$54,2,FALSE),0)</f>
        <v>0</v>
      </c>
    </row>
    <row r="1823" spans="1:10" x14ac:dyDescent="0.25">
      <c r="A1823" s="134">
        <v>31260</v>
      </c>
      <c r="B1823" s="134" t="s">
        <v>6234</v>
      </c>
      <c r="C1823" s="131">
        <v>45940</v>
      </c>
      <c r="D1823" s="132" t="s">
        <v>1581</v>
      </c>
      <c r="E1823" s="133" t="s">
        <v>7202</v>
      </c>
      <c r="F1823" s="133" t="s">
        <v>6520</v>
      </c>
      <c r="G1823" s="135">
        <f t="shared" si="28"/>
        <v>1.0212000000000001</v>
      </c>
      <c r="H1823" s="134" t="s">
        <v>391</v>
      </c>
      <c r="I1823" s="138">
        <f>IF(H1823="Urban",VLOOKUP(C1823,'Wage Index Urban (CMS.GOV)-PDPM'!$A$2:$D$1682,4,FALSE),0)</f>
        <v>1.0212000000000001</v>
      </c>
      <c r="J1823" s="138">
        <f>IF(H1823="Rural",VLOOKUP(B1823,'Wage Index Rural (CMS.GOV)-PDPM'!$B$1:$C$54,2,FALSE),0)</f>
        <v>0</v>
      </c>
    </row>
    <row r="1824" spans="1:10" x14ac:dyDescent="0.25">
      <c r="A1824" s="134">
        <v>31270</v>
      </c>
      <c r="B1824" s="134" t="s">
        <v>6234</v>
      </c>
      <c r="C1824" s="131">
        <v>35154</v>
      </c>
      <c r="D1824" s="132" t="s">
        <v>988</v>
      </c>
      <c r="E1824" s="133" t="s">
        <v>7203</v>
      </c>
      <c r="F1824" s="133" t="s">
        <v>6485</v>
      </c>
      <c r="G1824" s="135">
        <f t="shared" si="28"/>
        <v>1.1179000000000001</v>
      </c>
      <c r="H1824" s="134" t="s">
        <v>391</v>
      </c>
      <c r="I1824" s="138">
        <f>IF(H1824="Urban",VLOOKUP(C1824,'Wage Index Urban (CMS.GOV)-PDPM'!$A$2:$D$1682,4,FALSE),0)</f>
        <v>1.1179000000000001</v>
      </c>
      <c r="J1824" s="138">
        <f>IF(H1824="Rural",VLOOKUP(B1824,'Wage Index Rural (CMS.GOV)-PDPM'!$B$1:$C$54,2,FALSE),0)</f>
        <v>0</v>
      </c>
    </row>
    <row r="1825" spans="1:10" x14ac:dyDescent="0.25">
      <c r="A1825" s="134">
        <v>31290</v>
      </c>
      <c r="B1825" s="134" t="s">
        <v>6234</v>
      </c>
      <c r="C1825" s="131">
        <v>35154</v>
      </c>
      <c r="D1825" s="132" t="s">
        <v>3326</v>
      </c>
      <c r="E1825" s="133" t="s">
        <v>7204</v>
      </c>
      <c r="F1825" s="133" t="s">
        <v>6485</v>
      </c>
      <c r="G1825" s="135">
        <f t="shared" si="28"/>
        <v>1.1179000000000001</v>
      </c>
      <c r="H1825" s="134" t="s">
        <v>391</v>
      </c>
      <c r="I1825" s="138">
        <f>IF(H1825="Urban",VLOOKUP(C1825,'Wage Index Urban (CMS.GOV)-PDPM'!$A$2:$D$1682,4,FALSE),0)</f>
        <v>1.1179000000000001</v>
      </c>
      <c r="J1825" s="138">
        <f>IF(H1825="Rural",VLOOKUP(B1825,'Wage Index Rural (CMS.GOV)-PDPM'!$B$1:$C$54,2,FALSE),0)</f>
        <v>0</v>
      </c>
    </row>
    <row r="1826" spans="1:10" x14ac:dyDescent="0.25">
      <c r="A1826" s="134">
        <v>31300</v>
      </c>
      <c r="B1826" s="134" t="s">
        <v>6234</v>
      </c>
      <c r="C1826" s="131">
        <v>35084</v>
      </c>
      <c r="D1826" s="132" t="s">
        <v>2009</v>
      </c>
      <c r="E1826" s="133" t="s">
        <v>7205</v>
      </c>
      <c r="F1826" s="133" t="s">
        <v>231</v>
      </c>
      <c r="G1826" s="135">
        <f t="shared" si="28"/>
        <v>1.1288</v>
      </c>
      <c r="H1826" s="134" t="s">
        <v>391</v>
      </c>
      <c r="I1826" s="138">
        <f>IF(H1826="Urban",VLOOKUP(C1826,'Wage Index Urban (CMS.GOV)-PDPM'!$A$2:$D$1682,4,FALSE),0)</f>
        <v>1.1288</v>
      </c>
      <c r="J1826" s="138">
        <f>IF(H1826="Rural",VLOOKUP(B1826,'Wage Index Rural (CMS.GOV)-PDPM'!$B$1:$C$54,2,FALSE),0)</f>
        <v>0</v>
      </c>
    </row>
    <row r="1827" spans="1:10" x14ac:dyDescent="0.25">
      <c r="A1827" s="134">
        <v>31310</v>
      </c>
      <c r="B1827" s="134" t="s">
        <v>6234</v>
      </c>
      <c r="C1827" s="131">
        <v>35154</v>
      </c>
      <c r="D1827" s="132" t="s">
        <v>3327</v>
      </c>
      <c r="E1827" s="133" t="s">
        <v>7206</v>
      </c>
      <c r="F1827" s="133" t="s">
        <v>6485</v>
      </c>
      <c r="G1827" s="135">
        <f t="shared" si="28"/>
        <v>1.1179000000000001</v>
      </c>
      <c r="H1827" s="134" t="s">
        <v>391</v>
      </c>
      <c r="I1827" s="138">
        <f>IF(H1827="Urban",VLOOKUP(C1827,'Wage Index Urban (CMS.GOV)-PDPM'!$A$2:$D$1682,4,FALSE),0)</f>
        <v>1.1179000000000001</v>
      </c>
      <c r="J1827" s="138">
        <f>IF(H1827="Rural",VLOOKUP(B1827,'Wage Index Rural (CMS.GOV)-PDPM'!$B$1:$C$54,2,FALSE),0)</f>
        <v>0</v>
      </c>
    </row>
    <row r="1828" spans="1:10" x14ac:dyDescent="0.25">
      <c r="A1828" s="134">
        <v>31320</v>
      </c>
      <c r="B1828" s="134" t="s">
        <v>6234</v>
      </c>
      <c r="C1828" s="131">
        <v>35614</v>
      </c>
      <c r="D1828" s="132" t="s">
        <v>3328</v>
      </c>
      <c r="E1828" s="133" t="s">
        <v>7207</v>
      </c>
      <c r="F1828" s="133" t="s">
        <v>227</v>
      </c>
      <c r="G1828" s="135">
        <f t="shared" si="28"/>
        <v>1.3729</v>
      </c>
      <c r="H1828" s="134" t="s">
        <v>391</v>
      </c>
      <c r="I1828" s="138">
        <f>IF(H1828="Urban",VLOOKUP(C1828,'Wage Index Urban (CMS.GOV)-PDPM'!$A$2:$D$1682,4,FALSE),0)</f>
        <v>1.3729</v>
      </c>
      <c r="J1828" s="138">
        <f>IF(H1828="Rural",VLOOKUP(B1828,'Wage Index Rural (CMS.GOV)-PDPM'!$B$1:$C$54,2,FALSE),0)</f>
        <v>0</v>
      </c>
    </row>
    <row r="1829" spans="1:10" x14ac:dyDescent="0.25">
      <c r="A1829" s="134">
        <v>31340</v>
      </c>
      <c r="B1829" s="134" t="s">
        <v>6234</v>
      </c>
      <c r="C1829" s="131">
        <v>48864</v>
      </c>
      <c r="D1829" s="132" t="s">
        <v>3329</v>
      </c>
      <c r="E1829" s="133" t="s">
        <v>7208</v>
      </c>
      <c r="F1829" s="133" t="s">
        <v>77</v>
      </c>
      <c r="G1829" s="135">
        <f t="shared" si="28"/>
        <v>1.0530000000000002</v>
      </c>
      <c r="H1829" s="134" t="s">
        <v>391</v>
      </c>
      <c r="I1829" s="138">
        <f>IF(H1829="Urban",VLOOKUP(C1829,'Wage Index Urban (CMS.GOV)-PDPM'!$A$2:$D$1682,4,FALSE),0)</f>
        <v>1.0530000000000002</v>
      </c>
      <c r="J1829" s="138">
        <f>IF(H1829="Rural",VLOOKUP(B1829,'Wage Index Rural (CMS.GOV)-PDPM'!$B$1:$C$54,2,FALSE),0)</f>
        <v>0</v>
      </c>
    </row>
    <row r="1830" spans="1:10" x14ac:dyDescent="0.25">
      <c r="A1830" s="134">
        <v>31350</v>
      </c>
      <c r="B1830" s="134" t="s">
        <v>6234</v>
      </c>
      <c r="C1830" s="131">
        <v>35154</v>
      </c>
      <c r="D1830" s="132" t="s">
        <v>2411</v>
      </c>
      <c r="E1830" s="133" t="s">
        <v>7209</v>
      </c>
      <c r="F1830" s="133" t="s">
        <v>6485</v>
      </c>
      <c r="G1830" s="135">
        <f t="shared" si="28"/>
        <v>1.1179000000000001</v>
      </c>
      <c r="H1830" s="134" t="s">
        <v>391</v>
      </c>
      <c r="I1830" s="138">
        <f>IF(H1830="Urban",VLOOKUP(C1830,'Wage Index Urban (CMS.GOV)-PDPM'!$A$2:$D$1682,4,FALSE),0)</f>
        <v>1.1179000000000001</v>
      </c>
      <c r="J1830" s="138">
        <f>IF(H1830="Rural",VLOOKUP(B1830,'Wage Index Rural (CMS.GOV)-PDPM'!$B$1:$C$54,2,FALSE),0)</f>
        <v>0</v>
      </c>
    </row>
    <row r="1831" spans="1:10" x14ac:dyDescent="0.25">
      <c r="A1831" s="134">
        <v>31360</v>
      </c>
      <c r="B1831" s="134" t="s">
        <v>6234</v>
      </c>
      <c r="C1831" s="131">
        <v>35084</v>
      </c>
      <c r="D1831" s="132" t="s">
        <v>1004</v>
      </c>
      <c r="E1831" s="133" t="s">
        <v>7210</v>
      </c>
      <c r="F1831" s="133" t="s">
        <v>231</v>
      </c>
      <c r="G1831" s="135">
        <f t="shared" si="28"/>
        <v>1.1288</v>
      </c>
      <c r="H1831" s="134" t="s">
        <v>391</v>
      </c>
      <c r="I1831" s="138">
        <f>IF(H1831="Urban",VLOOKUP(C1831,'Wage Index Urban (CMS.GOV)-PDPM'!$A$2:$D$1682,4,FALSE),0)</f>
        <v>1.1288</v>
      </c>
      <c r="J1831" s="138">
        <f>IF(H1831="Rural",VLOOKUP(B1831,'Wage Index Rural (CMS.GOV)-PDPM'!$B$1:$C$54,2,FALSE),0)</f>
        <v>0</v>
      </c>
    </row>
    <row r="1832" spans="1:10" x14ac:dyDescent="0.25">
      <c r="A1832" s="134">
        <v>31370</v>
      </c>
      <c r="B1832" s="134" t="s">
        <v>6234</v>
      </c>
      <c r="C1832" s="131">
        <v>35084</v>
      </c>
      <c r="D1832" s="132" t="s">
        <v>735</v>
      </c>
      <c r="E1832" s="133" t="s">
        <v>7211</v>
      </c>
      <c r="F1832" s="133" t="s">
        <v>231</v>
      </c>
      <c r="G1832" s="135">
        <f t="shared" si="28"/>
        <v>1.1288</v>
      </c>
      <c r="H1832" s="134" t="s">
        <v>391</v>
      </c>
      <c r="I1832" s="138">
        <f>IF(H1832="Urban",VLOOKUP(C1832,'Wage Index Urban (CMS.GOV)-PDPM'!$A$2:$D$1682,4,FALSE),0)</f>
        <v>1.1288</v>
      </c>
      <c r="J1832" s="138">
        <f>IF(H1832="Rural",VLOOKUP(B1832,'Wage Index Rural (CMS.GOV)-PDPM'!$B$1:$C$54,2,FALSE),0)</f>
        <v>0</v>
      </c>
    </row>
    <row r="1833" spans="1:10" x14ac:dyDescent="0.25">
      <c r="A1833" s="134">
        <v>31390</v>
      </c>
      <c r="B1833" s="134" t="s">
        <v>6234</v>
      </c>
      <c r="C1833" s="131">
        <v>10900</v>
      </c>
      <c r="D1833" s="132" t="s">
        <v>1372</v>
      </c>
      <c r="E1833" s="133" t="s">
        <v>7212</v>
      </c>
      <c r="F1833" s="133" t="s">
        <v>232</v>
      </c>
      <c r="G1833" s="135">
        <f t="shared" si="28"/>
        <v>0.9456</v>
      </c>
      <c r="H1833" s="134" t="s">
        <v>391</v>
      </c>
      <c r="I1833" s="138">
        <f>IF(H1833="Urban",VLOOKUP(C1833,'Wage Index Urban (CMS.GOV)-PDPM'!$A$2:$D$1682,4,FALSE),0)</f>
        <v>0.9456</v>
      </c>
      <c r="J1833" s="138">
        <f>IF(H1833="Rural",VLOOKUP(B1833,'Wage Index Rural (CMS.GOV)-PDPM'!$B$1:$C$54,2,FALSE),0)</f>
        <v>0</v>
      </c>
    </row>
    <row r="1834" spans="1:10" x14ac:dyDescent="0.25">
      <c r="A1834" s="134">
        <v>32000</v>
      </c>
      <c r="B1834" s="134" t="s">
        <v>3330</v>
      </c>
      <c r="C1834" s="131">
        <v>10740</v>
      </c>
      <c r="D1834" s="132" t="s">
        <v>3331</v>
      </c>
      <c r="E1834" s="133" t="s">
        <v>6537</v>
      </c>
      <c r="F1834" s="133" t="s">
        <v>233</v>
      </c>
      <c r="G1834" s="135">
        <f t="shared" si="28"/>
        <v>0.90100000000000002</v>
      </c>
      <c r="H1834" s="134" t="s">
        <v>391</v>
      </c>
      <c r="I1834" s="138">
        <f>IF(H1834="Urban",VLOOKUP(C1834,'Wage Index Urban (CMS.GOV)-PDPM'!$A$2:$D$1682,4,FALSE),0)</f>
        <v>0.90100000000000002</v>
      </c>
      <c r="J1834" s="138">
        <f>IF(H1834="Rural",VLOOKUP(B1834,'Wage Index Rural (CMS.GOV)-PDPM'!$B$1:$C$54,2,FALSE),0)</f>
        <v>0</v>
      </c>
    </row>
    <row r="1835" spans="1:10" x14ac:dyDescent="0.25">
      <c r="A1835" s="134">
        <v>32010</v>
      </c>
      <c r="B1835" s="134" t="s">
        <v>3330</v>
      </c>
      <c r="C1835" s="131">
        <v>99932</v>
      </c>
      <c r="D1835" s="132" t="s">
        <v>3332</v>
      </c>
      <c r="E1835" s="133" t="s">
        <v>6779</v>
      </c>
      <c r="F1835" s="133" t="s">
        <v>7094</v>
      </c>
      <c r="G1835" s="135">
        <f t="shared" si="28"/>
        <v>0.8397</v>
      </c>
      <c r="H1835" s="134" t="s">
        <v>388</v>
      </c>
      <c r="I1835" s="138">
        <f>IF(H1835="Urban",VLOOKUP(C1835,'Wage Index Urban (CMS.GOV)-PDPM'!$A$2:$D$1682,4,FALSE),0)</f>
        <v>0</v>
      </c>
      <c r="J1835" s="138">
        <f>IF(H1835="Rural",VLOOKUP(B1835,'Wage Index Rural (CMS.GOV)-PDPM'!$B$1:$C$54,2,FALSE),0)</f>
        <v>0.8397</v>
      </c>
    </row>
    <row r="1836" spans="1:10" x14ac:dyDescent="0.25">
      <c r="A1836" s="134">
        <v>32020</v>
      </c>
      <c r="B1836" s="134" t="s">
        <v>3330</v>
      </c>
      <c r="C1836" s="131">
        <v>99932</v>
      </c>
      <c r="D1836" s="132" t="s">
        <v>3333</v>
      </c>
      <c r="E1836" s="133" t="s">
        <v>6780</v>
      </c>
      <c r="F1836" s="133" t="s">
        <v>7094</v>
      </c>
      <c r="G1836" s="135">
        <f t="shared" si="28"/>
        <v>0.8397</v>
      </c>
      <c r="H1836" s="134" t="s">
        <v>388</v>
      </c>
      <c r="I1836" s="138">
        <f>IF(H1836="Urban",VLOOKUP(C1836,'Wage Index Urban (CMS.GOV)-PDPM'!$A$2:$D$1682,4,FALSE),0)</f>
        <v>0</v>
      </c>
      <c r="J1836" s="138">
        <f>IF(H1836="Rural",VLOOKUP(B1836,'Wage Index Rural (CMS.GOV)-PDPM'!$B$1:$C$54,2,FALSE),0)</f>
        <v>0.8397</v>
      </c>
    </row>
    <row r="1837" spans="1:10" x14ac:dyDescent="0.25">
      <c r="A1837" s="134">
        <v>32025</v>
      </c>
      <c r="B1837" s="134" t="s">
        <v>3330</v>
      </c>
      <c r="C1837" s="131">
        <v>99932</v>
      </c>
      <c r="D1837" s="132" t="s">
        <v>3334</v>
      </c>
      <c r="E1837" s="133" t="s">
        <v>6781</v>
      </c>
      <c r="F1837" s="133" t="s">
        <v>7094</v>
      </c>
      <c r="G1837" s="135">
        <f t="shared" si="28"/>
        <v>0.8397</v>
      </c>
      <c r="H1837" s="134" t="s">
        <v>388</v>
      </c>
      <c r="I1837" s="138">
        <f>IF(H1837="Urban",VLOOKUP(C1837,'Wage Index Urban (CMS.GOV)-PDPM'!$A$2:$D$1682,4,FALSE),0)</f>
        <v>0</v>
      </c>
      <c r="J1837" s="138">
        <f>IF(H1837="Rural",VLOOKUP(B1837,'Wage Index Rural (CMS.GOV)-PDPM'!$B$1:$C$54,2,FALSE),0)</f>
        <v>0.8397</v>
      </c>
    </row>
    <row r="1838" spans="1:10" x14ac:dyDescent="0.25">
      <c r="A1838" s="134">
        <v>32030</v>
      </c>
      <c r="B1838" s="134" t="s">
        <v>3330</v>
      </c>
      <c r="C1838" s="131">
        <v>99932</v>
      </c>
      <c r="D1838" s="132" t="s">
        <v>3174</v>
      </c>
      <c r="E1838" s="133" t="s">
        <v>6782</v>
      </c>
      <c r="F1838" s="133" t="s">
        <v>7094</v>
      </c>
      <c r="G1838" s="135">
        <f t="shared" si="28"/>
        <v>0.8397</v>
      </c>
      <c r="H1838" s="134" t="s">
        <v>388</v>
      </c>
      <c r="I1838" s="138">
        <f>IF(H1838="Urban",VLOOKUP(C1838,'Wage Index Urban (CMS.GOV)-PDPM'!$A$2:$D$1682,4,FALSE),0)</f>
        <v>0</v>
      </c>
      <c r="J1838" s="138">
        <f>IF(H1838="Rural",VLOOKUP(B1838,'Wage Index Rural (CMS.GOV)-PDPM'!$B$1:$C$54,2,FALSE),0)</f>
        <v>0.8397</v>
      </c>
    </row>
    <row r="1839" spans="1:10" x14ac:dyDescent="0.25">
      <c r="A1839" s="134">
        <v>32040</v>
      </c>
      <c r="B1839" s="134" t="s">
        <v>3330</v>
      </c>
      <c r="C1839" s="131">
        <v>99932</v>
      </c>
      <c r="D1839" s="132" t="s">
        <v>3335</v>
      </c>
      <c r="E1839" s="133" t="s">
        <v>6783</v>
      </c>
      <c r="F1839" s="133" t="s">
        <v>7094</v>
      </c>
      <c r="G1839" s="135">
        <f t="shared" si="28"/>
        <v>0.8397</v>
      </c>
      <c r="H1839" s="134" t="s">
        <v>388</v>
      </c>
      <c r="I1839" s="138">
        <f>IF(H1839="Urban",VLOOKUP(C1839,'Wage Index Urban (CMS.GOV)-PDPM'!$A$2:$D$1682,4,FALSE),0)</f>
        <v>0</v>
      </c>
      <c r="J1839" s="138">
        <f>IF(H1839="Rural",VLOOKUP(B1839,'Wage Index Rural (CMS.GOV)-PDPM'!$B$1:$C$54,2,FALSE),0)</f>
        <v>0.8397</v>
      </c>
    </row>
    <row r="1840" spans="1:10" x14ac:dyDescent="0.25">
      <c r="A1840" s="134">
        <v>32050</v>
      </c>
      <c r="B1840" s="134" t="s">
        <v>3330</v>
      </c>
      <c r="C1840" s="131">
        <v>99932</v>
      </c>
      <c r="D1840" s="132" t="s">
        <v>3336</v>
      </c>
      <c r="E1840" s="133" t="s">
        <v>6784</v>
      </c>
      <c r="F1840" s="133" t="s">
        <v>7094</v>
      </c>
      <c r="G1840" s="135">
        <f t="shared" si="28"/>
        <v>0.8397</v>
      </c>
      <c r="H1840" s="134" t="s">
        <v>388</v>
      </c>
      <c r="I1840" s="138">
        <f>IF(H1840="Urban",VLOOKUP(C1840,'Wage Index Urban (CMS.GOV)-PDPM'!$A$2:$D$1682,4,FALSE),0)</f>
        <v>0</v>
      </c>
      <c r="J1840" s="138">
        <f>IF(H1840="Rural",VLOOKUP(B1840,'Wage Index Rural (CMS.GOV)-PDPM'!$B$1:$C$54,2,FALSE),0)</f>
        <v>0.8397</v>
      </c>
    </row>
    <row r="1841" spans="1:10" x14ac:dyDescent="0.25">
      <c r="A1841" s="134">
        <v>32060</v>
      </c>
      <c r="B1841" s="134" t="s">
        <v>3330</v>
      </c>
      <c r="C1841" s="131">
        <v>29740</v>
      </c>
      <c r="D1841" s="132" t="s">
        <v>3337</v>
      </c>
      <c r="E1841" s="133" t="s">
        <v>6630</v>
      </c>
      <c r="F1841" s="133" t="s">
        <v>234</v>
      </c>
      <c r="G1841" s="135">
        <f t="shared" si="28"/>
        <v>0.85850000000000004</v>
      </c>
      <c r="H1841" s="134" t="s">
        <v>391</v>
      </c>
      <c r="I1841" s="138">
        <f>IF(H1841="Urban",VLOOKUP(C1841,'Wage Index Urban (CMS.GOV)-PDPM'!$A$2:$D$1682,4,FALSE),0)</f>
        <v>0.85850000000000004</v>
      </c>
      <c r="J1841" s="138">
        <f>IF(H1841="Rural",VLOOKUP(B1841,'Wage Index Rural (CMS.GOV)-PDPM'!$B$1:$C$54,2,FALSE),0)</f>
        <v>0</v>
      </c>
    </row>
    <row r="1842" spans="1:10" x14ac:dyDescent="0.25">
      <c r="A1842" s="134">
        <v>32070</v>
      </c>
      <c r="B1842" s="134" t="s">
        <v>3330</v>
      </c>
      <c r="C1842" s="131">
        <v>99932</v>
      </c>
      <c r="D1842" s="132" t="s">
        <v>3338</v>
      </c>
      <c r="E1842" s="133" t="s">
        <v>6785</v>
      </c>
      <c r="F1842" s="133" t="s">
        <v>7094</v>
      </c>
      <c r="G1842" s="135">
        <f t="shared" si="28"/>
        <v>0.8397</v>
      </c>
      <c r="H1842" s="134" t="s">
        <v>388</v>
      </c>
      <c r="I1842" s="138">
        <f>IF(H1842="Urban",VLOOKUP(C1842,'Wage Index Urban (CMS.GOV)-PDPM'!$A$2:$D$1682,4,FALSE),0)</f>
        <v>0</v>
      </c>
      <c r="J1842" s="138">
        <f>IF(H1842="Rural",VLOOKUP(B1842,'Wage Index Rural (CMS.GOV)-PDPM'!$B$1:$C$54,2,FALSE),0)</f>
        <v>0.8397</v>
      </c>
    </row>
    <row r="1843" spans="1:10" x14ac:dyDescent="0.25">
      <c r="A1843" s="134">
        <v>32080</v>
      </c>
      <c r="B1843" s="134" t="s">
        <v>3330</v>
      </c>
      <c r="C1843" s="131">
        <v>99932</v>
      </c>
      <c r="D1843" s="132" t="s">
        <v>661</v>
      </c>
      <c r="E1843" s="133" t="s">
        <v>6786</v>
      </c>
      <c r="F1843" s="133" t="s">
        <v>7094</v>
      </c>
      <c r="G1843" s="135">
        <f t="shared" si="28"/>
        <v>0.8397</v>
      </c>
      <c r="H1843" s="134" t="s">
        <v>388</v>
      </c>
      <c r="I1843" s="138">
        <f>IF(H1843="Urban",VLOOKUP(C1843,'Wage Index Urban (CMS.GOV)-PDPM'!$A$2:$D$1682,4,FALSE),0)</f>
        <v>0</v>
      </c>
      <c r="J1843" s="138">
        <f>IF(H1843="Rural",VLOOKUP(B1843,'Wage Index Rural (CMS.GOV)-PDPM'!$B$1:$C$54,2,FALSE),0)</f>
        <v>0.8397</v>
      </c>
    </row>
    <row r="1844" spans="1:10" x14ac:dyDescent="0.25">
      <c r="A1844" s="134">
        <v>32090</v>
      </c>
      <c r="B1844" s="134" t="s">
        <v>3330</v>
      </c>
      <c r="C1844" s="131">
        <v>99932</v>
      </c>
      <c r="D1844" s="132" t="s">
        <v>3339</v>
      </c>
      <c r="E1844" s="133" t="s">
        <v>6787</v>
      </c>
      <c r="F1844" s="133" t="s">
        <v>7094</v>
      </c>
      <c r="G1844" s="135">
        <f t="shared" si="28"/>
        <v>0.8397</v>
      </c>
      <c r="H1844" s="134" t="s">
        <v>388</v>
      </c>
      <c r="I1844" s="138">
        <f>IF(H1844="Urban",VLOOKUP(C1844,'Wage Index Urban (CMS.GOV)-PDPM'!$A$2:$D$1682,4,FALSE),0)</f>
        <v>0</v>
      </c>
      <c r="J1844" s="138">
        <f>IF(H1844="Rural",VLOOKUP(B1844,'Wage Index Rural (CMS.GOV)-PDPM'!$B$1:$C$54,2,FALSE),0)</f>
        <v>0.8397</v>
      </c>
    </row>
    <row r="1845" spans="1:10" x14ac:dyDescent="0.25">
      <c r="A1845" s="134">
        <v>32100</v>
      </c>
      <c r="B1845" s="134" t="s">
        <v>3330</v>
      </c>
      <c r="C1845" s="131">
        <v>99932</v>
      </c>
      <c r="D1845" s="132" t="s">
        <v>3340</v>
      </c>
      <c r="E1845" s="133" t="s">
        <v>6788</v>
      </c>
      <c r="F1845" s="133" t="s">
        <v>7094</v>
      </c>
      <c r="G1845" s="135">
        <f t="shared" si="28"/>
        <v>0.8397</v>
      </c>
      <c r="H1845" s="134" t="s">
        <v>388</v>
      </c>
      <c r="I1845" s="138">
        <f>IF(H1845="Urban",VLOOKUP(C1845,'Wage Index Urban (CMS.GOV)-PDPM'!$A$2:$D$1682,4,FALSE),0)</f>
        <v>0</v>
      </c>
      <c r="J1845" s="138">
        <f>IF(H1845="Rural",VLOOKUP(B1845,'Wage Index Rural (CMS.GOV)-PDPM'!$B$1:$C$54,2,FALSE),0)</f>
        <v>0.8397</v>
      </c>
    </row>
    <row r="1846" spans="1:10" x14ac:dyDescent="0.25">
      <c r="A1846" s="134">
        <v>32110</v>
      </c>
      <c r="B1846" s="134" t="s">
        <v>3330</v>
      </c>
      <c r="C1846" s="131">
        <v>99932</v>
      </c>
      <c r="D1846" s="132" t="s">
        <v>3341</v>
      </c>
      <c r="E1846" s="133" t="s">
        <v>6789</v>
      </c>
      <c r="F1846" s="133" t="s">
        <v>7094</v>
      </c>
      <c r="G1846" s="135">
        <f t="shared" si="28"/>
        <v>0.8397</v>
      </c>
      <c r="H1846" s="134" t="s">
        <v>388</v>
      </c>
      <c r="I1846" s="138">
        <f>IF(H1846="Urban",VLOOKUP(C1846,'Wage Index Urban (CMS.GOV)-PDPM'!$A$2:$D$1682,4,FALSE),0)</f>
        <v>0</v>
      </c>
      <c r="J1846" s="138">
        <f>IF(H1846="Rural",VLOOKUP(B1846,'Wage Index Rural (CMS.GOV)-PDPM'!$B$1:$C$54,2,FALSE),0)</f>
        <v>0.8397</v>
      </c>
    </row>
    <row r="1847" spans="1:10" x14ac:dyDescent="0.25">
      <c r="A1847" s="134">
        <v>32120</v>
      </c>
      <c r="B1847" s="134" t="s">
        <v>3330</v>
      </c>
      <c r="C1847" s="131">
        <v>99932</v>
      </c>
      <c r="D1847" s="132" t="s">
        <v>3342</v>
      </c>
      <c r="E1847" s="133" t="s">
        <v>6790</v>
      </c>
      <c r="F1847" s="133" t="s">
        <v>7094</v>
      </c>
      <c r="G1847" s="135">
        <f t="shared" si="28"/>
        <v>0.8397</v>
      </c>
      <c r="H1847" s="134" t="s">
        <v>388</v>
      </c>
      <c r="I1847" s="138">
        <f>IF(H1847="Urban",VLOOKUP(C1847,'Wage Index Urban (CMS.GOV)-PDPM'!$A$2:$D$1682,4,FALSE),0)</f>
        <v>0</v>
      </c>
      <c r="J1847" s="138">
        <f>IF(H1847="Rural",VLOOKUP(B1847,'Wage Index Rural (CMS.GOV)-PDPM'!$B$1:$C$54,2,FALSE),0)</f>
        <v>0.8397</v>
      </c>
    </row>
    <row r="1848" spans="1:10" x14ac:dyDescent="0.25">
      <c r="A1848" s="134">
        <v>32130</v>
      </c>
      <c r="B1848" s="134" t="s">
        <v>3330</v>
      </c>
      <c r="C1848" s="131">
        <v>99932</v>
      </c>
      <c r="D1848" s="132" t="s">
        <v>682</v>
      </c>
      <c r="E1848" s="133" t="s">
        <v>6791</v>
      </c>
      <c r="F1848" s="133" t="s">
        <v>7094</v>
      </c>
      <c r="G1848" s="135">
        <f t="shared" si="28"/>
        <v>0.8397</v>
      </c>
      <c r="H1848" s="134" t="s">
        <v>388</v>
      </c>
      <c r="I1848" s="138">
        <f>IF(H1848="Urban",VLOOKUP(C1848,'Wage Index Urban (CMS.GOV)-PDPM'!$A$2:$D$1682,4,FALSE),0)</f>
        <v>0</v>
      </c>
      <c r="J1848" s="138">
        <f>IF(H1848="Rural",VLOOKUP(B1848,'Wage Index Rural (CMS.GOV)-PDPM'!$B$1:$C$54,2,FALSE),0)</f>
        <v>0.8397</v>
      </c>
    </row>
    <row r="1849" spans="1:10" x14ac:dyDescent="0.25">
      <c r="A1849" s="134">
        <v>32131</v>
      </c>
      <c r="B1849" s="134" t="s">
        <v>3330</v>
      </c>
      <c r="C1849" s="131">
        <v>99932</v>
      </c>
      <c r="D1849" s="132" t="s">
        <v>3343</v>
      </c>
      <c r="E1849" s="133" t="s">
        <v>6792</v>
      </c>
      <c r="F1849" s="133" t="s">
        <v>7094</v>
      </c>
      <c r="G1849" s="135">
        <f t="shared" si="28"/>
        <v>0.8397</v>
      </c>
      <c r="H1849" s="134" t="s">
        <v>388</v>
      </c>
      <c r="I1849" s="138">
        <f>IF(H1849="Urban",VLOOKUP(C1849,'Wage Index Urban (CMS.GOV)-PDPM'!$A$2:$D$1682,4,FALSE),0)</f>
        <v>0</v>
      </c>
      <c r="J1849" s="138">
        <f>IF(H1849="Rural",VLOOKUP(B1849,'Wage Index Rural (CMS.GOV)-PDPM'!$B$1:$C$54,2,FALSE),0)</f>
        <v>0.8397</v>
      </c>
    </row>
    <row r="1850" spans="1:10" x14ac:dyDescent="0.25">
      <c r="A1850" s="134">
        <v>32140</v>
      </c>
      <c r="B1850" s="134" t="s">
        <v>3330</v>
      </c>
      <c r="C1850" s="131">
        <v>99932</v>
      </c>
      <c r="D1850" s="132" t="s">
        <v>3344</v>
      </c>
      <c r="E1850" s="133" t="s">
        <v>6793</v>
      </c>
      <c r="F1850" s="133" t="s">
        <v>7094</v>
      </c>
      <c r="G1850" s="135">
        <f t="shared" si="28"/>
        <v>0.8397</v>
      </c>
      <c r="H1850" s="134" t="s">
        <v>388</v>
      </c>
      <c r="I1850" s="138">
        <f>IF(H1850="Urban",VLOOKUP(C1850,'Wage Index Urban (CMS.GOV)-PDPM'!$A$2:$D$1682,4,FALSE),0)</f>
        <v>0</v>
      </c>
      <c r="J1850" s="138">
        <f>IF(H1850="Rural",VLOOKUP(B1850,'Wage Index Rural (CMS.GOV)-PDPM'!$B$1:$C$54,2,FALSE),0)</f>
        <v>0.8397</v>
      </c>
    </row>
    <row r="1851" spans="1:10" x14ac:dyDescent="0.25">
      <c r="A1851" s="134">
        <v>32150</v>
      </c>
      <c r="B1851" s="134" t="s">
        <v>3330</v>
      </c>
      <c r="C1851" s="131">
        <v>99932</v>
      </c>
      <c r="D1851" s="132" t="s">
        <v>3345</v>
      </c>
      <c r="E1851" s="133" t="s">
        <v>6794</v>
      </c>
      <c r="F1851" s="133" t="s">
        <v>7094</v>
      </c>
      <c r="G1851" s="135">
        <f t="shared" si="28"/>
        <v>0.8397</v>
      </c>
      <c r="H1851" s="134" t="s">
        <v>388</v>
      </c>
      <c r="I1851" s="138">
        <f>IF(H1851="Urban",VLOOKUP(C1851,'Wage Index Urban (CMS.GOV)-PDPM'!$A$2:$D$1682,4,FALSE),0)</f>
        <v>0</v>
      </c>
      <c r="J1851" s="138">
        <f>IF(H1851="Rural",VLOOKUP(B1851,'Wage Index Rural (CMS.GOV)-PDPM'!$B$1:$C$54,2,FALSE),0)</f>
        <v>0.8397</v>
      </c>
    </row>
    <row r="1852" spans="1:10" x14ac:dyDescent="0.25">
      <c r="A1852" s="134">
        <v>32160</v>
      </c>
      <c r="B1852" s="134" t="s">
        <v>3330</v>
      </c>
      <c r="C1852" s="131">
        <v>99932</v>
      </c>
      <c r="D1852" s="132" t="s">
        <v>3346</v>
      </c>
      <c r="E1852" s="133" t="s">
        <v>6795</v>
      </c>
      <c r="F1852" s="133" t="s">
        <v>7094</v>
      </c>
      <c r="G1852" s="135">
        <f t="shared" si="28"/>
        <v>0.8397</v>
      </c>
      <c r="H1852" s="134" t="s">
        <v>388</v>
      </c>
      <c r="I1852" s="138">
        <f>IF(H1852="Urban",VLOOKUP(C1852,'Wage Index Urban (CMS.GOV)-PDPM'!$A$2:$D$1682,4,FALSE),0)</f>
        <v>0</v>
      </c>
      <c r="J1852" s="138">
        <f>IF(H1852="Rural",VLOOKUP(B1852,'Wage Index Rural (CMS.GOV)-PDPM'!$B$1:$C$54,2,FALSE),0)</f>
        <v>0.8397</v>
      </c>
    </row>
    <row r="1853" spans="1:10" x14ac:dyDescent="0.25">
      <c r="A1853" s="134">
        <v>32170</v>
      </c>
      <c r="B1853" s="134" t="s">
        <v>3330</v>
      </c>
      <c r="C1853" s="131">
        <v>99932</v>
      </c>
      <c r="D1853" s="132" t="s">
        <v>946</v>
      </c>
      <c r="E1853" s="133" t="s">
        <v>6796</v>
      </c>
      <c r="F1853" s="133" t="s">
        <v>7094</v>
      </c>
      <c r="G1853" s="135">
        <f t="shared" si="28"/>
        <v>0.8397</v>
      </c>
      <c r="H1853" s="134" t="s">
        <v>388</v>
      </c>
      <c r="I1853" s="138">
        <f>IF(H1853="Urban",VLOOKUP(C1853,'Wage Index Urban (CMS.GOV)-PDPM'!$A$2:$D$1682,4,FALSE),0)</f>
        <v>0</v>
      </c>
      <c r="J1853" s="138">
        <f>IF(H1853="Rural",VLOOKUP(B1853,'Wage Index Rural (CMS.GOV)-PDPM'!$B$1:$C$54,2,FALSE),0)</f>
        <v>0.8397</v>
      </c>
    </row>
    <row r="1854" spans="1:10" x14ac:dyDescent="0.25">
      <c r="A1854" s="134">
        <v>32180</v>
      </c>
      <c r="B1854" s="134" t="s">
        <v>3330</v>
      </c>
      <c r="C1854" s="131">
        <v>99932</v>
      </c>
      <c r="D1854" s="132" t="s">
        <v>3347</v>
      </c>
      <c r="E1854" s="133" t="s">
        <v>6797</v>
      </c>
      <c r="F1854" s="133" t="s">
        <v>7094</v>
      </c>
      <c r="G1854" s="135">
        <f t="shared" si="28"/>
        <v>0.8397</v>
      </c>
      <c r="H1854" s="134" t="s">
        <v>388</v>
      </c>
      <c r="I1854" s="138">
        <f>IF(H1854="Urban",VLOOKUP(C1854,'Wage Index Urban (CMS.GOV)-PDPM'!$A$2:$D$1682,4,FALSE),0)</f>
        <v>0</v>
      </c>
      <c r="J1854" s="138">
        <f>IF(H1854="Rural",VLOOKUP(B1854,'Wage Index Rural (CMS.GOV)-PDPM'!$B$1:$C$54,2,FALSE),0)</f>
        <v>0.8397</v>
      </c>
    </row>
    <row r="1855" spans="1:10" x14ac:dyDescent="0.25">
      <c r="A1855" s="134">
        <v>32190</v>
      </c>
      <c r="B1855" s="134" t="s">
        <v>3330</v>
      </c>
      <c r="C1855" s="131">
        <v>99932</v>
      </c>
      <c r="D1855" s="132" t="s">
        <v>3348</v>
      </c>
      <c r="E1855" s="133" t="s">
        <v>6798</v>
      </c>
      <c r="F1855" s="133" t="s">
        <v>7094</v>
      </c>
      <c r="G1855" s="135">
        <f t="shared" si="28"/>
        <v>0.8397</v>
      </c>
      <c r="H1855" s="134" t="s">
        <v>388</v>
      </c>
      <c r="I1855" s="138">
        <f>IF(H1855="Urban",VLOOKUP(C1855,'Wage Index Urban (CMS.GOV)-PDPM'!$A$2:$D$1682,4,FALSE),0)</f>
        <v>0</v>
      </c>
      <c r="J1855" s="138">
        <f>IF(H1855="Rural",VLOOKUP(B1855,'Wage Index Rural (CMS.GOV)-PDPM'!$B$1:$C$54,2,FALSE),0)</f>
        <v>0.8397</v>
      </c>
    </row>
    <row r="1856" spans="1:10" x14ac:dyDescent="0.25">
      <c r="A1856" s="134">
        <v>32200</v>
      </c>
      <c r="B1856" s="134" t="s">
        <v>3330</v>
      </c>
      <c r="C1856" s="131">
        <v>99932</v>
      </c>
      <c r="D1856" s="132" t="s">
        <v>3123</v>
      </c>
      <c r="E1856" s="133" t="s">
        <v>6799</v>
      </c>
      <c r="F1856" s="133" t="s">
        <v>7094</v>
      </c>
      <c r="G1856" s="135">
        <f t="shared" si="28"/>
        <v>0.8397</v>
      </c>
      <c r="H1856" s="134" t="s">
        <v>388</v>
      </c>
      <c r="I1856" s="138">
        <f>IF(H1856="Urban",VLOOKUP(C1856,'Wage Index Urban (CMS.GOV)-PDPM'!$A$2:$D$1682,4,FALSE),0)</f>
        <v>0</v>
      </c>
      <c r="J1856" s="138">
        <f>IF(H1856="Rural",VLOOKUP(B1856,'Wage Index Rural (CMS.GOV)-PDPM'!$B$1:$C$54,2,FALSE),0)</f>
        <v>0.8397</v>
      </c>
    </row>
    <row r="1857" spans="1:10" x14ac:dyDescent="0.25">
      <c r="A1857" s="134">
        <v>32220</v>
      </c>
      <c r="B1857" s="134" t="s">
        <v>3330</v>
      </c>
      <c r="C1857" s="131">
        <v>22140</v>
      </c>
      <c r="D1857" s="132" t="s">
        <v>967</v>
      </c>
      <c r="E1857" s="133" t="s">
        <v>6595</v>
      </c>
      <c r="F1857" s="133" t="s">
        <v>235</v>
      </c>
      <c r="G1857" s="135">
        <f t="shared" si="28"/>
        <v>0.83090000000000008</v>
      </c>
      <c r="H1857" s="134" t="s">
        <v>391</v>
      </c>
      <c r="I1857" s="138">
        <f>IF(H1857="Urban",VLOOKUP(C1857,'Wage Index Urban (CMS.GOV)-PDPM'!$A$2:$D$1682,4,FALSE),0)</f>
        <v>0.83090000000000008</v>
      </c>
      <c r="J1857" s="138">
        <f>IF(H1857="Rural",VLOOKUP(B1857,'Wage Index Rural (CMS.GOV)-PDPM'!$B$1:$C$54,2,FALSE),0)</f>
        <v>0</v>
      </c>
    </row>
    <row r="1858" spans="1:10" x14ac:dyDescent="0.25">
      <c r="A1858" s="134">
        <v>32230</v>
      </c>
      <c r="B1858" s="134" t="s">
        <v>3330</v>
      </c>
      <c r="C1858" s="131">
        <v>99932</v>
      </c>
      <c r="D1858" s="132" t="s">
        <v>969</v>
      </c>
      <c r="E1858" s="133" t="s">
        <v>6800</v>
      </c>
      <c r="F1858" s="133" t="s">
        <v>7094</v>
      </c>
      <c r="G1858" s="135">
        <f t="shared" si="28"/>
        <v>0.8397</v>
      </c>
      <c r="H1858" s="134" t="s">
        <v>388</v>
      </c>
      <c r="I1858" s="138">
        <f>IF(H1858="Urban",VLOOKUP(C1858,'Wage Index Urban (CMS.GOV)-PDPM'!$A$2:$D$1682,4,FALSE),0)</f>
        <v>0</v>
      </c>
      <c r="J1858" s="138">
        <f>IF(H1858="Rural",VLOOKUP(B1858,'Wage Index Rural (CMS.GOV)-PDPM'!$B$1:$C$54,2,FALSE),0)</f>
        <v>0.8397</v>
      </c>
    </row>
    <row r="1859" spans="1:10" x14ac:dyDescent="0.25">
      <c r="A1859" s="134">
        <v>32210</v>
      </c>
      <c r="B1859" s="134" t="s">
        <v>3330</v>
      </c>
      <c r="C1859" s="131">
        <v>10740</v>
      </c>
      <c r="D1859" s="132" t="s">
        <v>3349</v>
      </c>
      <c r="E1859" s="133" t="s">
        <v>6538</v>
      </c>
      <c r="F1859" s="133" t="s">
        <v>233</v>
      </c>
      <c r="G1859" s="135">
        <f t="shared" si="28"/>
        <v>0.90100000000000002</v>
      </c>
      <c r="H1859" s="134" t="s">
        <v>391</v>
      </c>
      <c r="I1859" s="138">
        <f>IF(H1859="Urban",VLOOKUP(C1859,'Wage Index Urban (CMS.GOV)-PDPM'!$A$2:$D$1682,4,FALSE),0)</f>
        <v>0.90100000000000002</v>
      </c>
      <c r="J1859" s="138">
        <f>IF(H1859="Rural",VLOOKUP(B1859,'Wage Index Rural (CMS.GOV)-PDPM'!$B$1:$C$54,2,FALSE),0)</f>
        <v>0</v>
      </c>
    </row>
    <row r="1860" spans="1:10" x14ac:dyDescent="0.25">
      <c r="A1860" s="134">
        <v>32240</v>
      </c>
      <c r="B1860" s="134" t="s">
        <v>3330</v>
      </c>
      <c r="C1860" s="131">
        <v>42140</v>
      </c>
      <c r="D1860" s="132" t="s">
        <v>3350</v>
      </c>
      <c r="E1860" s="133" t="s">
        <v>6716</v>
      </c>
      <c r="F1860" s="133" t="s">
        <v>236</v>
      </c>
      <c r="G1860" s="135">
        <f t="shared" si="28"/>
        <v>1.0415000000000001</v>
      </c>
      <c r="H1860" s="134" t="s">
        <v>391</v>
      </c>
      <c r="I1860" s="138">
        <f>IF(H1860="Urban",VLOOKUP(C1860,'Wage Index Urban (CMS.GOV)-PDPM'!$A$2:$D$1682,4,FALSE),0)</f>
        <v>1.0415000000000001</v>
      </c>
      <c r="J1860" s="138">
        <f>IF(H1860="Rural",VLOOKUP(B1860,'Wage Index Rural (CMS.GOV)-PDPM'!$B$1:$C$54,2,FALSE),0)</f>
        <v>0</v>
      </c>
    </row>
    <row r="1861" spans="1:10" x14ac:dyDescent="0.25">
      <c r="A1861" s="134">
        <v>32250</v>
      </c>
      <c r="B1861" s="134" t="s">
        <v>3330</v>
      </c>
      <c r="C1861" s="131">
        <v>99932</v>
      </c>
      <c r="D1861" s="132" t="s">
        <v>835</v>
      </c>
      <c r="E1861" s="133" t="s">
        <v>6801</v>
      </c>
      <c r="F1861" s="133" t="s">
        <v>7094</v>
      </c>
      <c r="G1861" s="135">
        <f t="shared" si="28"/>
        <v>0.8397</v>
      </c>
      <c r="H1861" s="134" t="s">
        <v>388</v>
      </c>
      <c r="I1861" s="138">
        <f>IF(H1861="Urban",VLOOKUP(C1861,'Wage Index Urban (CMS.GOV)-PDPM'!$A$2:$D$1682,4,FALSE),0)</f>
        <v>0</v>
      </c>
      <c r="J1861" s="138">
        <f>IF(H1861="Rural",VLOOKUP(B1861,'Wage Index Rural (CMS.GOV)-PDPM'!$B$1:$C$54,2,FALSE),0)</f>
        <v>0.8397</v>
      </c>
    </row>
    <row r="1862" spans="1:10" x14ac:dyDescent="0.25">
      <c r="A1862" s="134">
        <v>32260</v>
      </c>
      <c r="B1862" s="134" t="s">
        <v>3330</v>
      </c>
      <c r="C1862" s="131">
        <v>99932</v>
      </c>
      <c r="D1862" s="132" t="s">
        <v>3351</v>
      </c>
      <c r="E1862" s="133" t="s">
        <v>6802</v>
      </c>
      <c r="F1862" s="133" t="s">
        <v>7094</v>
      </c>
      <c r="G1862" s="135">
        <f t="shared" si="28"/>
        <v>0.8397</v>
      </c>
      <c r="H1862" s="134" t="s">
        <v>388</v>
      </c>
      <c r="I1862" s="138">
        <f>IF(H1862="Urban",VLOOKUP(C1862,'Wage Index Urban (CMS.GOV)-PDPM'!$A$2:$D$1682,4,FALSE),0)</f>
        <v>0</v>
      </c>
      <c r="J1862" s="138">
        <f>IF(H1862="Rural",VLOOKUP(B1862,'Wage Index Rural (CMS.GOV)-PDPM'!$B$1:$C$54,2,FALSE),0)</f>
        <v>0.8397</v>
      </c>
    </row>
    <row r="1863" spans="1:10" x14ac:dyDescent="0.25">
      <c r="A1863" s="134">
        <v>32999</v>
      </c>
      <c r="B1863" s="134" t="s">
        <v>3330</v>
      </c>
      <c r="C1863" s="131">
        <v>99932</v>
      </c>
      <c r="D1863" s="132" t="s">
        <v>387</v>
      </c>
      <c r="E1863" s="133" t="s">
        <v>6803</v>
      </c>
      <c r="F1863" s="133" t="s">
        <v>7094</v>
      </c>
      <c r="G1863" s="135">
        <f t="shared" si="28"/>
        <v>0.8397</v>
      </c>
      <c r="H1863" s="134" t="s">
        <v>388</v>
      </c>
      <c r="I1863" s="138">
        <f>IF(H1863="Urban",VLOOKUP(C1863,'Wage Index Urban (CMS.GOV)-PDPM'!$A$2:$D$1682,4,FALSE),0)</f>
        <v>0</v>
      </c>
      <c r="J1863" s="138">
        <f>IF(H1863="Rural",VLOOKUP(B1863,'Wage Index Rural (CMS.GOV)-PDPM'!$B$1:$C$54,2,FALSE),0)</f>
        <v>0.8397</v>
      </c>
    </row>
    <row r="1864" spans="1:10" x14ac:dyDescent="0.25">
      <c r="A1864" s="134">
        <v>32270</v>
      </c>
      <c r="B1864" s="134" t="s">
        <v>3330</v>
      </c>
      <c r="C1864" s="131">
        <v>99932</v>
      </c>
      <c r="D1864" s="132" t="s">
        <v>3352</v>
      </c>
      <c r="E1864" s="133" t="s">
        <v>6804</v>
      </c>
      <c r="F1864" s="133" t="s">
        <v>7094</v>
      </c>
      <c r="G1864" s="135">
        <f t="shared" si="28"/>
        <v>0.8397</v>
      </c>
      <c r="H1864" s="134" t="s">
        <v>388</v>
      </c>
      <c r="I1864" s="138">
        <f>IF(H1864="Urban",VLOOKUP(C1864,'Wage Index Urban (CMS.GOV)-PDPM'!$A$2:$D$1682,4,FALSE),0)</f>
        <v>0</v>
      </c>
      <c r="J1864" s="138">
        <f>IF(H1864="Rural",VLOOKUP(B1864,'Wage Index Rural (CMS.GOV)-PDPM'!$B$1:$C$54,2,FALSE),0)</f>
        <v>0.8397</v>
      </c>
    </row>
    <row r="1865" spans="1:10" x14ac:dyDescent="0.25">
      <c r="A1865" s="134">
        <v>32280</v>
      </c>
      <c r="B1865" s="134" t="s">
        <v>3330</v>
      </c>
      <c r="C1865" s="131">
        <v>10740</v>
      </c>
      <c r="D1865" s="132" t="s">
        <v>3353</v>
      </c>
      <c r="E1865" s="133" t="s">
        <v>6539</v>
      </c>
      <c r="F1865" s="133" t="s">
        <v>233</v>
      </c>
      <c r="G1865" s="135">
        <f t="shared" ref="G1865:G1928" si="29">IF(H1865="Rural",J1865,I1865)</f>
        <v>0.90100000000000002</v>
      </c>
      <c r="H1865" s="134" t="s">
        <v>391</v>
      </c>
      <c r="I1865" s="138">
        <f>IF(H1865="Urban",VLOOKUP(C1865,'Wage Index Urban (CMS.GOV)-PDPM'!$A$2:$D$1682,4,FALSE),0)</f>
        <v>0.90100000000000002</v>
      </c>
      <c r="J1865" s="138">
        <f>IF(H1865="Rural",VLOOKUP(B1865,'Wage Index Rural (CMS.GOV)-PDPM'!$B$1:$C$54,2,FALSE),0)</f>
        <v>0</v>
      </c>
    </row>
    <row r="1866" spans="1:10" x14ac:dyDescent="0.25">
      <c r="A1866" s="134">
        <v>32290</v>
      </c>
      <c r="B1866" s="134" t="s">
        <v>3330</v>
      </c>
      <c r="C1866" s="131">
        <v>99932</v>
      </c>
      <c r="D1866" s="132" t="s">
        <v>735</v>
      </c>
      <c r="E1866" s="133" t="s">
        <v>6805</v>
      </c>
      <c r="F1866" s="133" t="s">
        <v>7094</v>
      </c>
      <c r="G1866" s="135">
        <f t="shared" si="29"/>
        <v>0.8397</v>
      </c>
      <c r="H1866" s="134" t="s">
        <v>388</v>
      </c>
      <c r="I1866" s="138">
        <f>IF(H1866="Urban",VLOOKUP(C1866,'Wage Index Urban (CMS.GOV)-PDPM'!$A$2:$D$1682,4,FALSE),0)</f>
        <v>0</v>
      </c>
      <c r="J1866" s="138">
        <f>IF(H1866="Rural",VLOOKUP(B1866,'Wage Index Rural (CMS.GOV)-PDPM'!$B$1:$C$54,2,FALSE),0)</f>
        <v>0.8397</v>
      </c>
    </row>
    <row r="1867" spans="1:10" x14ac:dyDescent="0.25">
      <c r="A1867" s="134">
        <v>32300</v>
      </c>
      <c r="B1867" s="134" t="s">
        <v>3330</v>
      </c>
      <c r="C1867" s="131">
        <v>10740</v>
      </c>
      <c r="D1867" s="132" t="s">
        <v>3354</v>
      </c>
      <c r="E1867" s="133" t="s">
        <v>6540</v>
      </c>
      <c r="F1867" s="133" t="s">
        <v>233</v>
      </c>
      <c r="G1867" s="135">
        <f t="shared" si="29"/>
        <v>0.90100000000000002</v>
      </c>
      <c r="H1867" s="134" t="s">
        <v>391</v>
      </c>
      <c r="I1867" s="138">
        <f>IF(H1867="Urban",VLOOKUP(C1867,'Wage Index Urban (CMS.GOV)-PDPM'!$A$2:$D$1682,4,FALSE),0)</f>
        <v>0.90100000000000002</v>
      </c>
      <c r="J1867" s="138">
        <f>IF(H1867="Rural",VLOOKUP(B1867,'Wage Index Rural (CMS.GOV)-PDPM'!$B$1:$C$54,2,FALSE),0)</f>
        <v>0</v>
      </c>
    </row>
    <row r="1868" spans="1:10" x14ac:dyDescent="0.25">
      <c r="A1868" s="134">
        <v>33000</v>
      </c>
      <c r="B1868" s="134" t="s">
        <v>3355</v>
      </c>
      <c r="C1868" s="131">
        <v>10580</v>
      </c>
      <c r="D1868" s="132" t="s">
        <v>3356</v>
      </c>
      <c r="E1868" s="133" t="s">
        <v>6532</v>
      </c>
      <c r="F1868" s="133" t="s">
        <v>237</v>
      </c>
      <c r="G1868" s="135">
        <f t="shared" si="29"/>
        <v>0.80710000000000004</v>
      </c>
      <c r="H1868" s="134" t="s">
        <v>391</v>
      </c>
      <c r="I1868" s="138">
        <f>IF(H1868="Urban",VLOOKUP(C1868,'Wage Index Urban (CMS.GOV)-PDPM'!$A$2:$D$1682,4,FALSE),0)</f>
        <v>0.80710000000000004</v>
      </c>
      <c r="J1868" s="138">
        <f>IF(H1868="Rural",VLOOKUP(B1868,'Wage Index Rural (CMS.GOV)-PDPM'!$B$1:$C$54,2,FALSE),0)</f>
        <v>0</v>
      </c>
    </row>
    <row r="1869" spans="1:10" x14ac:dyDescent="0.25">
      <c r="A1869" s="134">
        <v>33010</v>
      </c>
      <c r="B1869" s="134" t="s">
        <v>3355</v>
      </c>
      <c r="C1869" s="131">
        <v>99933</v>
      </c>
      <c r="D1869" s="132" t="s">
        <v>2419</v>
      </c>
      <c r="E1869" s="133" t="s">
        <v>6806</v>
      </c>
      <c r="F1869" s="133" t="s">
        <v>7095</v>
      </c>
      <c r="G1869" s="135">
        <f t="shared" si="29"/>
        <v>0.84760000000000002</v>
      </c>
      <c r="H1869" s="134" t="s">
        <v>388</v>
      </c>
      <c r="I1869" s="138">
        <f>IF(H1869="Urban",VLOOKUP(C1869,'Wage Index Urban (CMS.GOV)-PDPM'!$A$2:$D$1682,4,FALSE),0)</f>
        <v>0</v>
      </c>
      <c r="J1869" s="138">
        <f>IF(H1869="Rural",VLOOKUP(B1869,'Wage Index Rural (CMS.GOV)-PDPM'!$B$1:$C$54,2,FALSE),0)</f>
        <v>0.84760000000000002</v>
      </c>
    </row>
    <row r="1870" spans="1:10" x14ac:dyDescent="0.25">
      <c r="A1870" s="134">
        <v>33020</v>
      </c>
      <c r="B1870" s="134" t="s">
        <v>3355</v>
      </c>
      <c r="C1870" s="131">
        <v>35614</v>
      </c>
      <c r="D1870" s="132" t="s">
        <v>3357</v>
      </c>
      <c r="E1870" s="133" t="s">
        <v>6643</v>
      </c>
      <c r="F1870" s="133" t="s">
        <v>227</v>
      </c>
      <c r="G1870" s="135">
        <f t="shared" si="29"/>
        <v>1.3729</v>
      </c>
      <c r="H1870" s="134" t="s">
        <v>391</v>
      </c>
      <c r="I1870" s="138">
        <f>IF(H1870="Urban",VLOOKUP(C1870,'Wage Index Urban (CMS.GOV)-PDPM'!$A$2:$D$1682,4,FALSE),0)</f>
        <v>1.3729</v>
      </c>
      <c r="J1870" s="138">
        <f>IF(H1870="Rural",VLOOKUP(B1870,'Wage Index Rural (CMS.GOV)-PDPM'!$B$1:$C$54,2,FALSE),0)</f>
        <v>0</v>
      </c>
    </row>
    <row r="1871" spans="1:10" x14ac:dyDescent="0.25">
      <c r="A1871" s="134">
        <v>33030</v>
      </c>
      <c r="B1871" s="134" t="s">
        <v>3355</v>
      </c>
      <c r="C1871" s="131">
        <v>13780</v>
      </c>
      <c r="D1871" s="132" t="s">
        <v>3358</v>
      </c>
      <c r="E1871" s="133" t="s">
        <v>6553</v>
      </c>
      <c r="F1871" s="133" t="s">
        <v>238</v>
      </c>
      <c r="G1871" s="135">
        <f t="shared" si="29"/>
        <v>0.84279999999999999</v>
      </c>
      <c r="H1871" s="134" t="s">
        <v>391</v>
      </c>
      <c r="I1871" s="138">
        <f>IF(H1871="Urban",VLOOKUP(C1871,'Wage Index Urban (CMS.GOV)-PDPM'!$A$2:$D$1682,4,FALSE),0)</f>
        <v>0.84279999999999999</v>
      </c>
      <c r="J1871" s="138">
        <f>IF(H1871="Rural",VLOOKUP(B1871,'Wage Index Rural (CMS.GOV)-PDPM'!$B$1:$C$54,2,FALSE),0)</f>
        <v>0</v>
      </c>
    </row>
    <row r="1872" spans="1:10" x14ac:dyDescent="0.25">
      <c r="A1872" s="134">
        <v>33040</v>
      </c>
      <c r="B1872" s="134" t="s">
        <v>3355</v>
      </c>
      <c r="C1872" s="131">
        <v>99933</v>
      </c>
      <c r="D1872" s="132" t="s">
        <v>3359</v>
      </c>
      <c r="E1872" s="133" t="s">
        <v>6807</v>
      </c>
      <c r="F1872" s="133" t="s">
        <v>7095</v>
      </c>
      <c r="G1872" s="135">
        <f t="shared" si="29"/>
        <v>0.84760000000000002</v>
      </c>
      <c r="H1872" s="134" t="s">
        <v>388</v>
      </c>
      <c r="I1872" s="138">
        <f>IF(H1872="Urban",VLOOKUP(C1872,'Wage Index Urban (CMS.GOV)-PDPM'!$A$2:$D$1682,4,FALSE),0)</f>
        <v>0</v>
      </c>
      <c r="J1872" s="138">
        <f>IF(H1872="Rural",VLOOKUP(B1872,'Wage Index Rural (CMS.GOV)-PDPM'!$B$1:$C$54,2,FALSE),0)</f>
        <v>0.84760000000000002</v>
      </c>
    </row>
    <row r="1873" spans="1:10" x14ac:dyDescent="0.25">
      <c r="A1873" s="134">
        <v>33050</v>
      </c>
      <c r="B1873" s="134" t="s">
        <v>3355</v>
      </c>
      <c r="C1873" s="131">
        <v>99933</v>
      </c>
      <c r="D1873" s="132" t="s">
        <v>3360</v>
      </c>
      <c r="E1873" s="133" t="s">
        <v>6808</v>
      </c>
      <c r="F1873" s="133" t="s">
        <v>7095</v>
      </c>
      <c r="G1873" s="135">
        <f t="shared" si="29"/>
        <v>0.84760000000000002</v>
      </c>
      <c r="H1873" s="134" t="s">
        <v>388</v>
      </c>
      <c r="I1873" s="138">
        <f>IF(H1873="Urban",VLOOKUP(C1873,'Wage Index Urban (CMS.GOV)-PDPM'!$A$2:$D$1682,4,FALSE),0)</f>
        <v>0</v>
      </c>
      <c r="J1873" s="138">
        <f>IF(H1873="Rural",VLOOKUP(B1873,'Wage Index Rural (CMS.GOV)-PDPM'!$B$1:$C$54,2,FALSE),0)</f>
        <v>0.84760000000000002</v>
      </c>
    </row>
    <row r="1874" spans="1:10" x14ac:dyDescent="0.25">
      <c r="A1874" s="134">
        <v>33060</v>
      </c>
      <c r="B1874" s="134" t="s">
        <v>3355</v>
      </c>
      <c r="C1874" s="131">
        <v>99933</v>
      </c>
      <c r="D1874" s="132" t="s">
        <v>1928</v>
      </c>
      <c r="E1874" s="133" t="s">
        <v>6809</v>
      </c>
      <c r="F1874" s="133" t="s">
        <v>7095</v>
      </c>
      <c r="G1874" s="135">
        <f t="shared" si="29"/>
        <v>0.84760000000000002</v>
      </c>
      <c r="H1874" s="134" t="s">
        <v>388</v>
      </c>
      <c r="I1874" s="138">
        <f>IF(H1874="Urban",VLOOKUP(C1874,'Wage Index Urban (CMS.GOV)-PDPM'!$A$2:$D$1682,4,FALSE),0)</f>
        <v>0</v>
      </c>
      <c r="J1874" s="138">
        <f>IF(H1874="Rural",VLOOKUP(B1874,'Wage Index Rural (CMS.GOV)-PDPM'!$B$1:$C$54,2,FALSE),0)</f>
        <v>0.84760000000000002</v>
      </c>
    </row>
    <row r="1875" spans="1:10" x14ac:dyDescent="0.25">
      <c r="A1875" s="134">
        <v>33070</v>
      </c>
      <c r="B1875" s="134" t="s">
        <v>3355</v>
      </c>
      <c r="C1875" s="131">
        <v>21300</v>
      </c>
      <c r="D1875" s="132" t="s">
        <v>3361</v>
      </c>
      <c r="E1875" s="133" t="s">
        <v>6592</v>
      </c>
      <c r="F1875" s="133" t="s">
        <v>239</v>
      </c>
      <c r="G1875" s="135">
        <f t="shared" si="29"/>
        <v>0.81110000000000004</v>
      </c>
      <c r="H1875" s="134" t="s">
        <v>391</v>
      </c>
      <c r="I1875" s="138">
        <f>IF(H1875="Urban",VLOOKUP(C1875,'Wage Index Urban (CMS.GOV)-PDPM'!$A$2:$D$1682,4,FALSE),0)</f>
        <v>0.81110000000000004</v>
      </c>
      <c r="J1875" s="138">
        <f>IF(H1875="Rural",VLOOKUP(B1875,'Wage Index Rural (CMS.GOV)-PDPM'!$B$1:$C$54,2,FALSE),0)</f>
        <v>0</v>
      </c>
    </row>
    <row r="1876" spans="1:10" x14ac:dyDescent="0.25">
      <c r="A1876" s="134">
        <v>33080</v>
      </c>
      <c r="B1876" s="134" t="s">
        <v>3355</v>
      </c>
      <c r="C1876" s="131">
        <v>99933</v>
      </c>
      <c r="D1876" s="132" t="s">
        <v>3362</v>
      </c>
      <c r="E1876" s="133" t="s">
        <v>6810</v>
      </c>
      <c r="F1876" s="133" t="s">
        <v>7095</v>
      </c>
      <c r="G1876" s="135">
        <f t="shared" si="29"/>
        <v>0.84760000000000002</v>
      </c>
      <c r="H1876" s="134" t="s">
        <v>388</v>
      </c>
      <c r="I1876" s="138">
        <f>IF(H1876="Urban",VLOOKUP(C1876,'Wage Index Urban (CMS.GOV)-PDPM'!$A$2:$D$1682,4,FALSE),0)</f>
        <v>0</v>
      </c>
      <c r="J1876" s="138">
        <f>IF(H1876="Rural",VLOOKUP(B1876,'Wage Index Rural (CMS.GOV)-PDPM'!$B$1:$C$54,2,FALSE),0)</f>
        <v>0.84760000000000002</v>
      </c>
    </row>
    <row r="1877" spans="1:10" x14ac:dyDescent="0.25">
      <c r="A1877" s="134">
        <v>33090</v>
      </c>
      <c r="B1877" s="134" t="s">
        <v>3355</v>
      </c>
      <c r="C1877" s="131">
        <v>99933</v>
      </c>
      <c r="D1877" s="132" t="s">
        <v>1500</v>
      </c>
      <c r="E1877" s="133" t="s">
        <v>6811</v>
      </c>
      <c r="F1877" s="133" t="s">
        <v>7095</v>
      </c>
      <c r="G1877" s="135">
        <f t="shared" si="29"/>
        <v>0.84760000000000002</v>
      </c>
      <c r="H1877" s="134" t="s">
        <v>388</v>
      </c>
      <c r="I1877" s="138">
        <f>IF(H1877="Urban",VLOOKUP(C1877,'Wage Index Urban (CMS.GOV)-PDPM'!$A$2:$D$1682,4,FALSE),0)</f>
        <v>0</v>
      </c>
      <c r="J1877" s="138">
        <f>IF(H1877="Rural",VLOOKUP(B1877,'Wage Index Rural (CMS.GOV)-PDPM'!$B$1:$C$54,2,FALSE),0)</f>
        <v>0.84760000000000002</v>
      </c>
    </row>
    <row r="1878" spans="1:10" x14ac:dyDescent="0.25">
      <c r="A1878" s="134">
        <v>33200</v>
      </c>
      <c r="B1878" s="134" t="s">
        <v>3355</v>
      </c>
      <c r="C1878" s="131">
        <v>99933</v>
      </c>
      <c r="D1878" s="132" t="s">
        <v>637</v>
      </c>
      <c r="E1878" s="133" t="s">
        <v>6812</v>
      </c>
      <c r="F1878" s="133" t="s">
        <v>7095</v>
      </c>
      <c r="G1878" s="135">
        <f t="shared" si="29"/>
        <v>0.84760000000000002</v>
      </c>
      <c r="H1878" s="134" t="s">
        <v>388</v>
      </c>
      <c r="I1878" s="138">
        <f>IF(H1878="Urban",VLOOKUP(C1878,'Wage Index Urban (CMS.GOV)-PDPM'!$A$2:$D$1682,4,FALSE),0)</f>
        <v>0</v>
      </c>
      <c r="J1878" s="138">
        <f>IF(H1878="Rural",VLOOKUP(B1878,'Wage Index Rural (CMS.GOV)-PDPM'!$B$1:$C$54,2,FALSE),0)</f>
        <v>0.84760000000000002</v>
      </c>
    </row>
    <row r="1879" spans="1:10" x14ac:dyDescent="0.25">
      <c r="A1879" s="134">
        <v>33210</v>
      </c>
      <c r="B1879" s="134" t="s">
        <v>3355</v>
      </c>
      <c r="C1879" s="131">
        <v>99933</v>
      </c>
      <c r="D1879" s="132" t="s">
        <v>3363</v>
      </c>
      <c r="E1879" s="133" t="s">
        <v>6813</v>
      </c>
      <c r="F1879" s="133" t="s">
        <v>7095</v>
      </c>
      <c r="G1879" s="135">
        <f t="shared" si="29"/>
        <v>0.84760000000000002</v>
      </c>
      <c r="H1879" s="134" t="s">
        <v>388</v>
      </c>
      <c r="I1879" s="138">
        <f>IF(H1879="Urban",VLOOKUP(C1879,'Wage Index Urban (CMS.GOV)-PDPM'!$A$2:$D$1682,4,FALSE),0)</f>
        <v>0</v>
      </c>
      <c r="J1879" s="138">
        <f>IF(H1879="Rural",VLOOKUP(B1879,'Wage Index Rural (CMS.GOV)-PDPM'!$B$1:$C$54,2,FALSE),0)</f>
        <v>0.84760000000000002</v>
      </c>
    </row>
    <row r="1880" spans="1:10" x14ac:dyDescent="0.25">
      <c r="A1880" s="134">
        <v>33220</v>
      </c>
      <c r="B1880" s="134" t="s">
        <v>3355</v>
      </c>
      <c r="C1880" s="131">
        <v>99933</v>
      </c>
      <c r="D1880" s="132" t="s">
        <v>999</v>
      </c>
      <c r="E1880" s="133" t="s">
        <v>6814</v>
      </c>
      <c r="F1880" s="133" t="s">
        <v>7095</v>
      </c>
      <c r="G1880" s="135">
        <f t="shared" si="29"/>
        <v>0.84760000000000002</v>
      </c>
      <c r="H1880" s="134" t="s">
        <v>388</v>
      </c>
      <c r="I1880" s="138">
        <f>IF(H1880="Urban",VLOOKUP(C1880,'Wage Index Urban (CMS.GOV)-PDPM'!$A$2:$D$1682,4,FALSE),0)</f>
        <v>0</v>
      </c>
      <c r="J1880" s="138">
        <f>IF(H1880="Rural",VLOOKUP(B1880,'Wage Index Rural (CMS.GOV)-PDPM'!$B$1:$C$54,2,FALSE),0)</f>
        <v>0.84760000000000002</v>
      </c>
    </row>
    <row r="1881" spans="1:10" x14ac:dyDescent="0.25">
      <c r="A1881" s="134">
        <v>33230</v>
      </c>
      <c r="B1881" s="134" t="s">
        <v>3355</v>
      </c>
      <c r="C1881" s="131">
        <v>39100</v>
      </c>
      <c r="D1881" s="132" t="s">
        <v>3364</v>
      </c>
      <c r="E1881" s="133" t="s">
        <v>6657</v>
      </c>
      <c r="F1881" s="133" t="s">
        <v>6486</v>
      </c>
      <c r="G1881" s="135">
        <f t="shared" si="29"/>
        <v>1.2882</v>
      </c>
      <c r="H1881" s="134" t="s">
        <v>391</v>
      </c>
      <c r="I1881" s="138">
        <f>IF(H1881="Urban",VLOOKUP(C1881,'Wage Index Urban (CMS.GOV)-PDPM'!$A$2:$D$1682,4,FALSE),0)</f>
        <v>1.2882</v>
      </c>
      <c r="J1881" s="138">
        <f>IF(H1881="Rural",VLOOKUP(B1881,'Wage Index Rural (CMS.GOV)-PDPM'!$B$1:$C$54,2,FALSE),0)</f>
        <v>0</v>
      </c>
    </row>
    <row r="1882" spans="1:10" x14ac:dyDescent="0.25">
      <c r="A1882" s="134">
        <v>33240</v>
      </c>
      <c r="B1882" s="134" t="s">
        <v>3355</v>
      </c>
      <c r="C1882" s="131">
        <v>15380</v>
      </c>
      <c r="D1882" s="132" t="s">
        <v>3365</v>
      </c>
      <c r="E1882" s="133" t="s">
        <v>6558</v>
      </c>
      <c r="F1882" s="133" t="s">
        <v>6500</v>
      </c>
      <c r="G1882" s="135">
        <f t="shared" si="29"/>
        <v>1.0538000000000001</v>
      </c>
      <c r="H1882" s="134" t="s">
        <v>391</v>
      </c>
      <c r="I1882" s="138">
        <f>IF(H1882="Urban",VLOOKUP(C1882,'Wage Index Urban (CMS.GOV)-PDPM'!$A$2:$D$1682,4,FALSE),0)</f>
        <v>1.0538000000000001</v>
      </c>
      <c r="J1882" s="138">
        <f>IF(H1882="Rural",VLOOKUP(B1882,'Wage Index Rural (CMS.GOV)-PDPM'!$B$1:$C$54,2,FALSE),0)</f>
        <v>0</v>
      </c>
    </row>
    <row r="1883" spans="1:10" x14ac:dyDescent="0.25">
      <c r="A1883" s="134">
        <v>33260</v>
      </c>
      <c r="B1883" s="134" t="s">
        <v>3355</v>
      </c>
      <c r="C1883" s="131">
        <v>99933</v>
      </c>
      <c r="D1883" s="132" t="s">
        <v>2469</v>
      </c>
      <c r="E1883" s="133" t="s">
        <v>6815</v>
      </c>
      <c r="F1883" s="133" t="s">
        <v>7095</v>
      </c>
      <c r="G1883" s="135">
        <f t="shared" si="29"/>
        <v>0.84760000000000002</v>
      </c>
      <c r="H1883" s="134" t="s">
        <v>388</v>
      </c>
      <c r="I1883" s="138">
        <f>IF(H1883="Urban",VLOOKUP(C1883,'Wage Index Urban (CMS.GOV)-PDPM'!$A$2:$D$1682,4,FALSE),0)</f>
        <v>0</v>
      </c>
      <c r="J1883" s="138">
        <f>IF(H1883="Rural",VLOOKUP(B1883,'Wage Index Rural (CMS.GOV)-PDPM'!$B$1:$C$54,2,FALSE),0)</f>
        <v>0.84760000000000002</v>
      </c>
    </row>
    <row r="1884" spans="1:10" x14ac:dyDescent="0.25">
      <c r="A1884" s="134">
        <v>33270</v>
      </c>
      <c r="B1884" s="134" t="s">
        <v>3355</v>
      </c>
      <c r="C1884" s="131">
        <v>99933</v>
      </c>
      <c r="D1884" s="132" t="s">
        <v>448</v>
      </c>
      <c r="E1884" s="133" t="s">
        <v>6816</v>
      </c>
      <c r="F1884" s="133" t="s">
        <v>7095</v>
      </c>
      <c r="G1884" s="135">
        <f t="shared" si="29"/>
        <v>0.84760000000000002</v>
      </c>
      <c r="H1884" s="134" t="s">
        <v>388</v>
      </c>
      <c r="I1884" s="138">
        <f>IF(H1884="Urban",VLOOKUP(C1884,'Wage Index Urban (CMS.GOV)-PDPM'!$A$2:$D$1682,4,FALSE),0)</f>
        <v>0</v>
      </c>
      <c r="J1884" s="138">
        <f>IF(H1884="Rural",VLOOKUP(B1884,'Wage Index Rural (CMS.GOV)-PDPM'!$B$1:$C$54,2,FALSE),0)</f>
        <v>0.84760000000000002</v>
      </c>
    </row>
    <row r="1885" spans="1:10" x14ac:dyDescent="0.25">
      <c r="A1885" s="134">
        <v>33280</v>
      </c>
      <c r="B1885" s="134" t="s">
        <v>3355</v>
      </c>
      <c r="C1885" s="131">
        <v>99933</v>
      </c>
      <c r="D1885" s="132" t="s">
        <v>657</v>
      </c>
      <c r="E1885" s="133" t="s">
        <v>6817</v>
      </c>
      <c r="F1885" s="133" t="s">
        <v>7095</v>
      </c>
      <c r="G1885" s="135">
        <f t="shared" si="29"/>
        <v>0.84760000000000002</v>
      </c>
      <c r="H1885" s="134" t="s">
        <v>388</v>
      </c>
      <c r="I1885" s="138">
        <f>IF(H1885="Urban",VLOOKUP(C1885,'Wage Index Urban (CMS.GOV)-PDPM'!$A$2:$D$1682,4,FALSE),0)</f>
        <v>0</v>
      </c>
      <c r="J1885" s="138">
        <f>IF(H1885="Rural",VLOOKUP(B1885,'Wage Index Rural (CMS.GOV)-PDPM'!$B$1:$C$54,2,FALSE),0)</f>
        <v>0.84760000000000002</v>
      </c>
    </row>
    <row r="1886" spans="1:10" x14ac:dyDescent="0.25">
      <c r="A1886" s="134">
        <v>33290</v>
      </c>
      <c r="B1886" s="134" t="s">
        <v>3355</v>
      </c>
      <c r="C1886" s="131">
        <v>99933</v>
      </c>
      <c r="D1886" s="132" t="s">
        <v>2525</v>
      </c>
      <c r="E1886" s="133" t="s">
        <v>6818</v>
      </c>
      <c r="F1886" s="133" t="s">
        <v>7095</v>
      </c>
      <c r="G1886" s="135">
        <f t="shared" si="29"/>
        <v>0.84760000000000002</v>
      </c>
      <c r="H1886" s="134" t="s">
        <v>388</v>
      </c>
      <c r="I1886" s="138">
        <f>IF(H1886="Urban",VLOOKUP(C1886,'Wage Index Urban (CMS.GOV)-PDPM'!$A$2:$D$1682,4,FALSE),0)</f>
        <v>0</v>
      </c>
      <c r="J1886" s="138">
        <f>IF(H1886="Rural",VLOOKUP(B1886,'Wage Index Rural (CMS.GOV)-PDPM'!$B$1:$C$54,2,FALSE),0)</f>
        <v>0.84760000000000002</v>
      </c>
    </row>
    <row r="1887" spans="1:10" x14ac:dyDescent="0.25">
      <c r="A1887" s="134">
        <v>33300</v>
      </c>
      <c r="B1887" s="134" t="s">
        <v>3355</v>
      </c>
      <c r="C1887" s="131">
        <v>99933</v>
      </c>
      <c r="D1887" s="132" t="s">
        <v>452</v>
      </c>
      <c r="E1887" s="133" t="s">
        <v>6819</v>
      </c>
      <c r="F1887" s="133" t="s">
        <v>7095</v>
      </c>
      <c r="G1887" s="135">
        <f t="shared" si="29"/>
        <v>0.84760000000000002</v>
      </c>
      <c r="H1887" s="134" t="s">
        <v>388</v>
      </c>
      <c r="I1887" s="138">
        <f>IF(H1887="Urban",VLOOKUP(C1887,'Wage Index Urban (CMS.GOV)-PDPM'!$A$2:$D$1682,4,FALSE),0)</f>
        <v>0</v>
      </c>
      <c r="J1887" s="138">
        <f>IF(H1887="Rural",VLOOKUP(B1887,'Wage Index Rural (CMS.GOV)-PDPM'!$B$1:$C$54,2,FALSE),0)</f>
        <v>0.84760000000000002</v>
      </c>
    </row>
    <row r="1888" spans="1:10" x14ac:dyDescent="0.25">
      <c r="A1888" s="134">
        <v>33310</v>
      </c>
      <c r="B1888" s="134" t="s">
        <v>3355</v>
      </c>
      <c r="C1888" s="131">
        <v>99933</v>
      </c>
      <c r="D1888" s="132" t="s">
        <v>1046</v>
      </c>
      <c r="E1888" s="133" t="s">
        <v>6820</v>
      </c>
      <c r="F1888" s="133" t="s">
        <v>7095</v>
      </c>
      <c r="G1888" s="135">
        <f t="shared" si="29"/>
        <v>0.84760000000000002</v>
      </c>
      <c r="H1888" s="134" t="s">
        <v>388</v>
      </c>
      <c r="I1888" s="138">
        <f>IF(H1888="Urban",VLOOKUP(C1888,'Wage Index Urban (CMS.GOV)-PDPM'!$A$2:$D$1682,4,FALSE),0)</f>
        <v>0</v>
      </c>
      <c r="J1888" s="138">
        <f>IF(H1888="Rural",VLOOKUP(B1888,'Wage Index Rural (CMS.GOV)-PDPM'!$B$1:$C$54,2,FALSE),0)</f>
        <v>0.84760000000000002</v>
      </c>
    </row>
    <row r="1889" spans="1:10" x14ac:dyDescent="0.25">
      <c r="A1889" s="134">
        <v>33320</v>
      </c>
      <c r="B1889" s="134" t="s">
        <v>3355</v>
      </c>
      <c r="C1889" s="131">
        <v>46540</v>
      </c>
      <c r="D1889" s="132" t="s">
        <v>3366</v>
      </c>
      <c r="E1889" s="133" t="s">
        <v>6728</v>
      </c>
      <c r="F1889" s="133" t="s">
        <v>240</v>
      </c>
      <c r="G1889" s="135">
        <f t="shared" si="29"/>
        <v>0.87890000000000001</v>
      </c>
      <c r="H1889" s="134" t="s">
        <v>391</v>
      </c>
      <c r="I1889" s="138">
        <f>IF(H1889="Urban",VLOOKUP(C1889,'Wage Index Urban (CMS.GOV)-PDPM'!$A$2:$D$1682,4,FALSE),0)</f>
        <v>0.87890000000000001</v>
      </c>
      <c r="J1889" s="138">
        <f>IF(H1889="Rural",VLOOKUP(B1889,'Wage Index Rural (CMS.GOV)-PDPM'!$B$1:$C$54,2,FALSE),0)</f>
        <v>0</v>
      </c>
    </row>
    <row r="1890" spans="1:10" x14ac:dyDescent="0.25">
      <c r="A1890" s="134">
        <v>33330</v>
      </c>
      <c r="B1890" s="134" t="s">
        <v>3355</v>
      </c>
      <c r="C1890" s="131">
        <v>48060</v>
      </c>
      <c r="D1890" s="132" t="s">
        <v>462</v>
      </c>
      <c r="E1890" s="133" t="s">
        <v>6735</v>
      </c>
      <c r="F1890" s="133" t="s">
        <v>241</v>
      </c>
      <c r="G1890" s="135">
        <f t="shared" si="29"/>
        <v>0.9</v>
      </c>
      <c r="H1890" s="134" t="s">
        <v>391</v>
      </c>
      <c r="I1890" s="138">
        <f>IF(H1890="Urban",VLOOKUP(C1890,'Wage Index Urban (CMS.GOV)-PDPM'!$A$2:$D$1682,4,FALSE),0)</f>
        <v>0.9</v>
      </c>
      <c r="J1890" s="138">
        <f>IF(H1890="Rural",VLOOKUP(B1890,'Wage Index Rural (CMS.GOV)-PDPM'!$B$1:$C$54,2,FALSE),0)</f>
        <v>0</v>
      </c>
    </row>
    <row r="1891" spans="1:10" x14ac:dyDescent="0.25">
      <c r="A1891" s="134">
        <v>33331</v>
      </c>
      <c r="B1891" s="134" t="s">
        <v>3355</v>
      </c>
      <c r="C1891" s="131">
        <v>35614</v>
      </c>
      <c r="D1891" s="132" t="s">
        <v>777</v>
      </c>
      <c r="E1891" s="133" t="s">
        <v>6644</v>
      </c>
      <c r="F1891" s="133" t="s">
        <v>227</v>
      </c>
      <c r="G1891" s="135">
        <f t="shared" si="29"/>
        <v>1.3729</v>
      </c>
      <c r="H1891" s="134" t="s">
        <v>391</v>
      </c>
      <c r="I1891" s="138">
        <f>IF(H1891="Urban",VLOOKUP(C1891,'Wage Index Urban (CMS.GOV)-PDPM'!$A$2:$D$1682,4,FALSE),0)</f>
        <v>1.3729</v>
      </c>
      <c r="J1891" s="138">
        <f>IF(H1891="Rural",VLOOKUP(B1891,'Wage Index Rural (CMS.GOV)-PDPM'!$B$1:$C$54,2,FALSE),0)</f>
        <v>0</v>
      </c>
    </row>
    <row r="1892" spans="1:10" x14ac:dyDescent="0.25">
      <c r="A1892" s="134">
        <v>33340</v>
      </c>
      <c r="B1892" s="134" t="s">
        <v>3355</v>
      </c>
      <c r="C1892" s="131">
        <v>99933</v>
      </c>
      <c r="D1892" s="132" t="s">
        <v>1454</v>
      </c>
      <c r="E1892" s="133" t="s">
        <v>6821</v>
      </c>
      <c r="F1892" s="133" t="s">
        <v>7095</v>
      </c>
      <c r="G1892" s="135">
        <f t="shared" si="29"/>
        <v>0.84760000000000002</v>
      </c>
      <c r="H1892" s="134" t="s">
        <v>388</v>
      </c>
      <c r="I1892" s="138">
        <f>IF(H1892="Urban",VLOOKUP(C1892,'Wage Index Urban (CMS.GOV)-PDPM'!$A$2:$D$1682,4,FALSE),0)</f>
        <v>0</v>
      </c>
      <c r="J1892" s="138">
        <f>IF(H1892="Rural",VLOOKUP(B1892,'Wage Index Rural (CMS.GOV)-PDPM'!$B$1:$C$54,2,FALSE),0)</f>
        <v>0.84760000000000002</v>
      </c>
    </row>
    <row r="1893" spans="1:10" x14ac:dyDescent="0.25">
      <c r="A1893" s="134">
        <v>33350</v>
      </c>
      <c r="B1893" s="134" t="s">
        <v>3355</v>
      </c>
      <c r="C1893" s="131">
        <v>40380</v>
      </c>
      <c r="D1893" s="132" t="s">
        <v>1560</v>
      </c>
      <c r="E1893" s="133" t="s">
        <v>6664</v>
      </c>
      <c r="F1893" s="133" t="s">
        <v>242</v>
      </c>
      <c r="G1893" s="135">
        <f t="shared" si="29"/>
        <v>0.9143</v>
      </c>
      <c r="H1893" s="134" t="s">
        <v>391</v>
      </c>
      <c r="I1893" s="138">
        <f>IF(H1893="Urban",VLOOKUP(C1893,'Wage Index Urban (CMS.GOV)-PDPM'!$A$2:$D$1682,4,FALSE),0)</f>
        <v>0.9143</v>
      </c>
      <c r="J1893" s="138">
        <f>IF(H1893="Rural",VLOOKUP(B1893,'Wage Index Rural (CMS.GOV)-PDPM'!$B$1:$C$54,2,FALSE),0)</f>
        <v>0</v>
      </c>
    </row>
    <row r="1894" spans="1:10" x14ac:dyDescent="0.25">
      <c r="A1894" s="134">
        <v>33360</v>
      </c>
      <c r="B1894" s="134" t="s">
        <v>3355</v>
      </c>
      <c r="C1894" s="131">
        <v>45060</v>
      </c>
      <c r="D1894" s="132" t="s">
        <v>478</v>
      </c>
      <c r="E1894" s="133" t="s">
        <v>6725</v>
      </c>
      <c r="F1894" s="133" t="s">
        <v>243</v>
      </c>
      <c r="G1894" s="135">
        <f t="shared" si="29"/>
        <v>1.0008000000000001</v>
      </c>
      <c r="H1894" s="134" t="s">
        <v>391</v>
      </c>
      <c r="I1894" s="138">
        <f>IF(H1894="Urban",VLOOKUP(C1894,'Wage Index Urban (CMS.GOV)-PDPM'!$A$2:$D$1682,4,FALSE),0)</f>
        <v>1.0008000000000001</v>
      </c>
      <c r="J1894" s="138">
        <f>IF(H1894="Rural",VLOOKUP(B1894,'Wage Index Rural (CMS.GOV)-PDPM'!$B$1:$C$54,2,FALSE),0)</f>
        <v>0</v>
      </c>
    </row>
    <row r="1895" spans="1:10" x14ac:dyDescent="0.25">
      <c r="A1895" s="134">
        <v>33370</v>
      </c>
      <c r="B1895" s="134" t="s">
        <v>3355</v>
      </c>
      <c r="C1895" s="131">
        <v>40380</v>
      </c>
      <c r="D1895" s="132" t="s">
        <v>488</v>
      </c>
      <c r="E1895" s="133" t="s">
        <v>6665</v>
      </c>
      <c r="F1895" s="133" t="s">
        <v>242</v>
      </c>
      <c r="G1895" s="135">
        <f t="shared" si="29"/>
        <v>0.9143</v>
      </c>
      <c r="H1895" s="134" t="s">
        <v>391</v>
      </c>
      <c r="I1895" s="138">
        <f>IF(H1895="Urban",VLOOKUP(C1895,'Wage Index Urban (CMS.GOV)-PDPM'!$A$2:$D$1682,4,FALSE),0)</f>
        <v>0.9143</v>
      </c>
      <c r="J1895" s="138">
        <f>IF(H1895="Rural",VLOOKUP(B1895,'Wage Index Rural (CMS.GOV)-PDPM'!$B$1:$C$54,2,FALSE),0)</f>
        <v>0</v>
      </c>
    </row>
    <row r="1896" spans="1:10" x14ac:dyDescent="0.25">
      <c r="A1896" s="134">
        <v>33380</v>
      </c>
      <c r="B1896" s="134" t="s">
        <v>3355</v>
      </c>
      <c r="C1896" s="131">
        <v>99933</v>
      </c>
      <c r="D1896" s="132" t="s">
        <v>490</v>
      </c>
      <c r="E1896" s="133" t="s">
        <v>6822</v>
      </c>
      <c r="F1896" s="133" t="s">
        <v>7095</v>
      </c>
      <c r="G1896" s="135">
        <f t="shared" si="29"/>
        <v>0.84760000000000002</v>
      </c>
      <c r="H1896" s="134" t="s">
        <v>388</v>
      </c>
      <c r="I1896" s="138">
        <f>IF(H1896="Urban",VLOOKUP(C1896,'Wage Index Urban (CMS.GOV)-PDPM'!$A$2:$D$1682,4,FALSE),0)</f>
        <v>0</v>
      </c>
      <c r="J1896" s="138">
        <f>IF(H1896="Rural",VLOOKUP(B1896,'Wage Index Rural (CMS.GOV)-PDPM'!$B$1:$C$54,2,FALSE),0)</f>
        <v>0.84760000000000002</v>
      </c>
    </row>
    <row r="1897" spans="1:10" x14ac:dyDescent="0.25">
      <c r="A1897" s="134">
        <v>33400</v>
      </c>
      <c r="B1897" s="134" t="s">
        <v>3355</v>
      </c>
      <c r="C1897" s="131">
        <v>35004</v>
      </c>
      <c r="D1897" s="132" t="s">
        <v>1082</v>
      </c>
      <c r="E1897" s="133" t="s">
        <v>6638</v>
      </c>
      <c r="F1897" s="133" t="s">
        <v>244</v>
      </c>
      <c r="G1897" s="135">
        <f t="shared" si="29"/>
        <v>1.3338000000000001</v>
      </c>
      <c r="H1897" s="134" t="s">
        <v>391</v>
      </c>
      <c r="I1897" s="138">
        <f>IF(H1897="Urban",VLOOKUP(C1897,'Wage Index Urban (CMS.GOV)-PDPM'!$A$2:$D$1682,4,FALSE),0)</f>
        <v>1.3338000000000001</v>
      </c>
      <c r="J1897" s="138">
        <f>IF(H1897="Rural",VLOOKUP(B1897,'Wage Index Rural (CMS.GOV)-PDPM'!$B$1:$C$54,2,FALSE),0)</f>
        <v>0</v>
      </c>
    </row>
    <row r="1898" spans="1:10" x14ac:dyDescent="0.25">
      <c r="A1898" s="134">
        <v>33420</v>
      </c>
      <c r="B1898" s="134" t="s">
        <v>3355</v>
      </c>
      <c r="C1898" s="131">
        <v>35614</v>
      </c>
      <c r="D1898" s="132" t="s">
        <v>3355</v>
      </c>
      <c r="E1898" s="133" t="s">
        <v>6645</v>
      </c>
      <c r="F1898" s="133" t="s">
        <v>227</v>
      </c>
      <c r="G1898" s="135">
        <f t="shared" si="29"/>
        <v>1.3729</v>
      </c>
      <c r="H1898" s="134" t="s">
        <v>391</v>
      </c>
      <c r="I1898" s="138">
        <f>IF(H1898="Urban",VLOOKUP(C1898,'Wage Index Urban (CMS.GOV)-PDPM'!$A$2:$D$1682,4,FALSE),0)</f>
        <v>1.3729</v>
      </c>
      <c r="J1898" s="138">
        <f>IF(H1898="Rural",VLOOKUP(B1898,'Wage Index Rural (CMS.GOV)-PDPM'!$B$1:$C$54,2,FALSE),0)</f>
        <v>0</v>
      </c>
    </row>
    <row r="1899" spans="1:10" x14ac:dyDescent="0.25">
      <c r="A1899" s="134">
        <v>33500</v>
      </c>
      <c r="B1899" s="134" t="s">
        <v>3355</v>
      </c>
      <c r="C1899" s="131">
        <v>15380</v>
      </c>
      <c r="D1899" s="132" t="s">
        <v>3367</v>
      </c>
      <c r="E1899" s="133" t="s">
        <v>6559</v>
      </c>
      <c r="F1899" s="133" t="s">
        <v>6500</v>
      </c>
      <c r="G1899" s="135">
        <f t="shared" si="29"/>
        <v>1.0538000000000001</v>
      </c>
      <c r="H1899" s="134" t="s">
        <v>391</v>
      </c>
      <c r="I1899" s="138">
        <f>IF(H1899="Urban",VLOOKUP(C1899,'Wage Index Urban (CMS.GOV)-PDPM'!$A$2:$D$1682,4,FALSE),0)</f>
        <v>1.0538000000000001</v>
      </c>
      <c r="J1899" s="138">
        <f>IF(H1899="Rural",VLOOKUP(B1899,'Wage Index Rural (CMS.GOV)-PDPM'!$B$1:$C$54,2,FALSE),0)</f>
        <v>0</v>
      </c>
    </row>
    <row r="1900" spans="1:10" x14ac:dyDescent="0.25">
      <c r="A1900" s="134">
        <v>33510</v>
      </c>
      <c r="B1900" s="134" t="s">
        <v>3355</v>
      </c>
      <c r="C1900" s="131">
        <v>46540</v>
      </c>
      <c r="D1900" s="132" t="s">
        <v>1462</v>
      </c>
      <c r="E1900" s="133" t="s">
        <v>6729</v>
      </c>
      <c r="F1900" s="133" t="s">
        <v>240</v>
      </c>
      <c r="G1900" s="135">
        <f t="shared" si="29"/>
        <v>0.87890000000000001</v>
      </c>
      <c r="H1900" s="134" t="s">
        <v>391</v>
      </c>
      <c r="I1900" s="138">
        <f>IF(H1900="Urban",VLOOKUP(C1900,'Wage Index Urban (CMS.GOV)-PDPM'!$A$2:$D$1682,4,FALSE),0)</f>
        <v>0.87890000000000001</v>
      </c>
      <c r="J1900" s="138">
        <f>IF(H1900="Rural",VLOOKUP(B1900,'Wage Index Rural (CMS.GOV)-PDPM'!$B$1:$C$54,2,FALSE),0)</f>
        <v>0</v>
      </c>
    </row>
    <row r="1901" spans="1:10" x14ac:dyDescent="0.25">
      <c r="A1901" s="134">
        <v>33520</v>
      </c>
      <c r="B1901" s="134" t="s">
        <v>3355</v>
      </c>
      <c r="C1901" s="131">
        <v>45060</v>
      </c>
      <c r="D1901" s="132" t="s">
        <v>3368</v>
      </c>
      <c r="E1901" s="133" t="s">
        <v>6726</v>
      </c>
      <c r="F1901" s="133" t="s">
        <v>243</v>
      </c>
      <c r="G1901" s="135">
        <f t="shared" si="29"/>
        <v>1.0008000000000001</v>
      </c>
      <c r="H1901" s="134" t="s">
        <v>391</v>
      </c>
      <c r="I1901" s="138">
        <f>IF(H1901="Urban",VLOOKUP(C1901,'Wage Index Urban (CMS.GOV)-PDPM'!$A$2:$D$1682,4,FALSE),0)</f>
        <v>1.0008000000000001</v>
      </c>
      <c r="J1901" s="138">
        <f>IF(H1901="Rural",VLOOKUP(B1901,'Wage Index Rural (CMS.GOV)-PDPM'!$B$1:$C$54,2,FALSE),0)</f>
        <v>0</v>
      </c>
    </row>
    <row r="1902" spans="1:10" x14ac:dyDescent="0.25">
      <c r="A1902" s="134">
        <v>33530</v>
      </c>
      <c r="B1902" s="134" t="s">
        <v>3355</v>
      </c>
      <c r="C1902" s="131">
        <v>40380</v>
      </c>
      <c r="D1902" s="132" t="s">
        <v>3369</v>
      </c>
      <c r="E1902" s="133" t="s">
        <v>6666</v>
      </c>
      <c r="F1902" s="133" t="s">
        <v>242</v>
      </c>
      <c r="G1902" s="135">
        <f t="shared" si="29"/>
        <v>0.9143</v>
      </c>
      <c r="H1902" s="134" t="s">
        <v>391</v>
      </c>
      <c r="I1902" s="138">
        <f>IF(H1902="Urban",VLOOKUP(C1902,'Wage Index Urban (CMS.GOV)-PDPM'!$A$2:$D$1682,4,FALSE),0)</f>
        <v>0.9143</v>
      </c>
      <c r="J1902" s="138">
        <f>IF(H1902="Rural",VLOOKUP(B1902,'Wage Index Rural (CMS.GOV)-PDPM'!$B$1:$C$54,2,FALSE),0)</f>
        <v>0</v>
      </c>
    </row>
    <row r="1903" spans="1:10" x14ac:dyDescent="0.25">
      <c r="A1903" s="134">
        <v>33540</v>
      </c>
      <c r="B1903" s="134" t="s">
        <v>3355</v>
      </c>
      <c r="C1903" s="131">
        <v>39100</v>
      </c>
      <c r="D1903" s="132" t="s">
        <v>804</v>
      </c>
      <c r="E1903" s="133" t="s">
        <v>6658</v>
      </c>
      <c r="F1903" s="133" t="s">
        <v>6486</v>
      </c>
      <c r="G1903" s="135">
        <f t="shared" si="29"/>
        <v>1.2882</v>
      </c>
      <c r="H1903" s="134" t="s">
        <v>391</v>
      </c>
      <c r="I1903" s="138">
        <f>IF(H1903="Urban",VLOOKUP(C1903,'Wage Index Urban (CMS.GOV)-PDPM'!$A$2:$D$1682,4,FALSE),0)</f>
        <v>1.2882</v>
      </c>
      <c r="J1903" s="138">
        <f>IF(H1903="Rural",VLOOKUP(B1903,'Wage Index Rural (CMS.GOV)-PDPM'!$B$1:$C$54,2,FALSE),0)</f>
        <v>0</v>
      </c>
    </row>
    <row r="1904" spans="1:10" x14ac:dyDescent="0.25">
      <c r="A1904" s="134">
        <v>33550</v>
      </c>
      <c r="B1904" s="134" t="s">
        <v>3355</v>
      </c>
      <c r="C1904" s="131">
        <v>40380</v>
      </c>
      <c r="D1904" s="132" t="s">
        <v>3370</v>
      </c>
      <c r="E1904" s="133" t="s">
        <v>6667</v>
      </c>
      <c r="F1904" s="133" t="s">
        <v>242</v>
      </c>
      <c r="G1904" s="135">
        <f t="shared" si="29"/>
        <v>0.9143</v>
      </c>
      <c r="H1904" s="134" t="s">
        <v>391</v>
      </c>
      <c r="I1904" s="138">
        <f>IF(H1904="Urban",VLOOKUP(C1904,'Wage Index Urban (CMS.GOV)-PDPM'!$A$2:$D$1682,4,FALSE),0)</f>
        <v>0.9143</v>
      </c>
      <c r="J1904" s="138">
        <f>IF(H1904="Rural",VLOOKUP(B1904,'Wage Index Rural (CMS.GOV)-PDPM'!$B$1:$C$54,2,FALSE),0)</f>
        <v>0</v>
      </c>
    </row>
    <row r="1905" spans="1:10" x14ac:dyDescent="0.25">
      <c r="A1905" s="134">
        <v>33560</v>
      </c>
      <c r="B1905" s="134" t="s">
        <v>3355</v>
      </c>
      <c r="C1905" s="131">
        <v>45060</v>
      </c>
      <c r="D1905" s="132" t="s">
        <v>3371</v>
      </c>
      <c r="E1905" s="133" t="s">
        <v>6727</v>
      </c>
      <c r="F1905" s="133" t="s">
        <v>243</v>
      </c>
      <c r="G1905" s="135">
        <f t="shared" si="29"/>
        <v>1.0008000000000001</v>
      </c>
      <c r="H1905" s="134" t="s">
        <v>391</v>
      </c>
      <c r="I1905" s="138">
        <f>IF(H1905="Urban",VLOOKUP(C1905,'Wage Index Urban (CMS.GOV)-PDPM'!$A$2:$D$1682,4,FALSE),0)</f>
        <v>1.0008000000000001</v>
      </c>
      <c r="J1905" s="138">
        <f>IF(H1905="Rural",VLOOKUP(B1905,'Wage Index Rural (CMS.GOV)-PDPM'!$B$1:$C$54,2,FALSE),0)</f>
        <v>0</v>
      </c>
    </row>
    <row r="1906" spans="1:10" x14ac:dyDescent="0.25">
      <c r="A1906" s="134">
        <v>33570</v>
      </c>
      <c r="B1906" s="134" t="s">
        <v>3355</v>
      </c>
      <c r="C1906" s="131">
        <v>99933</v>
      </c>
      <c r="D1906" s="132" t="s">
        <v>2606</v>
      </c>
      <c r="E1906" s="133" t="s">
        <v>6823</v>
      </c>
      <c r="F1906" s="133" t="s">
        <v>7095</v>
      </c>
      <c r="G1906" s="135">
        <f t="shared" si="29"/>
        <v>0.84760000000000002</v>
      </c>
      <c r="H1906" s="134" t="s">
        <v>388</v>
      </c>
      <c r="I1906" s="138">
        <f>IF(H1906="Urban",VLOOKUP(C1906,'Wage Index Urban (CMS.GOV)-PDPM'!$A$2:$D$1682,4,FALSE),0)</f>
        <v>0</v>
      </c>
      <c r="J1906" s="138">
        <f>IF(H1906="Rural",VLOOKUP(B1906,'Wage Index Rural (CMS.GOV)-PDPM'!$B$1:$C$54,2,FALSE),0)</f>
        <v>0.84760000000000002</v>
      </c>
    </row>
    <row r="1907" spans="1:10" x14ac:dyDescent="0.25">
      <c r="A1907" s="134">
        <v>33580</v>
      </c>
      <c r="B1907" s="134" t="s">
        <v>3355</v>
      </c>
      <c r="C1907" s="131">
        <v>35614</v>
      </c>
      <c r="D1907" s="132" t="s">
        <v>1098</v>
      </c>
      <c r="E1907" s="133" t="s">
        <v>6646</v>
      </c>
      <c r="F1907" s="133" t="s">
        <v>227</v>
      </c>
      <c r="G1907" s="135">
        <f t="shared" si="29"/>
        <v>1.3729</v>
      </c>
      <c r="H1907" s="134" t="s">
        <v>391</v>
      </c>
      <c r="I1907" s="138">
        <f>IF(H1907="Urban",VLOOKUP(C1907,'Wage Index Urban (CMS.GOV)-PDPM'!$A$2:$D$1682,4,FALSE),0)</f>
        <v>1.3729</v>
      </c>
      <c r="J1907" s="138">
        <f>IF(H1907="Rural",VLOOKUP(B1907,'Wage Index Rural (CMS.GOV)-PDPM'!$B$1:$C$54,2,FALSE),0)</f>
        <v>0</v>
      </c>
    </row>
    <row r="1908" spans="1:10" x14ac:dyDescent="0.25">
      <c r="A1908" s="134">
        <v>33590</v>
      </c>
      <c r="B1908" s="134" t="s">
        <v>3355</v>
      </c>
      <c r="C1908" s="131">
        <v>35614</v>
      </c>
      <c r="D1908" s="132" t="s">
        <v>3372</v>
      </c>
      <c r="E1908" s="133" t="s">
        <v>6647</v>
      </c>
      <c r="F1908" s="133" t="s">
        <v>227</v>
      </c>
      <c r="G1908" s="135">
        <f t="shared" si="29"/>
        <v>1.3729</v>
      </c>
      <c r="H1908" s="134" t="s">
        <v>391</v>
      </c>
      <c r="I1908" s="138">
        <f>IF(H1908="Urban",VLOOKUP(C1908,'Wage Index Urban (CMS.GOV)-PDPM'!$A$2:$D$1682,4,FALSE),0)</f>
        <v>1.3729</v>
      </c>
      <c r="J1908" s="138">
        <f>IF(H1908="Rural",VLOOKUP(B1908,'Wage Index Rural (CMS.GOV)-PDPM'!$B$1:$C$54,2,FALSE),0)</f>
        <v>0</v>
      </c>
    </row>
    <row r="1909" spans="1:10" x14ac:dyDescent="0.25">
      <c r="A1909" s="134">
        <v>33600</v>
      </c>
      <c r="B1909" s="134" t="s">
        <v>3355</v>
      </c>
      <c r="C1909" s="131">
        <v>10580</v>
      </c>
      <c r="D1909" s="132" t="s">
        <v>3373</v>
      </c>
      <c r="E1909" s="133" t="s">
        <v>6533</v>
      </c>
      <c r="F1909" s="133" t="s">
        <v>237</v>
      </c>
      <c r="G1909" s="135">
        <f t="shared" si="29"/>
        <v>0.80710000000000004</v>
      </c>
      <c r="H1909" s="134" t="s">
        <v>391</v>
      </c>
      <c r="I1909" s="138">
        <f>IF(H1909="Urban",VLOOKUP(C1909,'Wage Index Urban (CMS.GOV)-PDPM'!$A$2:$D$1682,4,FALSE),0)</f>
        <v>0.80710000000000004</v>
      </c>
      <c r="J1909" s="138">
        <f>IF(H1909="Rural",VLOOKUP(B1909,'Wage Index Rural (CMS.GOV)-PDPM'!$B$1:$C$54,2,FALSE),0)</f>
        <v>0</v>
      </c>
    </row>
    <row r="1910" spans="1:10" x14ac:dyDescent="0.25">
      <c r="A1910" s="134">
        <v>33610</v>
      </c>
      <c r="B1910" s="134" t="s">
        <v>3355</v>
      </c>
      <c r="C1910" s="131">
        <v>35614</v>
      </c>
      <c r="D1910" s="132" t="s">
        <v>1322</v>
      </c>
      <c r="E1910" s="133" t="s">
        <v>6648</v>
      </c>
      <c r="F1910" s="133" t="s">
        <v>227</v>
      </c>
      <c r="G1910" s="135">
        <f t="shared" si="29"/>
        <v>1.3729</v>
      </c>
      <c r="H1910" s="134" t="s">
        <v>391</v>
      </c>
      <c r="I1910" s="138">
        <f>IF(H1910="Urban",VLOOKUP(C1910,'Wage Index Urban (CMS.GOV)-PDPM'!$A$2:$D$1682,4,FALSE),0)</f>
        <v>1.3729</v>
      </c>
      <c r="J1910" s="138">
        <f>IF(H1910="Rural",VLOOKUP(B1910,'Wage Index Rural (CMS.GOV)-PDPM'!$B$1:$C$54,2,FALSE),0)</f>
        <v>0</v>
      </c>
    </row>
    <row r="1911" spans="1:10" x14ac:dyDescent="0.25">
      <c r="A1911" s="134">
        <v>33620</v>
      </c>
      <c r="B1911" s="134" t="s">
        <v>3355</v>
      </c>
      <c r="C1911" s="131">
        <v>35614</v>
      </c>
      <c r="D1911" s="132" t="s">
        <v>3374</v>
      </c>
      <c r="E1911" s="133" t="s">
        <v>6649</v>
      </c>
      <c r="F1911" s="133" t="s">
        <v>227</v>
      </c>
      <c r="G1911" s="135">
        <f t="shared" si="29"/>
        <v>1.3729</v>
      </c>
      <c r="H1911" s="134" t="s">
        <v>391</v>
      </c>
      <c r="I1911" s="138">
        <f>IF(H1911="Urban",VLOOKUP(C1911,'Wage Index Urban (CMS.GOV)-PDPM'!$A$2:$D$1682,4,FALSE),0)</f>
        <v>1.3729</v>
      </c>
      <c r="J1911" s="138">
        <f>IF(H1911="Rural",VLOOKUP(B1911,'Wage Index Rural (CMS.GOV)-PDPM'!$B$1:$C$54,2,FALSE),0)</f>
        <v>0</v>
      </c>
    </row>
    <row r="1912" spans="1:10" x14ac:dyDescent="0.25">
      <c r="A1912" s="134">
        <v>33640</v>
      </c>
      <c r="B1912" s="134" t="s">
        <v>3355</v>
      </c>
      <c r="C1912" s="131">
        <v>10580</v>
      </c>
      <c r="D1912" s="132" t="s">
        <v>3375</v>
      </c>
      <c r="E1912" s="133" t="s">
        <v>6534</v>
      </c>
      <c r="F1912" s="133" t="s">
        <v>237</v>
      </c>
      <c r="G1912" s="135">
        <f t="shared" si="29"/>
        <v>0.80710000000000004</v>
      </c>
      <c r="H1912" s="134" t="s">
        <v>391</v>
      </c>
      <c r="I1912" s="138">
        <f>IF(H1912="Urban",VLOOKUP(C1912,'Wage Index Urban (CMS.GOV)-PDPM'!$A$2:$D$1682,4,FALSE),0)</f>
        <v>0.80710000000000004</v>
      </c>
      <c r="J1912" s="138">
        <f>IF(H1912="Rural",VLOOKUP(B1912,'Wage Index Rural (CMS.GOV)-PDPM'!$B$1:$C$54,2,FALSE),0)</f>
        <v>0</v>
      </c>
    </row>
    <row r="1913" spans="1:10" x14ac:dyDescent="0.25">
      <c r="A1913" s="134">
        <v>33650</v>
      </c>
      <c r="B1913" s="134" t="s">
        <v>3355</v>
      </c>
      <c r="C1913" s="131">
        <v>10580</v>
      </c>
      <c r="D1913" s="132" t="s">
        <v>3376</v>
      </c>
      <c r="E1913" s="133" t="s">
        <v>6535</v>
      </c>
      <c r="F1913" s="133" t="s">
        <v>237</v>
      </c>
      <c r="G1913" s="135">
        <f t="shared" si="29"/>
        <v>0.80710000000000004</v>
      </c>
      <c r="H1913" s="134" t="s">
        <v>391</v>
      </c>
      <c r="I1913" s="138">
        <f>IF(H1913="Urban",VLOOKUP(C1913,'Wage Index Urban (CMS.GOV)-PDPM'!$A$2:$D$1682,4,FALSE),0)</f>
        <v>0.80710000000000004</v>
      </c>
      <c r="J1913" s="138">
        <f>IF(H1913="Rural",VLOOKUP(B1913,'Wage Index Rural (CMS.GOV)-PDPM'!$B$1:$C$54,2,FALSE),0)</f>
        <v>0</v>
      </c>
    </row>
    <row r="1914" spans="1:10" x14ac:dyDescent="0.25">
      <c r="A1914" s="134">
        <v>33660</v>
      </c>
      <c r="B1914" s="134" t="s">
        <v>3355</v>
      </c>
      <c r="C1914" s="131">
        <v>10580</v>
      </c>
      <c r="D1914" s="132" t="s">
        <v>3377</v>
      </c>
      <c r="E1914" s="133" t="s">
        <v>6536</v>
      </c>
      <c r="F1914" s="133" t="s">
        <v>237</v>
      </c>
      <c r="G1914" s="135">
        <f t="shared" si="29"/>
        <v>0.80710000000000004</v>
      </c>
      <c r="H1914" s="134" t="s">
        <v>391</v>
      </c>
      <c r="I1914" s="138">
        <f>IF(H1914="Urban",VLOOKUP(C1914,'Wage Index Urban (CMS.GOV)-PDPM'!$A$2:$D$1682,4,FALSE),0)</f>
        <v>0.80710000000000004</v>
      </c>
      <c r="J1914" s="138">
        <f>IF(H1914="Rural",VLOOKUP(B1914,'Wage Index Rural (CMS.GOV)-PDPM'!$B$1:$C$54,2,FALSE),0)</f>
        <v>0</v>
      </c>
    </row>
    <row r="1915" spans="1:10" x14ac:dyDescent="0.25">
      <c r="A1915" s="134">
        <v>33670</v>
      </c>
      <c r="B1915" s="134" t="s">
        <v>3355</v>
      </c>
      <c r="C1915" s="131">
        <v>99933</v>
      </c>
      <c r="D1915" s="132" t="s">
        <v>1607</v>
      </c>
      <c r="E1915" s="133" t="s">
        <v>6824</v>
      </c>
      <c r="F1915" s="133" t="s">
        <v>7095</v>
      </c>
      <c r="G1915" s="135">
        <f t="shared" si="29"/>
        <v>0.84760000000000002</v>
      </c>
      <c r="H1915" s="134" t="s">
        <v>388</v>
      </c>
      <c r="I1915" s="138">
        <f>IF(H1915="Urban",VLOOKUP(C1915,'Wage Index Urban (CMS.GOV)-PDPM'!$A$2:$D$1682,4,FALSE),0)</f>
        <v>0</v>
      </c>
      <c r="J1915" s="138">
        <f>IF(H1915="Rural",VLOOKUP(B1915,'Wage Index Rural (CMS.GOV)-PDPM'!$B$1:$C$54,2,FALSE),0)</f>
        <v>0.84760000000000002</v>
      </c>
    </row>
    <row r="1916" spans="1:10" x14ac:dyDescent="0.25">
      <c r="A1916" s="134">
        <v>33680</v>
      </c>
      <c r="B1916" s="134" t="s">
        <v>3355</v>
      </c>
      <c r="C1916" s="131">
        <v>99933</v>
      </c>
      <c r="D1916" s="132" t="s">
        <v>3378</v>
      </c>
      <c r="E1916" s="133" t="s">
        <v>6825</v>
      </c>
      <c r="F1916" s="133" t="s">
        <v>7095</v>
      </c>
      <c r="G1916" s="135">
        <f t="shared" si="29"/>
        <v>0.84760000000000002</v>
      </c>
      <c r="H1916" s="134" t="s">
        <v>388</v>
      </c>
      <c r="I1916" s="138">
        <f>IF(H1916="Urban",VLOOKUP(C1916,'Wage Index Urban (CMS.GOV)-PDPM'!$A$2:$D$1682,4,FALSE),0)</f>
        <v>0</v>
      </c>
      <c r="J1916" s="138">
        <f>IF(H1916="Rural",VLOOKUP(B1916,'Wage Index Rural (CMS.GOV)-PDPM'!$B$1:$C$54,2,FALSE),0)</f>
        <v>0.84760000000000002</v>
      </c>
    </row>
    <row r="1917" spans="1:10" x14ac:dyDescent="0.25">
      <c r="A1917" s="134">
        <v>33630</v>
      </c>
      <c r="B1917" s="134" t="s">
        <v>3355</v>
      </c>
      <c r="C1917" s="131">
        <v>99933</v>
      </c>
      <c r="D1917" s="132" t="s">
        <v>3379</v>
      </c>
      <c r="E1917" s="133" t="s">
        <v>6826</v>
      </c>
      <c r="F1917" s="133" t="s">
        <v>7095</v>
      </c>
      <c r="G1917" s="135">
        <f t="shared" si="29"/>
        <v>0.84760000000000002</v>
      </c>
      <c r="H1917" s="134" t="s">
        <v>388</v>
      </c>
      <c r="I1917" s="138">
        <f>IF(H1917="Urban",VLOOKUP(C1917,'Wage Index Urban (CMS.GOV)-PDPM'!$A$2:$D$1682,4,FALSE),0)</f>
        <v>0</v>
      </c>
      <c r="J1917" s="138">
        <f>IF(H1917="Rural",VLOOKUP(B1917,'Wage Index Rural (CMS.GOV)-PDPM'!$B$1:$C$54,2,FALSE),0)</f>
        <v>0.84760000000000002</v>
      </c>
    </row>
    <row r="1918" spans="1:10" x14ac:dyDescent="0.25">
      <c r="A1918" s="134">
        <v>33999</v>
      </c>
      <c r="B1918" s="134" t="s">
        <v>3355</v>
      </c>
      <c r="C1918" s="131">
        <v>99933</v>
      </c>
      <c r="D1918" s="132" t="s">
        <v>387</v>
      </c>
      <c r="E1918" s="133" t="s">
        <v>6827</v>
      </c>
      <c r="F1918" s="133" t="s">
        <v>7095</v>
      </c>
      <c r="G1918" s="135">
        <f t="shared" si="29"/>
        <v>0.84760000000000002</v>
      </c>
      <c r="H1918" s="134" t="s">
        <v>388</v>
      </c>
      <c r="I1918" s="138">
        <f>IF(H1918="Urban",VLOOKUP(C1918,'Wage Index Urban (CMS.GOV)-PDPM'!$A$2:$D$1682,4,FALSE),0)</f>
        <v>0</v>
      </c>
      <c r="J1918" s="138">
        <f>IF(H1918="Rural",VLOOKUP(B1918,'Wage Index Rural (CMS.GOV)-PDPM'!$B$1:$C$54,2,FALSE),0)</f>
        <v>0.84760000000000002</v>
      </c>
    </row>
    <row r="1919" spans="1:10" x14ac:dyDescent="0.25">
      <c r="A1919" s="134">
        <v>33690</v>
      </c>
      <c r="B1919" s="134" t="s">
        <v>3355</v>
      </c>
      <c r="C1919" s="131">
        <v>99933</v>
      </c>
      <c r="D1919" s="132" t="s">
        <v>1740</v>
      </c>
      <c r="E1919" s="133" t="s">
        <v>6828</v>
      </c>
      <c r="F1919" s="133" t="s">
        <v>7095</v>
      </c>
      <c r="G1919" s="135">
        <f t="shared" si="29"/>
        <v>0.84760000000000002</v>
      </c>
      <c r="H1919" s="134" t="s">
        <v>388</v>
      </c>
      <c r="I1919" s="138">
        <f>IF(H1919="Urban",VLOOKUP(C1919,'Wage Index Urban (CMS.GOV)-PDPM'!$A$2:$D$1682,4,FALSE),0)</f>
        <v>0</v>
      </c>
      <c r="J1919" s="138">
        <f>IF(H1919="Rural",VLOOKUP(B1919,'Wage Index Rural (CMS.GOV)-PDPM'!$B$1:$C$54,2,FALSE),0)</f>
        <v>0.84760000000000002</v>
      </c>
    </row>
    <row r="1920" spans="1:10" x14ac:dyDescent="0.25">
      <c r="A1920" s="134">
        <v>33700</v>
      </c>
      <c r="B1920" s="134" t="s">
        <v>3355</v>
      </c>
      <c r="C1920" s="131">
        <v>35004</v>
      </c>
      <c r="D1920" s="132" t="s">
        <v>2482</v>
      </c>
      <c r="E1920" s="133" t="s">
        <v>6639</v>
      </c>
      <c r="F1920" s="133" t="s">
        <v>244</v>
      </c>
      <c r="G1920" s="135">
        <f t="shared" si="29"/>
        <v>1.3338000000000001</v>
      </c>
      <c r="H1920" s="134" t="s">
        <v>391</v>
      </c>
      <c r="I1920" s="138">
        <f>IF(H1920="Urban",VLOOKUP(C1920,'Wage Index Urban (CMS.GOV)-PDPM'!$A$2:$D$1682,4,FALSE),0)</f>
        <v>1.3338000000000001</v>
      </c>
      <c r="J1920" s="138">
        <f>IF(H1920="Rural",VLOOKUP(B1920,'Wage Index Rural (CMS.GOV)-PDPM'!$B$1:$C$54,2,FALSE),0)</f>
        <v>0</v>
      </c>
    </row>
    <row r="1921" spans="1:10" x14ac:dyDescent="0.25">
      <c r="A1921" s="134">
        <v>33710</v>
      </c>
      <c r="B1921" s="134" t="s">
        <v>3355</v>
      </c>
      <c r="C1921" s="131">
        <v>99933</v>
      </c>
      <c r="D1921" s="132" t="s">
        <v>1742</v>
      </c>
      <c r="E1921" s="133" t="s">
        <v>6829</v>
      </c>
      <c r="F1921" s="133" t="s">
        <v>7095</v>
      </c>
      <c r="G1921" s="135">
        <f t="shared" si="29"/>
        <v>0.84760000000000002</v>
      </c>
      <c r="H1921" s="134" t="s">
        <v>388</v>
      </c>
      <c r="I1921" s="138">
        <f>IF(H1921="Urban",VLOOKUP(C1921,'Wage Index Urban (CMS.GOV)-PDPM'!$A$2:$D$1682,4,FALSE),0)</f>
        <v>0</v>
      </c>
      <c r="J1921" s="138">
        <f>IF(H1921="Rural",VLOOKUP(B1921,'Wage Index Rural (CMS.GOV)-PDPM'!$B$1:$C$54,2,FALSE),0)</f>
        <v>0.84760000000000002</v>
      </c>
    </row>
    <row r="1922" spans="1:10" x14ac:dyDescent="0.25">
      <c r="A1922" s="134">
        <v>33720</v>
      </c>
      <c r="B1922" s="134" t="s">
        <v>3355</v>
      </c>
      <c r="C1922" s="131">
        <v>13780</v>
      </c>
      <c r="D1922" s="132" t="s">
        <v>3380</v>
      </c>
      <c r="E1922" s="133" t="s">
        <v>6554</v>
      </c>
      <c r="F1922" s="133" t="s">
        <v>238</v>
      </c>
      <c r="G1922" s="135">
        <f t="shared" si="29"/>
        <v>0.84279999999999999</v>
      </c>
      <c r="H1922" s="134" t="s">
        <v>391</v>
      </c>
      <c r="I1922" s="138">
        <f>IF(H1922="Urban",VLOOKUP(C1922,'Wage Index Urban (CMS.GOV)-PDPM'!$A$2:$D$1682,4,FALSE),0)</f>
        <v>0.84279999999999999</v>
      </c>
      <c r="J1922" s="138">
        <f>IF(H1922="Rural",VLOOKUP(B1922,'Wage Index Rural (CMS.GOV)-PDPM'!$B$1:$C$54,2,FALSE),0)</f>
        <v>0</v>
      </c>
    </row>
    <row r="1923" spans="1:10" x14ac:dyDescent="0.25">
      <c r="A1923" s="134">
        <v>33730</v>
      </c>
      <c r="B1923" s="134" t="s">
        <v>3355</v>
      </c>
      <c r="C1923" s="131">
        <v>27060</v>
      </c>
      <c r="D1923" s="132" t="s">
        <v>3381</v>
      </c>
      <c r="E1923" s="133" t="s">
        <v>6627</v>
      </c>
      <c r="F1923" s="133" t="s">
        <v>245</v>
      </c>
      <c r="G1923" s="135">
        <f t="shared" si="29"/>
        <v>0.92880000000000007</v>
      </c>
      <c r="H1923" s="134" t="s">
        <v>391</v>
      </c>
      <c r="I1923" s="138">
        <f>IF(H1923="Urban",VLOOKUP(C1923,'Wage Index Urban (CMS.GOV)-PDPM'!$A$2:$D$1682,4,FALSE),0)</f>
        <v>0.92880000000000007</v>
      </c>
      <c r="J1923" s="138">
        <f>IF(H1923="Rural",VLOOKUP(B1923,'Wage Index Rural (CMS.GOV)-PDPM'!$B$1:$C$54,2,FALSE),0)</f>
        <v>0</v>
      </c>
    </row>
    <row r="1924" spans="1:10" x14ac:dyDescent="0.25">
      <c r="A1924" s="134">
        <v>33740</v>
      </c>
      <c r="B1924" s="134" t="s">
        <v>3355</v>
      </c>
      <c r="C1924" s="131">
        <v>28740</v>
      </c>
      <c r="D1924" s="132" t="s">
        <v>3382</v>
      </c>
      <c r="E1924" s="133" t="s">
        <v>6629</v>
      </c>
      <c r="F1924" s="133" t="s">
        <v>246</v>
      </c>
      <c r="G1924" s="135">
        <f t="shared" si="29"/>
        <v>1.0911</v>
      </c>
      <c r="H1924" s="134" t="s">
        <v>391</v>
      </c>
      <c r="I1924" s="138">
        <f>IF(H1924="Urban",VLOOKUP(C1924,'Wage Index Urban (CMS.GOV)-PDPM'!$A$2:$D$1682,4,FALSE),0)</f>
        <v>1.0911</v>
      </c>
      <c r="J1924" s="138">
        <f>IF(H1924="Rural",VLOOKUP(B1924,'Wage Index Rural (CMS.GOV)-PDPM'!$B$1:$C$54,2,FALSE),0)</f>
        <v>0</v>
      </c>
    </row>
    <row r="1925" spans="1:10" x14ac:dyDescent="0.25">
      <c r="A1925" s="134">
        <v>33750</v>
      </c>
      <c r="B1925" s="134" t="s">
        <v>3355</v>
      </c>
      <c r="C1925" s="131">
        <v>24020</v>
      </c>
      <c r="D1925" s="132" t="s">
        <v>1372</v>
      </c>
      <c r="E1925" s="133" t="s">
        <v>6601</v>
      </c>
      <c r="F1925" s="133" t="s">
        <v>247</v>
      </c>
      <c r="G1925" s="135">
        <f t="shared" si="29"/>
        <v>0.83210000000000006</v>
      </c>
      <c r="H1925" s="134" t="s">
        <v>391</v>
      </c>
      <c r="I1925" s="138">
        <f>IF(H1925="Urban",VLOOKUP(C1925,'Wage Index Urban (CMS.GOV)-PDPM'!$A$2:$D$1682,4,FALSE),0)</f>
        <v>0.83210000000000006</v>
      </c>
      <c r="J1925" s="138">
        <f>IF(H1925="Rural",VLOOKUP(B1925,'Wage Index Rural (CMS.GOV)-PDPM'!$B$1:$C$54,2,FALSE),0)</f>
        <v>0</v>
      </c>
    </row>
    <row r="1926" spans="1:10" x14ac:dyDescent="0.25">
      <c r="A1926" s="134">
        <v>33760</v>
      </c>
      <c r="B1926" s="134" t="s">
        <v>3355</v>
      </c>
      <c r="C1926" s="131">
        <v>24020</v>
      </c>
      <c r="D1926" s="132" t="s">
        <v>518</v>
      </c>
      <c r="E1926" s="133" t="s">
        <v>6602</v>
      </c>
      <c r="F1926" s="133" t="s">
        <v>247</v>
      </c>
      <c r="G1926" s="135">
        <f t="shared" si="29"/>
        <v>0.83210000000000006</v>
      </c>
      <c r="H1926" s="134" t="s">
        <v>391</v>
      </c>
      <c r="I1926" s="138">
        <f>IF(H1926="Urban",VLOOKUP(C1926,'Wage Index Urban (CMS.GOV)-PDPM'!$A$2:$D$1682,4,FALSE),0)</f>
        <v>0.83210000000000006</v>
      </c>
      <c r="J1926" s="138">
        <f>IF(H1926="Rural",VLOOKUP(B1926,'Wage Index Rural (CMS.GOV)-PDPM'!$B$1:$C$54,2,FALSE),0)</f>
        <v>0</v>
      </c>
    </row>
    <row r="1927" spans="1:10" x14ac:dyDescent="0.25">
      <c r="A1927" s="134">
        <v>33770</v>
      </c>
      <c r="B1927" s="134" t="s">
        <v>3355</v>
      </c>
      <c r="C1927" s="131">
        <v>40380</v>
      </c>
      <c r="D1927" s="132" t="s">
        <v>1375</v>
      </c>
      <c r="E1927" s="133" t="s">
        <v>6668</v>
      </c>
      <c r="F1927" s="133" t="s">
        <v>242</v>
      </c>
      <c r="G1927" s="135">
        <f t="shared" si="29"/>
        <v>0.9143</v>
      </c>
      <c r="H1927" s="134" t="s">
        <v>391</v>
      </c>
      <c r="I1927" s="138">
        <f>IF(H1927="Urban",VLOOKUP(C1927,'Wage Index Urban (CMS.GOV)-PDPM'!$A$2:$D$1682,4,FALSE),0)</f>
        <v>0.9143</v>
      </c>
      <c r="J1927" s="138">
        <f>IF(H1927="Rural",VLOOKUP(B1927,'Wage Index Rural (CMS.GOV)-PDPM'!$B$1:$C$54,2,FALSE),0)</f>
        <v>0</v>
      </c>
    </row>
    <row r="1928" spans="1:10" x14ac:dyDescent="0.25">
      <c r="A1928" s="134">
        <v>33800</v>
      </c>
      <c r="B1928" s="134" t="s">
        <v>3355</v>
      </c>
      <c r="C1928" s="131">
        <v>35614</v>
      </c>
      <c r="D1928" s="132" t="s">
        <v>3383</v>
      </c>
      <c r="E1928" s="133" t="s">
        <v>6650</v>
      </c>
      <c r="F1928" s="133" t="s">
        <v>227</v>
      </c>
      <c r="G1928" s="135">
        <f t="shared" si="29"/>
        <v>1.3729</v>
      </c>
      <c r="H1928" s="134" t="s">
        <v>391</v>
      </c>
      <c r="I1928" s="138">
        <f>IF(H1928="Urban",VLOOKUP(C1928,'Wage Index Urban (CMS.GOV)-PDPM'!$A$2:$D$1682,4,FALSE),0)</f>
        <v>1.3729</v>
      </c>
      <c r="J1928" s="138">
        <f>IF(H1928="Rural",VLOOKUP(B1928,'Wage Index Rural (CMS.GOV)-PDPM'!$B$1:$C$54,2,FALSE),0)</f>
        <v>0</v>
      </c>
    </row>
    <row r="1929" spans="1:10" x14ac:dyDescent="0.25">
      <c r="A1929" s="134">
        <v>33900</v>
      </c>
      <c r="B1929" s="134" t="s">
        <v>3355</v>
      </c>
      <c r="C1929" s="131">
        <v>99933</v>
      </c>
      <c r="D1929" s="132" t="s">
        <v>3384</v>
      </c>
      <c r="E1929" s="133" t="s">
        <v>6830</v>
      </c>
      <c r="F1929" s="133" t="s">
        <v>7095</v>
      </c>
      <c r="G1929" s="135">
        <f t="shared" ref="G1929:G1992" si="30">IF(H1929="Rural",J1929,I1929)</f>
        <v>0.84760000000000002</v>
      </c>
      <c r="H1929" s="134" t="s">
        <v>388</v>
      </c>
      <c r="I1929" s="138">
        <f>IF(H1929="Urban",VLOOKUP(C1929,'Wage Index Urban (CMS.GOV)-PDPM'!$A$2:$D$1682,4,FALSE),0)</f>
        <v>0</v>
      </c>
      <c r="J1929" s="138">
        <f>IF(H1929="Rural",VLOOKUP(B1929,'Wage Index Rural (CMS.GOV)-PDPM'!$B$1:$C$54,2,FALSE),0)</f>
        <v>0.84760000000000002</v>
      </c>
    </row>
    <row r="1930" spans="1:10" x14ac:dyDescent="0.25">
      <c r="A1930" s="134">
        <v>33910</v>
      </c>
      <c r="B1930" s="134" t="s">
        <v>3355</v>
      </c>
      <c r="C1930" s="131">
        <v>40380</v>
      </c>
      <c r="D1930" s="132" t="s">
        <v>3385</v>
      </c>
      <c r="E1930" s="133" t="s">
        <v>6669</v>
      </c>
      <c r="F1930" s="133" t="s">
        <v>242</v>
      </c>
      <c r="G1930" s="135">
        <f t="shared" si="30"/>
        <v>0.9143</v>
      </c>
      <c r="H1930" s="134" t="s">
        <v>391</v>
      </c>
      <c r="I1930" s="138">
        <f>IF(H1930="Urban",VLOOKUP(C1930,'Wage Index Urban (CMS.GOV)-PDPM'!$A$2:$D$1682,4,FALSE),0)</f>
        <v>0.9143</v>
      </c>
      <c r="J1930" s="138">
        <f>IF(H1930="Rural",VLOOKUP(B1930,'Wage Index Rural (CMS.GOV)-PDPM'!$B$1:$C$54,2,FALSE),0)</f>
        <v>0</v>
      </c>
    </row>
    <row r="1931" spans="1:10" x14ac:dyDescent="0.25">
      <c r="A1931" s="134">
        <v>34000</v>
      </c>
      <c r="B1931" s="134" t="s">
        <v>3386</v>
      </c>
      <c r="C1931" s="131">
        <v>15500</v>
      </c>
      <c r="D1931" s="132" t="s">
        <v>3387</v>
      </c>
      <c r="E1931" s="133" t="s">
        <v>6560</v>
      </c>
      <c r="F1931" s="133" t="s">
        <v>248</v>
      </c>
      <c r="G1931" s="135">
        <f t="shared" si="30"/>
        <v>0.85570000000000002</v>
      </c>
      <c r="H1931" s="134" t="s">
        <v>391</v>
      </c>
      <c r="I1931" s="138">
        <f>IF(H1931="Urban",VLOOKUP(C1931,'Wage Index Urban (CMS.GOV)-PDPM'!$A$2:$D$1682,4,FALSE),0)</f>
        <v>0.85570000000000002</v>
      </c>
      <c r="J1931" s="138">
        <f>IF(H1931="Rural",VLOOKUP(B1931,'Wage Index Rural (CMS.GOV)-PDPM'!$B$1:$C$54,2,FALSE),0)</f>
        <v>0</v>
      </c>
    </row>
    <row r="1932" spans="1:10" x14ac:dyDescent="0.25">
      <c r="A1932" s="134">
        <v>34010</v>
      </c>
      <c r="B1932" s="134" t="s">
        <v>3386</v>
      </c>
      <c r="C1932" s="131">
        <v>25860</v>
      </c>
      <c r="D1932" s="132" t="s">
        <v>1481</v>
      </c>
      <c r="E1932" s="133" t="s">
        <v>6618</v>
      </c>
      <c r="F1932" s="133" t="s">
        <v>249</v>
      </c>
      <c r="G1932" s="135">
        <f t="shared" si="30"/>
        <v>0.82890000000000008</v>
      </c>
      <c r="H1932" s="134" t="s">
        <v>391</v>
      </c>
      <c r="I1932" s="138">
        <f>IF(H1932="Urban",VLOOKUP(C1932,'Wage Index Urban (CMS.GOV)-PDPM'!$A$2:$D$1682,4,FALSE),0)</f>
        <v>0.82890000000000008</v>
      </c>
      <c r="J1932" s="138">
        <f>IF(H1932="Rural",VLOOKUP(B1932,'Wage Index Rural (CMS.GOV)-PDPM'!$B$1:$C$54,2,FALSE),0)</f>
        <v>0</v>
      </c>
    </row>
    <row r="1933" spans="1:10" x14ac:dyDescent="0.25">
      <c r="A1933" s="134">
        <v>34020</v>
      </c>
      <c r="B1933" s="134" t="s">
        <v>3386</v>
      </c>
      <c r="C1933" s="131">
        <v>99934</v>
      </c>
      <c r="D1933" s="132" t="s">
        <v>3388</v>
      </c>
      <c r="E1933" s="133" t="s">
        <v>6831</v>
      </c>
      <c r="F1933" s="133" t="s">
        <v>7096</v>
      </c>
      <c r="G1933" s="135">
        <f t="shared" si="30"/>
        <v>0.79920000000000002</v>
      </c>
      <c r="H1933" s="134" t="s">
        <v>388</v>
      </c>
      <c r="I1933" s="138">
        <f>IF(H1933="Urban",VLOOKUP(C1933,'Wage Index Urban (CMS.GOV)-PDPM'!$A$2:$D$1682,4,FALSE),0)</f>
        <v>0</v>
      </c>
      <c r="J1933" s="138">
        <f>IF(H1933="Rural",VLOOKUP(B1933,'Wage Index Rural (CMS.GOV)-PDPM'!$B$1:$C$54,2,FALSE),0)</f>
        <v>0.79920000000000002</v>
      </c>
    </row>
    <row r="1934" spans="1:10" x14ac:dyDescent="0.25">
      <c r="A1934" s="134">
        <v>34030</v>
      </c>
      <c r="B1934" s="134" t="s">
        <v>3386</v>
      </c>
      <c r="C1934" s="131">
        <v>16740</v>
      </c>
      <c r="D1934" s="132" t="s">
        <v>3389</v>
      </c>
      <c r="E1934" s="133" t="s">
        <v>6569</v>
      </c>
      <c r="F1934" s="133" t="s">
        <v>252</v>
      </c>
      <c r="G1934" s="135">
        <f t="shared" si="30"/>
        <v>0.94640000000000002</v>
      </c>
      <c r="H1934" s="134" t="s">
        <v>391</v>
      </c>
      <c r="I1934" s="138">
        <f>IF(H1934="Urban",VLOOKUP(C1934,'Wage Index Urban (CMS.GOV)-PDPM'!$A$2:$D$1682,4,FALSE),0)</f>
        <v>0.94640000000000002</v>
      </c>
      <c r="J1934" s="138">
        <f>IF(H1934="Rural",VLOOKUP(B1934,'Wage Index Rural (CMS.GOV)-PDPM'!$B$1:$C$54,2,FALSE),0)</f>
        <v>0</v>
      </c>
    </row>
    <row r="1935" spans="1:10" x14ac:dyDescent="0.25">
      <c r="A1935" s="134">
        <v>34040</v>
      </c>
      <c r="B1935" s="134" t="s">
        <v>3386</v>
      </c>
      <c r="C1935" s="131">
        <v>99934</v>
      </c>
      <c r="D1935" s="132" t="s">
        <v>3390</v>
      </c>
      <c r="E1935" s="133" t="s">
        <v>6832</v>
      </c>
      <c r="F1935" s="133" t="s">
        <v>7096</v>
      </c>
      <c r="G1935" s="135">
        <f t="shared" si="30"/>
        <v>0.79920000000000002</v>
      </c>
      <c r="H1935" s="134" t="s">
        <v>388</v>
      </c>
      <c r="I1935" s="138">
        <f>IF(H1935="Urban",VLOOKUP(C1935,'Wage Index Urban (CMS.GOV)-PDPM'!$A$2:$D$1682,4,FALSE),0)</f>
        <v>0</v>
      </c>
      <c r="J1935" s="138">
        <f>IF(H1935="Rural",VLOOKUP(B1935,'Wage Index Rural (CMS.GOV)-PDPM'!$B$1:$C$54,2,FALSE),0)</f>
        <v>0.79920000000000002</v>
      </c>
    </row>
    <row r="1936" spans="1:10" x14ac:dyDescent="0.25">
      <c r="A1936" s="134">
        <v>34050</v>
      </c>
      <c r="B1936" s="134" t="s">
        <v>3386</v>
      </c>
      <c r="C1936" s="131">
        <v>99934</v>
      </c>
      <c r="D1936" s="132" t="s">
        <v>3391</v>
      </c>
      <c r="E1936" s="133" t="s">
        <v>6833</v>
      </c>
      <c r="F1936" s="133" t="s">
        <v>7096</v>
      </c>
      <c r="G1936" s="135">
        <f t="shared" si="30"/>
        <v>0.79920000000000002</v>
      </c>
      <c r="H1936" s="134" t="s">
        <v>388</v>
      </c>
      <c r="I1936" s="138">
        <f>IF(H1936="Urban",VLOOKUP(C1936,'Wage Index Urban (CMS.GOV)-PDPM'!$A$2:$D$1682,4,FALSE),0)</f>
        <v>0</v>
      </c>
      <c r="J1936" s="138">
        <f>IF(H1936="Rural",VLOOKUP(B1936,'Wage Index Rural (CMS.GOV)-PDPM'!$B$1:$C$54,2,FALSE),0)</f>
        <v>0.79920000000000002</v>
      </c>
    </row>
    <row r="1937" spans="1:10" x14ac:dyDescent="0.25">
      <c r="A1937" s="134">
        <v>34060</v>
      </c>
      <c r="B1937" s="134" t="s">
        <v>3386</v>
      </c>
      <c r="C1937" s="131">
        <v>99934</v>
      </c>
      <c r="D1937" s="132" t="s">
        <v>3392</v>
      </c>
      <c r="E1937" s="133" t="s">
        <v>6834</v>
      </c>
      <c r="F1937" s="133" t="s">
        <v>7096</v>
      </c>
      <c r="G1937" s="135">
        <f t="shared" si="30"/>
        <v>0.79920000000000002</v>
      </c>
      <c r="H1937" s="134" t="s">
        <v>388</v>
      </c>
      <c r="I1937" s="138">
        <f>IF(H1937="Urban",VLOOKUP(C1937,'Wage Index Urban (CMS.GOV)-PDPM'!$A$2:$D$1682,4,FALSE),0)</f>
        <v>0</v>
      </c>
      <c r="J1937" s="138">
        <f>IF(H1937="Rural",VLOOKUP(B1937,'Wage Index Rural (CMS.GOV)-PDPM'!$B$1:$C$54,2,FALSE),0)</f>
        <v>0.79920000000000002</v>
      </c>
    </row>
    <row r="1938" spans="1:10" x14ac:dyDescent="0.25">
      <c r="A1938" s="134">
        <v>34070</v>
      </c>
      <c r="B1938" s="134" t="s">
        <v>3386</v>
      </c>
      <c r="C1938" s="131">
        <v>99934</v>
      </c>
      <c r="D1938" s="132" t="s">
        <v>3393</v>
      </c>
      <c r="E1938" s="133" t="s">
        <v>6835</v>
      </c>
      <c r="F1938" s="133" t="s">
        <v>7096</v>
      </c>
      <c r="G1938" s="135">
        <f t="shared" si="30"/>
        <v>0.79920000000000002</v>
      </c>
      <c r="H1938" s="134" t="s">
        <v>388</v>
      </c>
      <c r="I1938" s="138">
        <f>IF(H1938="Urban",VLOOKUP(C1938,'Wage Index Urban (CMS.GOV)-PDPM'!$A$2:$D$1682,4,FALSE),0)</f>
        <v>0</v>
      </c>
      <c r="J1938" s="138">
        <f>IF(H1938="Rural",VLOOKUP(B1938,'Wage Index Rural (CMS.GOV)-PDPM'!$B$1:$C$54,2,FALSE),0)</f>
        <v>0.79920000000000002</v>
      </c>
    </row>
    <row r="1939" spans="1:10" x14ac:dyDescent="0.25">
      <c r="A1939" s="134">
        <v>34080</v>
      </c>
      <c r="B1939" s="134" t="s">
        <v>3386</v>
      </c>
      <c r="C1939" s="131">
        <v>99934</v>
      </c>
      <c r="D1939" s="132" t="s">
        <v>3394</v>
      </c>
      <c r="E1939" s="133" t="s">
        <v>6836</v>
      </c>
      <c r="F1939" s="133" t="s">
        <v>7096</v>
      </c>
      <c r="G1939" s="135">
        <f t="shared" si="30"/>
        <v>0.79920000000000002</v>
      </c>
      <c r="H1939" s="134" t="s">
        <v>388</v>
      </c>
      <c r="I1939" s="138">
        <f>IF(H1939="Urban",VLOOKUP(C1939,'Wage Index Urban (CMS.GOV)-PDPM'!$A$2:$D$1682,4,FALSE),0)</f>
        <v>0</v>
      </c>
      <c r="J1939" s="138">
        <f>IF(H1939="Rural",VLOOKUP(B1939,'Wage Index Rural (CMS.GOV)-PDPM'!$B$1:$C$54,2,FALSE),0)</f>
        <v>0.79920000000000002</v>
      </c>
    </row>
    <row r="1940" spans="1:10" x14ac:dyDescent="0.25">
      <c r="A1940" s="134">
        <v>34090</v>
      </c>
      <c r="B1940" s="134" t="s">
        <v>3386</v>
      </c>
      <c r="C1940" s="131">
        <v>34820</v>
      </c>
      <c r="D1940" s="132" t="s">
        <v>3395</v>
      </c>
      <c r="E1940" s="133" t="s">
        <v>6636</v>
      </c>
      <c r="F1940" s="133" t="s">
        <v>250</v>
      </c>
      <c r="G1940" s="135">
        <f t="shared" si="30"/>
        <v>0.83979999999999999</v>
      </c>
      <c r="H1940" s="134" t="s">
        <v>391</v>
      </c>
      <c r="I1940" s="138">
        <f>IF(H1940="Urban",VLOOKUP(C1940,'Wage Index Urban (CMS.GOV)-PDPM'!$A$2:$D$1682,4,FALSE),0)</f>
        <v>0.83979999999999999</v>
      </c>
      <c r="J1940" s="138">
        <f>IF(H1940="Rural",VLOOKUP(B1940,'Wage Index Rural (CMS.GOV)-PDPM'!$B$1:$C$54,2,FALSE),0)</f>
        <v>0</v>
      </c>
    </row>
    <row r="1941" spans="1:10" x14ac:dyDescent="0.25">
      <c r="A1941" s="134">
        <v>34100</v>
      </c>
      <c r="B1941" s="134" t="s">
        <v>3386</v>
      </c>
      <c r="C1941" s="131">
        <v>11700</v>
      </c>
      <c r="D1941" s="132" t="s">
        <v>3396</v>
      </c>
      <c r="E1941" s="133" t="s">
        <v>6545</v>
      </c>
      <c r="F1941" s="133" t="s">
        <v>251</v>
      </c>
      <c r="G1941" s="135">
        <f t="shared" si="30"/>
        <v>0.84900000000000009</v>
      </c>
      <c r="H1941" s="134" t="s">
        <v>391</v>
      </c>
      <c r="I1941" s="138">
        <f>IF(H1941="Urban",VLOOKUP(C1941,'Wage Index Urban (CMS.GOV)-PDPM'!$A$2:$D$1682,4,FALSE),0)</f>
        <v>0.84900000000000009</v>
      </c>
      <c r="J1941" s="138">
        <f>IF(H1941="Rural",VLOOKUP(B1941,'Wage Index Rural (CMS.GOV)-PDPM'!$B$1:$C$54,2,FALSE),0)</f>
        <v>0</v>
      </c>
    </row>
    <row r="1942" spans="1:10" x14ac:dyDescent="0.25">
      <c r="A1942" s="134">
        <v>34110</v>
      </c>
      <c r="B1942" s="134" t="s">
        <v>3386</v>
      </c>
      <c r="C1942" s="131">
        <v>25860</v>
      </c>
      <c r="D1942" s="132" t="s">
        <v>1153</v>
      </c>
      <c r="E1942" s="133" t="s">
        <v>6619</v>
      </c>
      <c r="F1942" s="133" t="s">
        <v>249</v>
      </c>
      <c r="G1942" s="135">
        <f t="shared" si="30"/>
        <v>0.82890000000000008</v>
      </c>
      <c r="H1942" s="134" t="s">
        <v>391</v>
      </c>
      <c r="I1942" s="138">
        <f>IF(H1942="Urban",VLOOKUP(C1942,'Wage Index Urban (CMS.GOV)-PDPM'!$A$2:$D$1682,4,FALSE),0)</f>
        <v>0.82890000000000008</v>
      </c>
      <c r="J1942" s="138">
        <f>IF(H1942="Rural",VLOOKUP(B1942,'Wage Index Rural (CMS.GOV)-PDPM'!$B$1:$C$54,2,FALSE),0)</f>
        <v>0</v>
      </c>
    </row>
    <row r="1943" spans="1:10" x14ac:dyDescent="0.25">
      <c r="A1943" s="134">
        <v>34120</v>
      </c>
      <c r="B1943" s="134" t="s">
        <v>3386</v>
      </c>
      <c r="C1943" s="131">
        <v>16740</v>
      </c>
      <c r="D1943" s="132" t="s">
        <v>3397</v>
      </c>
      <c r="E1943" s="133" t="s">
        <v>6570</v>
      </c>
      <c r="F1943" s="133" t="s">
        <v>252</v>
      </c>
      <c r="G1943" s="135">
        <f t="shared" si="30"/>
        <v>0.94640000000000002</v>
      </c>
      <c r="H1943" s="134" t="s">
        <v>391</v>
      </c>
      <c r="I1943" s="138">
        <f>IF(H1943="Urban",VLOOKUP(C1943,'Wage Index Urban (CMS.GOV)-PDPM'!$A$2:$D$1682,4,FALSE),0)</f>
        <v>0.94640000000000002</v>
      </c>
      <c r="J1943" s="138">
        <f>IF(H1943="Rural",VLOOKUP(B1943,'Wage Index Rural (CMS.GOV)-PDPM'!$B$1:$C$54,2,FALSE),0)</f>
        <v>0</v>
      </c>
    </row>
    <row r="1944" spans="1:10" x14ac:dyDescent="0.25">
      <c r="A1944" s="134">
        <v>34130</v>
      </c>
      <c r="B1944" s="134" t="s">
        <v>3386</v>
      </c>
      <c r="C1944" s="131">
        <v>25860</v>
      </c>
      <c r="D1944" s="132" t="s">
        <v>2112</v>
      </c>
      <c r="E1944" s="133" t="s">
        <v>6620</v>
      </c>
      <c r="F1944" s="133" t="s">
        <v>249</v>
      </c>
      <c r="G1944" s="135">
        <f t="shared" si="30"/>
        <v>0.82890000000000008</v>
      </c>
      <c r="H1944" s="134" t="s">
        <v>391</v>
      </c>
      <c r="I1944" s="138">
        <f>IF(H1944="Urban",VLOOKUP(C1944,'Wage Index Urban (CMS.GOV)-PDPM'!$A$2:$D$1682,4,FALSE),0)</f>
        <v>0.82890000000000008</v>
      </c>
      <c r="J1944" s="138">
        <f>IF(H1944="Rural",VLOOKUP(B1944,'Wage Index Rural (CMS.GOV)-PDPM'!$B$1:$C$54,2,FALSE),0)</f>
        <v>0</v>
      </c>
    </row>
    <row r="1945" spans="1:10" x14ac:dyDescent="0.25">
      <c r="A1945" s="134">
        <v>34140</v>
      </c>
      <c r="B1945" s="134" t="s">
        <v>3386</v>
      </c>
      <c r="C1945" s="131">
        <v>47260</v>
      </c>
      <c r="D1945" s="132" t="s">
        <v>1158</v>
      </c>
      <c r="E1945" s="133" t="s">
        <v>6730</v>
      </c>
      <c r="F1945" s="133" t="s">
        <v>256</v>
      </c>
      <c r="G1945" s="135">
        <f t="shared" si="30"/>
        <v>0.87120000000000009</v>
      </c>
      <c r="H1945" s="134" t="s">
        <v>391</v>
      </c>
      <c r="I1945" s="138">
        <f>IF(H1945="Urban",VLOOKUP(C1945,'Wage Index Urban (CMS.GOV)-PDPM'!$A$2:$D$1682,4,FALSE),0)</f>
        <v>0.87120000000000009</v>
      </c>
      <c r="J1945" s="138">
        <f>IF(H1945="Rural",VLOOKUP(B1945,'Wage Index Rural (CMS.GOV)-PDPM'!$B$1:$C$54,2,FALSE),0)</f>
        <v>0</v>
      </c>
    </row>
    <row r="1946" spans="1:10" x14ac:dyDescent="0.25">
      <c r="A1946" s="134">
        <v>34150</v>
      </c>
      <c r="B1946" s="134" t="s">
        <v>3386</v>
      </c>
      <c r="C1946" s="131">
        <v>99934</v>
      </c>
      <c r="D1946" s="132" t="s">
        <v>3398</v>
      </c>
      <c r="E1946" s="133" t="s">
        <v>6837</v>
      </c>
      <c r="F1946" s="133" t="s">
        <v>7096</v>
      </c>
      <c r="G1946" s="135">
        <f t="shared" si="30"/>
        <v>0.79920000000000002</v>
      </c>
      <c r="H1946" s="134" t="s">
        <v>388</v>
      </c>
      <c r="I1946" s="138">
        <f>IF(H1946="Urban",VLOOKUP(C1946,'Wage Index Urban (CMS.GOV)-PDPM'!$A$2:$D$1682,4,FALSE),0)</f>
        <v>0</v>
      </c>
      <c r="J1946" s="138">
        <f>IF(H1946="Rural",VLOOKUP(B1946,'Wage Index Rural (CMS.GOV)-PDPM'!$B$1:$C$54,2,FALSE),0)</f>
        <v>0.79920000000000002</v>
      </c>
    </row>
    <row r="1947" spans="1:10" x14ac:dyDescent="0.25">
      <c r="A1947" s="134">
        <v>34160</v>
      </c>
      <c r="B1947" s="134" t="s">
        <v>3386</v>
      </c>
      <c r="C1947" s="131">
        <v>99934</v>
      </c>
      <c r="D1947" s="132" t="s">
        <v>3399</v>
      </c>
      <c r="E1947" s="133" t="s">
        <v>6838</v>
      </c>
      <c r="F1947" s="133" t="s">
        <v>7096</v>
      </c>
      <c r="G1947" s="135">
        <f t="shared" si="30"/>
        <v>0.79920000000000002</v>
      </c>
      <c r="H1947" s="134" t="s">
        <v>388</v>
      </c>
      <c r="I1947" s="138">
        <f>IF(H1947="Urban",VLOOKUP(C1947,'Wage Index Urban (CMS.GOV)-PDPM'!$A$2:$D$1682,4,FALSE),0)</f>
        <v>0</v>
      </c>
      <c r="J1947" s="138">
        <f>IF(H1947="Rural",VLOOKUP(B1947,'Wage Index Rural (CMS.GOV)-PDPM'!$B$1:$C$54,2,FALSE),0)</f>
        <v>0.79920000000000002</v>
      </c>
    </row>
    <row r="1948" spans="1:10" x14ac:dyDescent="0.25">
      <c r="A1948" s="134">
        <v>34170</v>
      </c>
      <c r="B1948" s="134" t="s">
        <v>3386</v>
      </c>
      <c r="C1948" s="131">
        <v>25860</v>
      </c>
      <c r="D1948" s="132" t="s">
        <v>3400</v>
      </c>
      <c r="E1948" s="133" t="s">
        <v>6621</v>
      </c>
      <c r="F1948" s="133" t="s">
        <v>249</v>
      </c>
      <c r="G1948" s="135">
        <f t="shared" si="30"/>
        <v>0.82890000000000008</v>
      </c>
      <c r="H1948" s="134" t="s">
        <v>391</v>
      </c>
      <c r="I1948" s="138">
        <f>IF(H1948="Urban",VLOOKUP(C1948,'Wage Index Urban (CMS.GOV)-PDPM'!$A$2:$D$1682,4,FALSE),0)</f>
        <v>0.82890000000000008</v>
      </c>
      <c r="J1948" s="138">
        <f>IF(H1948="Rural",VLOOKUP(B1948,'Wage Index Rural (CMS.GOV)-PDPM'!$B$1:$C$54,2,FALSE),0)</f>
        <v>0</v>
      </c>
    </row>
    <row r="1949" spans="1:10" x14ac:dyDescent="0.25">
      <c r="A1949" s="134">
        <v>34180</v>
      </c>
      <c r="B1949" s="134" t="s">
        <v>3386</v>
      </c>
      <c r="C1949" s="131">
        <v>20500</v>
      </c>
      <c r="D1949" s="132" t="s">
        <v>1167</v>
      </c>
      <c r="E1949" s="133" t="s">
        <v>6587</v>
      </c>
      <c r="F1949" s="133" t="s">
        <v>253</v>
      </c>
      <c r="G1949" s="135">
        <f t="shared" si="30"/>
        <v>0.95440000000000003</v>
      </c>
      <c r="H1949" s="134" t="s">
        <v>391</v>
      </c>
      <c r="I1949" s="138">
        <f>IF(H1949="Urban",VLOOKUP(C1949,'Wage Index Urban (CMS.GOV)-PDPM'!$A$2:$D$1682,4,FALSE),0)</f>
        <v>0.95440000000000003</v>
      </c>
      <c r="J1949" s="138">
        <f>IF(H1949="Rural",VLOOKUP(B1949,'Wage Index Rural (CMS.GOV)-PDPM'!$B$1:$C$54,2,FALSE),0)</f>
        <v>0</v>
      </c>
    </row>
    <row r="1950" spans="1:10" x14ac:dyDescent="0.25">
      <c r="A1950" s="134">
        <v>34190</v>
      </c>
      <c r="B1950" s="134" t="s">
        <v>3386</v>
      </c>
      <c r="C1950" s="131">
        <v>99934</v>
      </c>
      <c r="D1950" s="132" t="s">
        <v>408</v>
      </c>
      <c r="E1950" s="133" t="s">
        <v>6839</v>
      </c>
      <c r="F1950" s="133" t="s">
        <v>7096</v>
      </c>
      <c r="G1950" s="135">
        <f t="shared" si="30"/>
        <v>0.79920000000000002</v>
      </c>
      <c r="H1950" s="134" t="s">
        <v>388</v>
      </c>
      <c r="I1950" s="138">
        <f>IF(H1950="Urban",VLOOKUP(C1950,'Wage Index Urban (CMS.GOV)-PDPM'!$A$2:$D$1682,4,FALSE),0)</f>
        <v>0</v>
      </c>
      <c r="J1950" s="138">
        <f>IF(H1950="Rural",VLOOKUP(B1950,'Wage Index Rural (CMS.GOV)-PDPM'!$B$1:$C$54,2,FALSE),0)</f>
        <v>0.79920000000000002</v>
      </c>
    </row>
    <row r="1951" spans="1:10" x14ac:dyDescent="0.25">
      <c r="A1951" s="134">
        <v>34200</v>
      </c>
      <c r="B1951" s="134" t="s">
        <v>3386</v>
      </c>
      <c r="C1951" s="131">
        <v>99934</v>
      </c>
      <c r="D1951" s="132" t="s">
        <v>3401</v>
      </c>
      <c r="E1951" s="133" t="s">
        <v>6840</v>
      </c>
      <c r="F1951" s="133" t="s">
        <v>7096</v>
      </c>
      <c r="G1951" s="135">
        <f t="shared" si="30"/>
        <v>0.79920000000000002</v>
      </c>
      <c r="H1951" s="134" t="s">
        <v>388</v>
      </c>
      <c r="I1951" s="138">
        <f>IF(H1951="Urban",VLOOKUP(C1951,'Wage Index Urban (CMS.GOV)-PDPM'!$A$2:$D$1682,4,FALSE),0)</f>
        <v>0</v>
      </c>
      <c r="J1951" s="138">
        <f>IF(H1951="Rural",VLOOKUP(B1951,'Wage Index Rural (CMS.GOV)-PDPM'!$B$1:$C$54,2,FALSE),0)</f>
        <v>0.79920000000000002</v>
      </c>
    </row>
    <row r="1952" spans="1:10" x14ac:dyDescent="0.25">
      <c r="A1952" s="134">
        <v>34210</v>
      </c>
      <c r="B1952" s="134" t="s">
        <v>3386</v>
      </c>
      <c r="C1952" s="131">
        <v>99934</v>
      </c>
      <c r="D1952" s="132" t="s">
        <v>416</v>
      </c>
      <c r="E1952" s="133" t="s">
        <v>6841</v>
      </c>
      <c r="F1952" s="133" t="s">
        <v>7096</v>
      </c>
      <c r="G1952" s="135">
        <f t="shared" si="30"/>
        <v>0.79920000000000002</v>
      </c>
      <c r="H1952" s="134" t="s">
        <v>388</v>
      </c>
      <c r="I1952" s="138">
        <f>IF(H1952="Urban",VLOOKUP(C1952,'Wage Index Urban (CMS.GOV)-PDPM'!$A$2:$D$1682,4,FALSE),0)</f>
        <v>0</v>
      </c>
      <c r="J1952" s="138">
        <f>IF(H1952="Rural",VLOOKUP(B1952,'Wage Index Rural (CMS.GOV)-PDPM'!$B$1:$C$54,2,FALSE),0)</f>
        <v>0.79920000000000002</v>
      </c>
    </row>
    <row r="1953" spans="1:10" x14ac:dyDescent="0.25">
      <c r="A1953" s="134">
        <v>34220</v>
      </c>
      <c r="B1953" s="134" t="s">
        <v>3386</v>
      </c>
      <c r="C1953" s="131">
        <v>99934</v>
      </c>
      <c r="D1953" s="132" t="s">
        <v>635</v>
      </c>
      <c r="E1953" s="133" t="s">
        <v>6842</v>
      </c>
      <c r="F1953" s="133" t="s">
        <v>7096</v>
      </c>
      <c r="G1953" s="135">
        <f t="shared" si="30"/>
        <v>0.79920000000000002</v>
      </c>
      <c r="H1953" s="134" t="s">
        <v>388</v>
      </c>
      <c r="I1953" s="138">
        <f>IF(H1953="Urban",VLOOKUP(C1953,'Wage Index Urban (CMS.GOV)-PDPM'!$A$2:$D$1682,4,FALSE),0)</f>
        <v>0</v>
      </c>
      <c r="J1953" s="138">
        <f>IF(H1953="Rural",VLOOKUP(B1953,'Wage Index Rural (CMS.GOV)-PDPM'!$B$1:$C$54,2,FALSE),0)</f>
        <v>0.79920000000000002</v>
      </c>
    </row>
    <row r="1954" spans="1:10" x14ac:dyDescent="0.25">
      <c r="A1954" s="134">
        <v>34230</v>
      </c>
      <c r="B1954" s="134" t="s">
        <v>3386</v>
      </c>
      <c r="C1954" s="131">
        <v>99934</v>
      </c>
      <c r="D1954" s="132" t="s">
        <v>3402</v>
      </c>
      <c r="E1954" s="133" t="s">
        <v>6843</v>
      </c>
      <c r="F1954" s="133" t="s">
        <v>7096</v>
      </c>
      <c r="G1954" s="135">
        <f t="shared" si="30"/>
        <v>0.79920000000000002</v>
      </c>
      <c r="H1954" s="134" t="s">
        <v>388</v>
      </c>
      <c r="I1954" s="138">
        <f>IF(H1954="Urban",VLOOKUP(C1954,'Wage Index Urban (CMS.GOV)-PDPM'!$A$2:$D$1682,4,FALSE),0)</f>
        <v>0</v>
      </c>
      <c r="J1954" s="138">
        <f>IF(H1954="Rural",VLOOKUP(B1954,'Wage Index Rural (CMS.GOV)-PDPM'!$B$1:$C$54,2,FALSE),0)</f>
        <v>0.79920000000000002</v>
      </c>
    </row>
    <row r="1955" spans="1:10" x14ac:dyDescent="0.25">
      <c r="A1955" s="134">
        <v>34240</v>
      </c>
      <c r="B1955" s="134" t="s">
        <v>3386</v>
      </c>
      <c r="C1955" s="131">
        <v>35100</v>
      </c>
      <c r="D1955" s="132" t="s">
        <v>3403</v>
      </c>
      <c r="E1955" s="133" t="s">
        <v>6640</v>
      </c>
      <c r="F1955" s="133" t="s">
        <v>254</v>
      </c>
      <c r="G1955" s="135">
        <f t="shared" si="30"/>
        <v>0.75270000000000004</v>
      </c>
      <c r="H1955" s="134" t="s">
        <v>391</v>
      </c>
      <c r="I1955" s="138">
        <f>IF(H1955="Urban",VLOOKUP(C1955,'Wage Index Urban (CMS.GOV)-PDPM'!$A$2:$D$1682,4,FALSE),0)</f>
        <v>0.75270000000000004</v>
      </c>
      <c r="J1955" s="138">
        <f>IF(H1955="Rural",VLOOKUP(B1955,'Wage Index Rural (CMS.GOV)-PDPM'!$B$1:$C$54,2,FALSE),0)</f>
        <v>0</v>
      </c>
    </row>
    <row r="1956" spans="1:10" x14ac:dyDescent="0.25">
      <c r="A1956" s="134">
        <v>34250</v>
      </c>
      <c r="B1956" s="134" t="s">
        <v>3386</v>
      </c>
      <c r="C1956" s="131">
        <v>22180</v>
      </c>
      <c r="D1956" s="132" t="s">
        <v>1506</v>
      </c>
      <c r="E1956" s="133" t="s">
        <v>6596</v>
      </c>
      <c r="F1956" s="133" t="s">
        <v>255</v>
      </c>
      <c r="G1956" s="135">
        <f t="shared" si="30"/>
        <v>0.8115</v>
      </c>
      <c r="H1956" s="134" t="s">
        <v>391</v>
      </c>
      <c r="I1956" s="138">
        <f>IF(H1956="Urban",VLOOKUP(C1956,'Wage Index Urban (CMS.GOV)-PDPM'!$A$2:$D$1682,4,FALSE),0)</f>
        <v>0.8115</v>
      </c>
      <c r="J1956" s="138">
        <f>IF(H1956="Rural",VLOOKUP(B1956,'Wage Index Rural (CMS.GOV)-PDPM'!$B$1:$C$54,2,FALSE),0)</f>
        <v>0</v>
      </c>
    </row>
    <row r="1957" spans="1:10" x14ac:dyDescent="0.25">
      <c r="A1957" s="134">
        <v>34251</v>
      </c>
      <c r="B1957" s="134" t="s">
        <v>3386</v>
      </c>
      <c r="C1957" s="131">
        <v>47260</v>
      </c>
      <c r="D1957" s="132" t="s">
        <v>3404</v>
      </c>
      <c r="E1957" s="133" t="s">
        <v>6731</v>
      </c>
      <c r="F1957" s="133" t="s">
        <v>256</v>
      </c>
      <c r="G1957" s="135">
        <f t="shared" si="30"/>
        <v>0.87120000000000009</v>
      </c>
      <c r="H1957" s="134" t="s">
        <v>391</v>
      </c>
      <c r="I1957" s="138">
        <f>IF(H1957="Urban",VLOOKUP(C1957,'Wage Index Urban (CMS.GOV)-PDPM'!$A$2:$D$1682,4,FALSE),0)</f>
        <v>0.87120000000000009</v>
      </c>
      <c r="J1957" s="138">
        <f>IF(H1957="Rural",VLOOKUP(B1957,'Wage Index Rural (CMS.GOV)-PDPM'!$B$1:$C$54,2,FALSE),0)</f>
        <v>0</v>
      </c>
    </row>
    <row r="1958" spans="1:10" x14ac:dyDescent="0.25">
      <c r="A1958" s="134">
        <v>34270</v>
      </c>
      <c r="B1958" s="134" t="s">
        <v>3386</v>
      </c>
      <c r="C1958" s="131">
        <v>99934</v>
      </c>
      <c r="D1958" s="132" t="s">
        <v>3405</v>
      </c>
      <c r="E1958" s="133" t="s">
        <v>6844</v>
      </c>
      <c r="F1958" s="133" t="s">
        <v>7096</v>
      </c>
      <c r="G1958" s="135">
        <f t="shared" si="30"/>
        <v>0.79920000000000002</v>
      </c>
      <c r="H1958" s="134" t="s">
        <v>388</v>
      </c>
      <c r="I1958" s="138">
        <f>IF(H1958="Urban",VLOOKUP(C1958,'Wage Index Urban (CMS.GOV)-PDPM'!$A$2:$D$1682,4,FALSE),0)</f>
        <v>0</v>
      </c>
      <c r="J1958" s="138">
        <f>IF(H1958="Rural",VLOOKUP(B1958,'Wage Index Rural (CMS.GOV)-PDPM'!$B$1:$C$54,2,FALSE),0)</f>
        <v>0.79920000000000002</v>
      </c>
    </row>
    <row r="1959" spans="1:10" x14ac:dyDescent="0.25">
      <c r="A1959" s="134">
        <v>34280</v>
      </c>
      <c r="B1959" s="134" t="s">
        <v>3386</v>
      </c>
      <c r="C1959" s="131">
        <v>49180</v>
      </c>
      <c r="D1959" s="132" t="s">
        <v>3406</v>
      </c>
      <c r="E1959" s="133" t="s">
        <v>6743</v>
      </c>
      <c r="F1959" s="133" t="s">
        <v>257</v>
      </c>
      <c r="G1959" s="135">
        <f t="shared" si="30"/>
        <v>0.95710000000000006</v>
      </c>
      <c r="H1959" s="134" t="s">
        <v>391</v>
      </c>
      <c r="I1959" s="138">
        <f>IF(H1959="Urban",VLOOKUP(C1959,'Wage Index Urban (CMS.GOV)-PDPM'!$A$2:$D$1682,4,FALSE),0)</f>
        <v>0.95710000000000006</v>
      </c>
      <c r="J1959" s="138">
        <f>IF(H1959="Rural",VLOOKUP(B1959,'Wage Index Rural (CMS.GOV)-PDPM'!$B$1:$C$54,2,FALSE),0)</f>
        <v>0</v>
      </c>
    </row>
    <row r="1960" spans="1:10" x14ac:dyDescent="0.25">
      <c r="A1960" s="134">
        <v>34290</v>
      </c>
      <c r="B1960" s="134" t="s">
        <v>3386</v>
      </c>
      <c r="C1960" s="131">
        <v>49180</v>
      </c>
      <c r="D1960" s="132" t="s">
        <v>3407</v>
      </c>
      <c r="E1960" s="133" t="s">
        <v>6744</v>
      </c>
      <c r="F1960" s="133" t="s">
        <v>257</v>
      </c>
      <c r="G1960" s="135">
        <f t="shared" si="30"/>
        <v>0.95710000000000006</v>
      </c>
      <c r="H1960" s="134" t="s">
        <v>391</v>
      </c>
      <c r="I1960" s="138">
        <f>IF(H1960="Urban",VLOOKUP(C1960,'Wage Index Urban (CMS.GOV)-PDPM'!$A$2:$D$1682,4,FALSE),0)</f>
        <v>0.95710000000000006</v>
      </c>
      <c r="J1960" s="138">
        <f>IF(H1960="Rural",VLOOKUP(B1960,'Wage Index Rural (CMS.GOV)-PDPM'!$B$1:$C$54,2,FALSE),0)</f>
        <v>0</v>
      </c>
    </row>
    <row r="1961" spans="1:10" x14ac:dyDescent="0.25">
      <c r="A1961" s="134">
        <v>34300</v>
      </c>
      <c r="B1961" s="134" t="s">
        <v>3386</v>
      </c>
      <c r="C1961" s="131">
        <v>99934</v>
      </c>
      <c r="D1961" s="132" t="s">
        <v>3408</v>
      </c>
      <c r="E1961" s="133" t="s">
        <v>6845</v>
      </c>
      <c r="F1961" s="133" t="s">
        <v>7096</v>
      </c>
      <c r="G1961" s="135">
        <f t="shared" si="30"/>
        <v>0.79920000000000002</v>
      </c>
      <c r="H1961" s="134" t="s">
        <v>388</v>
      </c>
      <c r="I1961" s="138">
        <f>IF(H1961="Urban",VLOOKUP(C1961,'Wage Index Urban (CMS.GOV)-PDPM'!$A$2:$D$1682,4,FALSE),0)</f>
        <v>0</v>
      </c>
      <c r="J1961" s="138">
        <f>IF(H1961="Rural",VLOOKUP(B1961,'Wage Index Rural (CMS.GOV)-PDPM'!$B$1:$C$54,2,FALSE),0)</f>
        <v>0.79920000000000002</v>
      </c>
    </row>
    <row r="1962" spans="1:10" x14ac:dyDescent="0.25">
      <c r="A1962" s="134">
        <v>34310</v>
      </c>
      <c r="B1962" s="134" t="s">
        <v>3386</v>
      </c>
      <c r="C1962" s="131">
        <v>20500</v>
      </c>
      <c r="D1962" s="132" t="s">
        <v>3409</v>
      </c>
      <c r="E1962" s="133" t="s">
        <v>6588</v>
      </c>
      <c r="F1962" s="133" t="s">
        <v>253</v>
      </c>
      <c r="G1962" s="135">
        <f t="shared" si="30"/>
        <v>0.95440000000000003</v>
      </c>
      <c r="H1962" s="134" t="s">
        <v>391</v>
      </c>
      <c r="I1962" s="138">
        <f>IF(H1962="Urban",VLOOKUP(C1962,'Wage Index Urban (CMS.GOV)-PDPM'!$A$2:$D$1682,4,FALSE),0)</f>
        <v>0.95440000000000003</v>
      </c>
      <c r="J1962" s="138">
        <f>IF(H1962="Rural",VLOOKUP(B1962,'Wage Index Rural (CMS.GOV)-PDPM'!$B$1:$C$54,2,FALSE),0)</f>
        <v>0</v>
      </c>
    </row>
    <row r="1963" spans="1:10" x14ac:dyDescent="0.25">
      <c r="A1963" s="134">
        <v>34320</v>
      </c>
      <c r="B1963" s="134" t="s">
        <v>3386</v>
      </c>
      <c r="C1963" s="131">
        <v>40580</v>
      </c>
      <c r="D1963" s="132" t="s">
        <v>3410</v>
      </c>
      <c r="E1963" s="133" t="s">
        <v>6670</v>
      </c>
      <c r="F1963" s="133" t="s">
        <v>258</v>
      </c>
      <c r="G1963" s="135">
        <f t="shared" si="30"/>
        <v>0.86880000000000002</v>
      </c>
      <c r="H1963" s="134" t="s">
        <v>391</v>
      </c>
      <c r="I1963" s="138">
        <f>IF(H1963="Urban",VLOOKUP(C1963,'Wage Index Urban (CMS.GOV)-PDPM'!$A$2:$D$1682,4,FALSE),0)</f>
        <v>0.86880000000000002</v>
      </c>
      <c r="J1963" s="138">
        <f>IF(H1963="Rural",VLOOKUP(B1963,'Wage Index Rural (CMS.GOV)-PDPM'!$B$1:$C$54,2,FALSE),0)</f>
        <v>0</v>
      </c>
    </row>
    <row r="1964" spans="1:10" x14ac:dyDescent="0.25">
      <c r="A1964" s="134">
        <v>34330</v>
      </c>
      <c r="B1964" s="134" t="s">
        <v>3386</v>
      </c>
      <c r="C1964" s="131">
        <v>49180</v>
      </c>
      <c r="D1964" s="132" t="s">
        <v>1223</v>
      </c>
      <c r="E1964" s="133" t="s">
        <v>6745</v>
      </c>
      <c r="F1964" s="133" t="s">
        <v>257</v>
      </c>
      <c r="G1964" s="135">
        <f t="shared" si="30"/>
        <v>0.95710000000000006</v>
      </c>
      <c r="H1964" s="134" t="s">
        <v>391</v>
      </c>
      <c r="I1964" s="138">
        <f>IF(H1964="Urban",VLOOKUP(C1964,'Wage Index Urban (CMS.GOV)-PDPM'!$A$2:$D$1682,4,FALSE),0)</f>
        <v>0.95710000000000006</v>
      </c>
      <c r="J1964" s="138">
        <f>IF(H1964="Rural",VLOOKUP(B1964,'Wage Index Rural (CMS.GOV)-PDPM'!$B$1:$C$54,2,FALSE),0)</f>
        <v>0</v>
      </c>
    </row>
    <row r="1965" spans="1:10" x14ac:dyDescent="0.25">
      <c r="A1965" s="134">
        <v>34340</v>
      </c>
      <c r="B1965" s="134" t="s">
        <v>3386</v>
      </c>
      <c r="C1965" s="131">
        <v>39580</v>
      </c>
      <c r="D1965" s="132" t="s">
        <v>448</v>
      </c>
      <c r="E1965" s="133" t="s">
        <v>6659</v>
      </c>
      <c r="F1965" s="133" t="s">
        <v>6514</v>
      </c>
      <c r="G1965" s="135">
        <f t="shared" si="30"/>
        <v>0.93670000000000009</v>
      </c>
      <c r="H1965" s="134" t="s">
        <v>391</v>
      </c>
      <c r="I1965" s="138">
        <f>IF(H1965="Urban",VLOOKUP(C1965,'Wage Index Urban (CMS.GOV)-PDPM'!$A$2:$D$1682,4,FALSE),0)</f>
        <v>0.93670000000000009</v>
      </c>
      <c r="J1965" s="138">
        <f>IF(H1965="Rural",VLOOKUP(B1965,'Wage Index Rural (CMS.GOV)-PDPM'!$B$1:$C$54,2,FALSE),0)</f>
        <v>0</v>
      </c>
    </row>
    <row r="1966" spans="1:10" x14ac:dyDescent="0.25">
      <c r="A1966" s="134">
        <v>34350</v>
      </c>
      <c r="B1966" s="134" t="s">
        <v>3386</v>
      </c>
      <c r="C1966" s="131">
        <v>16740</v>
      </c>
      <c r="D1966" s="132" t="s">
        <v>3411</v>
      </c>
      <c r="E1966" s="133" t="s">
        <v>6572</v>
      </c>
      <c r="F1966" s="133" t="s">
        <v>252</v>
      </c>
      <c r="G1966" s="135">
        <f t="shared" si="30"/>
        <v>0.94640000000000002</v>
      </c>
      <c r="H1966" s="134" t="s">
        <v>391</v>
      </c>
      <c r="I1966" s="138">
        <f>IF(H1966="Urban",VLOOKUP(C1966,'Wage Index Urban (CMS.GOV)-PDPM'!$A$2:$D$1682,4,FALSE),0)</f>
        <v>0.94640000000000002</v>
      </c>
      <c r="J1966" s="138">
        <f>IF(H1966="Rural",VLOOKUP(B1966,'Wage Index Rural (CMS.GOV)-PDPM'!$B$1:$C$54,2,FALSE),0)</f>
        <v>0</v>
      </c>
    </row>
    <row r="1967" spans="1:10" x14ac:dyDescent="0.25">
      <c r="A1967" s="134">
        <v>34360</v>
      </c>
      <c r="B1967" s="134" t="s">
        <v>3386</v>
      </c>
      <c r="C1967" s="131">
        <v>47260</v>
      </c>
      <c r="D1967" s="132" t="s">
        <v>3412</v>
      </c>
      <c r="E1967" s="133" t="s">
        <v>6732</v>
      </c>
      <c r="F1967" s="133" t="s">
        <v>256</v>
      </c>
      <c r="G1967" s="135">
        <f t="shared" si="30"/>
        <v>0.87120000000000009</v>
      </c>
      <c r="H1967" s="134" t="s">
        <v>391</v>
      </c>
      <c r="I1967" s="138">
        <f>IF(H1967="Urban",VLOOKUP(C1967,'Wage Index Urban (CMS.GOV)-PDPM'!$A$2:$D$1682,4,FALSE),0)</f>
        <v>0.87120000000000009</v>
      </c>
      <c r="J1967" s="138">
        <f>IF(H1967="Rural",VLOOKUP(B1967,'Wage Index Rural (CMS.GOV)-PDPM'!$B$1:$C$54,2,FALSE),0)</f>
        <v>0</v>
      </c>
    </row>
    <row r="1968" spans="1:10" x14ac:dyDescent="0.25">
      <c r="A1968" s="134">
        <v>34370</v>
      </c>
      <c r="B1968" s="134" t="s">
        <v>3386</v>
      </c>
      <c r="C1968" s="131">
        <v>99934</v>
      </c>
      <c r="D1968" s="132" t="s">
        <v>592</v>
      </c>
      <c r="E1968" s="133" t="s">
        <v>6846</v>
      </c>
      <c r="F1968" s="133" t="s">
        <v>7096</v>
      </c>
      <c r="G1968" s="135">
        <f t="shared" si="30"/>
        <v>0.79920000000000002</v>
      </c>
      <c r="H1968" s="134" t="s">
        <v>388</v>
      </c>
      <c r="I1968" s="138">
        <f>IF(H1968="Urban",VLOOKUP(C1968,'Wage Index Urban (CMS.GOV)-PDPM'!$A$2:$D$1682,4,FALSE),0)</f>
        <v>0</v>
      </c>
      <c r="J1968" s="138">
        <f>IF(H1968="Rural",VLOOKUP(B1968,'Wage Index Rural (CMS.GOV)-PDPM'!$B$1:$C$54,2,FALSE),0)</f>
        <v>0.79920000000000002</v>
      </c>
    </row>
    <row r="1969" spans="1:10" x14ac:dyDescent="0.25">
      <c r="A1969" s="134">
        <v>34380</v>
      </c>
      <c r="B1969" s="134" t="s">
        <v>3386</v>
      </c>
      <c r="C1969" s="131">
        <v>20500</v>
      </c>
      <c r="D1969" s="132" t="s">
        <v>3413</v>
      </c>
      <c r="E1969" s="133" t="s">
        <v>6589</v>
      </c>
      <c r="F1969" s="133" t="s">
        <v>253</v>
      </c>
      <c r="G1969" s="135">
        <f t="shared" si="30"/>
        <v>0.95440000000000003</v>
      </c>
      <c r="H1969" s="134" t="s">
        <v>391</v>
      </c>
      <c r="I1969" s="138">
        <f>IF(H1969="Urban",VLOOKUP(C1969,'Wage Index Urban (CMS.GOV)-PDPM'!$A$2:$D$1682,4,FALSE),0)</f>
        <v>0.95440000000000003</v>
      </c>
      <c r="J1969" s="138">
        <f>IF(H1969="Rural",VLOOKUP(B1969,'Wage Index Rural (CMS.GOV)-PDPM'!$B$1:$C$54,2,FALSE),0)</f>
        <v>0</v>
      </c>
    </row>
    <row r="1970" spans="1:10" x14ac:dyDescent="0.25">
      <c r="A1970" s="134">
        <v>34390</v>
      </c>
      <c r="B1970" s="134" t="s">
        <v>3386</v>
      </c>
      <c r="C1970" s="131">
        <v>99934</v>
      </c>
      <c r="D1970" s="132" t="s">
        <v>452</v>
      </c>
      <c r="E1970" s="133" t="s">
        <v>6847</v>
      </c>
      <c r="F1970" s="133" t="s">
        <v>7096</v>
      </c>
      <c r="G1970" s="135">
        <f t="shared" si="30"/>
        <v>0.79920000000000002</v>
      </c>
      <c r="H1970" s="134" t="s">
        <v>388</v>
      </c>
      <c r="I1970" s="138">
        <f>IF(H1970="Urban",VLOOKUP(C1970,'Wage Index Urban (CMS.GOV)-PDPM'!$A$2:$D$1682,4,FALSE),0)</f>
        <v>0</v>
      </c>
      <c r="J1970" s="138">
        <f>IF(H1970="Rural",VLOOKUP(B1970,'Wage Index Rural (CMS.GOV)-PDPM'!$B$1:$C$54,2,FALSE),0)</f>
        <v>0.79920000000000002</v>
      </c>
    </row>
    <row r="1971" spans="1:10" x14ac:dyDescent="0.25">
      <c r="A1971" s="134">
        <v>34400</v>
      </c>
      <c r="B1971" s="134" t="s">
        <v>3386</v>
      </c>
      <c r="C1971" s="131">
        <v>24660</v>
      </c>
      <c r="D1971" s="132" t="s">
        <v>3414</v>
      </c>
      <c r="E1971" s="133" t="s">
        <v>6605</v>
      </c>
      <c r="F1971" s="133" t="s">
        <v>259</v>
      </c>
      <c r="G1971" s="135">
        <f t="shared" si="30"/>
        <v>0.873</v>
      </c>
      <c r="H1971" s="134" t="s">
        <v>391</v>
      </c>
      <c r="I1971" s="138">
        <f>IF(H1971="Urban",VLOOKUP(C1971,'Wage Index Urban (CMS.GOV)-PDPM'!$A$2:$D$1682,4,FALSE),0)</f>
        <v>0.873</v>
      </c>
      <c r="J1971" s="138">
        <f>IF(H1971="Rural",VLOOKUP(B1971,'Wage Index Rural (CMS.GOV)-PDPM'!$B$1:$C$54,2,FALSE),0)</f>
        <v>0</v>
      </c>
    </row>
    <row r="1972" spans="1:10" x14ac:dyDescent="0.25">
      <c r="A1972" s="134">
        <v>34410</v>
      </c>
      <c r="B1972" s="134" t="s">
        <v>3386</v>
      </c>
      <c r="C1972" s="131">
        <v>99934</v>
      </c>
      <c r="D1972" s="132" t="s">
        <v>3415</v>
      </c>
      <c r="E1972" s="133" t="s">
        <v>6848</v>
      </c>
      <c r="F1972" s="133" t="s">
        <v>7096</v>
      </c>
      <c r="G1972" s="135">
        <f t="shared" si="30"/>
        <v>0.79920000000000002</v>
      </c>
      <c r="H1972" s="134" t="s">
        <v>388</v>
      </c>
      <c r="I1972" s="138">
        <f>IF(H1972="Urban",VLOOKUP(C1972,'Wage Index Urban (CMS.GOV)-PDPM'!$A$2:$D$1682,4,FALSE),0)</f>
        <v>0</v>
      </c>
      <c r="J1972" s="138">
        <f>IF(H1972="Rural",VLOOKUP(B1972,'Wage Index Rural (CMS.GOV)-PDPM'!$B$1:$C$54,2,FALSE),0)</f>
        <v>0.79920000000000002</v>
      </c>
    </row>
    <row r="1973" spans="1:10" x14ac:dyDescent="0.25">
      <c r="A1973" s="134">
        <v>34420</v>
      </c>
      <c r="B1973" s="134" t="s">
        <v>3386</v>
      </c>
      <c r="C1973" s="131">
        <v>22180</v>
      </c>
      <c r="D1973" s="132" t="s">
        <v>3416</v>
      </c>
      <c r="E1973" s="133" t="s">
        <v>6597</v>
      </c>
      <c r="F1973" s="133" t="s">
        <v>255</v>
      </c>
      <c r="G1973" s="135">
        <f t="shared" si="30"/>
        <v>0.8115</v>
      </c>
      <c r="H1973" s="134" t="s">
        <v>391</v>
      </c>
      <c r="I1973" s="138">
        <f>IF(H1973="Urban",VLOOKUP(C1973,'Wage Index Urban (CMS.GOV)-PDPM'!$A$2:$D$1682,4,FALSE),0)</f>
        <v>0.8115</v>
      </c>
      <c r="J1973" s="138">
        <f>IF(H1973="Rural",VLOOKUP(B1973,'Wage Index Rural (CMS.GOV)-PDPM'!$B$1:$C$54,2,FALSE),0)</f>
        <v>0</v>
      </c>
    </row>
    <row r="1974" spans="1:10" x14ac:dyDescent="0.25">
      <c r="A1974" s="134">
        <v>34430</v>
      </c>
      <c r="B1974" s="134" t="s">
        <v>3386</v>
      </c>
      <c r="C1974" s="131">
        <v>11700</v>
      </c>
      <c r="D1974" s="132" t="s">
        <v>3417</v>
      </c>
      <c r="E1974" s="133" t="s">
        <v>6546</v>
      </c>
      <c r="F1974" s="133" t="s">
        <v>251</v>
      </c>
      <c r="G1974" s="135">
        <f t="shared" si="30"/>
        <v>0.84900000000000009</v>
      </c>
      <c r="H1974" s="134" t="s">
        <v>391</v>
      </c>
      <c r="I1974" s="138">
        <f>IF(H1974="Urban",VLOOKUP(C1974,'Wage Index Urban (CMS.GOV)-PDPM'!$A$2:$D$1682,4,FALSE),0)</f>
        <v>0.84900000000000009</v>
      </c>
      <c r="J1974" s="138">
        <f>IF(H1974="Rural",VLOOKUP(B1974,'Wage Index Rural (CMS.GOV)-PDPM'!$B$1:$C$54,2,FALSE),0)</f>
        <v>0</v>
      </c>
    </row>
    <row r="1975" spans="1:10" x14ac:dyDescent="0.25">
      <c r="A1975" s="134">
        <v>34440</v>
      </c>
      <c r="B1975" s="134" t="s">
        <v>3386</v>
      </c>
      <c r="C1975" s="131">
        <v>11700</v>
      </c>
      <c r="D1975" s="132" t="s">
        <v>1534</v>
      </c>
      <c r="E1975" s="133" t="s">
        <v>6547</v>
      </c>
      <c r="F1975" s="133" t="s">
        <v>251</v>
      </c>
      <c r="G1975" s="135">
        <f t="shared" si="30"/>
        <v>0.84900000000000009</v>
      </c>
      <c r="H1975" s="134" t="s">
        <v>391</v>
      </c>
      <c r="I1975" s="138">
        <f>IF(H1975="Urban",VLOOKUP(C1975,'Wage Index Urban (CMS.GOV)-PDPM'!$A$2:$D$1682,4,FALSE),0)</f>
        <v>0.84900000000000009</v>
      </c>
      <c r="J1975" s="138">
        <f>IF(H1975="Rural",VLOOKUP(B1975,'Wage Index Rural (CMS.GOV)-PDPM'!$B$1:$C$54,2,FALSE),0)</f>
        <v>0</v>
      </c>
    </row>
    <row r="1976" spans="1:10" x14ac:dyDescent="0.25">
      <c r="A1976" s="134">
        <v>34450</v>
      </c>
      <c r="B1976" s="134" t="s">
        <v>3386</v>
      </c>
      <c r="C1976" s="131">
        <v>99934</v>
      </c>
      <c r="D1976" s="132" t="s">
        <v>3418</v>
      </c>
      <c r="E1976" s="133" t="s">
        <v>6849</v>
      </c>
      <c r="F1976" s="133" t="s">
        <v>7096</v>
      </c>
      <c r="G1976" s="135">
        <f t="shared" si="30"/>
        <v>0.79920000000000002</v>
      </c>
      <c r="H1976" s="134" t="s">
        <v>388</v>
      </c>
      <c r="I1976" s="138">
        <f>IF(H1976="Urban",VLOOKUP(C1976,'Wage Index Urban (CMS.GOV)-PDPM'!$A$2:$D$1682,4,FALSE),0)</f>
        <v>0</v>
      </c>
      <c r="J1976" s="138">
        <f>IF(H1976="Rural",VLOOKUP(B1976,'Wage Index Rural (CMS.GOV)-PDPM'!$B$1:$C$54,2,FALSE),0)</f>
        <v>0.79920000000000002</v>
      </c>
    </row>
    <row r="1977" spans="1:10" x14ac:dyDescent="0.25">
      <c r="A1977" s="134">
        <v>34460</v>
      </c>
      <c r="B1977" s="134" t="s">
        <v>3386</v>
      </c>
      <c r="C1977" s="131">
        <v>22180</v>
      </c>
      <c r="D1977" s="132" t="s">
        <v>3419</v>
      </c>
      <c r="E1977" s="133" t="s">
        <v>6598</v>
      </c>
      <c r="F1977" s="133" t="s">
        <v>255</v>
      </c>
      <c r="G1977" s="135">
        <f t="shared" si="30"/>
        <v>0.8115</v>
      </c>
      <c r="H1977" s="134" t="s">
        <v>391</v>
      </c>
      <c r="I1977" s="138">
        <f>IF(H1977="Urban",VLOOKUP(C1977,'Wage Index Urban (CMS.GOV)-PDPM'!$A$2:$D$1682,4,FALSE),0)</f>
        <v>0.8115</v>
      </c>
      <c r="J1977" s="138">
        <f>IF(H1977="Rural",VLOOKUP(B1977,'Wage Index Rural (CMS.GOV)-PDPM'!$B$1:$C$54,2,FALSE),0)</f>
        <v>0</v>
      </c>
    </row>
    <row r="1978" spans="1:10" x14ac:dyDescent="0.25">
      <c r="A1978" s="134">
        <v>34470</v>
      </c>
      <c r="B1978" s="134" t="s">
        <v>3386</v>
      </c>
      <c r="C1978" s="131">
        <v>99934</v>
      </c>
      <c r="D1978" s="132" t="s">
        <v>3420</v>
      </c>
      <c r="E1978" s="133" t="s">
        <v>6850</v>
      </c>
      <c r="F1978" s="133" t="s">
        <v>7096</v>
      </c>
      <c r="G1978" s="135">
        <f t="shared" si="30"/>
        <v>0.79920000000000002</v>
      </c>
      <c r="H1978" s="134" t="s">
        <v>388</v>
      </c>
      <c r="I1978" s="138">
        <f>IF(H1978="Urban",VLOOKUP(C1978,'Wage Index Urban (CMS.GOV)-PDPM'!$A$2:$D$1682,4,FALSE),0)</f>
        <v>0</v>
      </c>
      <c r="J1978" s="138">
        <f>IF(H1978="Rural",VLOOKUP(B1978,'Wage Index Rural (CMS.GOV)-PDPM'!$B$1:$C$54,2,FALSE),0)</f>
        <v>0.79920000000000002</v>
      </c>
    </row>
    <row r="1979" spans="1:10" x14ac:dyDescent="0.25">
      <c r="A1979" s="134">
        <v>34480</v>
      </c>
      <c r="B1979" s="134" t="s">
        <v>3386</v>
      </c>
      <c r="C1979" s="131">
        <v>16740</v>
      </c>
      <c r="D1979" s="132" t="s">
        <v>3421</v>
      </c>
      <c r="E1979" s="133" t="s">
        <v>6573</v>
      </c>
      <c r="F1979" s="133" t="s">
        <v>252</v>
      </c>
      <c r="G1979" s="135">
        <f t="shared" si="30"/>
        <v>0.94640000000000002</v>
      </c>
      <c r="H1979" s="134" t="s">
        <v>391</v>
      </c>
      <c r="I1979" s="138">
        <f>IF(H1979="Urban",VLOOKUP(C1979,'Wage Index Urban (CMS.GOV)-PDPM'!$A$2:$D$1682,4,FALSE),0)</f>
        <v>0.94640000000000002</v>
      </c>
      <c r="J1979" s="138">
        <f>IF(H1979="Rural",VLOOKUP(B1979,'Wage Index Rural (CMS.GOV)-PDPM'!$B$1:$C$54,2,FALSE),0)</f>
        <v>0</v>
      </c>
    </row>
    <row r="1980" spans="1:10" x14ac:dyDescent="0.25">
      <c r="A1980" s="134">
        <v>34490</v>
      </c>
      <c r="B1980" s="134" t="s">
        <v>3386</v>
      </c>
      <c r="C1980" s="131">
        <v>99934</v>
      </c>
      <c r="D1980" s="132" t="s">
        <v>460</v>
      </c>
      <c r="E1980" s="133" t="s">
        <v>6851</v>
      </c>
      <c r="F1980" s="133" t="s">
        <v>7096</v>
      </c>
      <c r="G1980" s="135">
        <f t="shared" si="30"/>
        <v>0.79920000000000002</v>
      </c>
      <c r="H1980" s="134" t="s">
        <v>388</v>
      </c>
      <c r="I1980" s="138">
        <f>IF(H1980="Urban",VLOOKUP(C1980,'Wage Index Urban (CMS.GOV)-PDPM'!$A$2:$D$1682,4,FALSE),0)</f>
        <v>0</v>
      </c>
      <c r="J1980" s="138">
        <f>IF(H1980="Rural",VLOOKUP(B1980,'Wage Index Rural (CMS.GOV)-PDPM'!$B$1:$C$54,2,FALSE),0)</f>
        <v>0.79920000000000002</v>
      </c>
    </row>
    <row r="1981" spans="1:10" x14ac:dyDescent="0.25">
      <c r="A1981" s="134">
        <v>34500</v>
      </c>
      <c r="B1981" s="134" t="s">
        <v>3386</v>
      </c>
      <c r="C1981" s="131">
        <v>39580</v>
      </c>
      <c r="D1981" s="132" t="s">
        <v>3422</v>
      </c>
      <c r="E1981" s="133" t="s">
        <v>6660</v>
      </c>
      <c r="F1981" s="133" t="s">
        <v>6514</v>
      </c>
      <c r="G1981" s="135">
        <f t="shared" si="30"/>
        <v>0.93670000000000009</v>
      </c>
      <c r="H1981" s="134" t="s">
        <v>391</v>
      </c>
      <c r="I1981" s="138">
        <f>IF(H1981="Urban",VLOOKUP(C1981,'Wage Index Urban (CMS.GOV)-PDPM'!$A$2:$D$1682,4,FALSE),0)</f>
        <v>0.93670000000000009</v>
      </c>
      <c r="J1981" s="138">
        <f>IF(H1981="Rural",VLOOKUP(B1981,'Wage Index Rural (CMS.GOV)-PDPM'!$B$1:$C$54,2,FALSE),0)</f>
        <v>0</v>
      </c>
    </row>
    <row r="1982" spans="1:10" x14ac:dyDescent="0.25">
      <c r="A1982" s="134">
        <v>34510</v>
      </c>
      <c r="B1982" s="134" t="s">
        <v>3386</v>
      </c>
      <c r="C1982" s="131">
        <v>35100</v>
      </c>
      <c r="D1982" s="132" t="s">
        <v>1267</v>
      </c>
      <c r="E1982" s="133" t="s">
        <v>6641</v>
      </c>
      <c r="F1982" s="133" t="s">
        <v>254</v>
      </c>
      <c r="G1982" s="135">
        <f t="shared" si="30"/>
        <v>0.75270000000000004</v>
      </c>
      <c r="H1982" s="134" t="s">
        <v>391</v>
      </c>
      <c r="I1982" s="138">
        <f>IF(H1982="Urban",VLOOKUP(C1982,'Wage Index Urban (CMS.GOV)-PDPM'!$A$2:$D$1682,4,FALSE),0)</f>
        <v>0.75270000000000004</v>
      </c>
      <c r="J1982" s="138">
        <f>IF(H1982="Rural",VLOOKUP(B1982,'Wage Index Rural (CMS.GOV)-PDPM'!$B$1:$C$54,2,FALSE),0)</f>
        <v>0</v>
      </c>
    </row>
    <row r="1983" spans="1:10" x14ac:dyDescent="0.25">
      <c r="A1983" s="134">
        <v>34520</v>
      </c>
      <c r="B1983" s="134" t="s">
        <v>3386</v>
      </c>
      <c r="C1983" s="131">
        <v>99934</v>
      </c>
      <c r="D1983" s="132" t="s">
        <v>470</v>
      </c>
      <c r="E1983" s="133" t="s">
        <v>6852</v>
      </c>
      <c r="F1983" s="133" t="s">
        <v>7096</v>
      </c>
      <c r="G1983" s="135">
        <f t="shared" si="30"/>
        <v>0.79920000000000002</v>
      </c>
      <c r="H1983" s="134" t="s">
        <v>388</v>
      </c>
      <c r="I1983" s="138">
        <f>IF(H1983="Urban",VLOOKUP(C1983,'Wage Index Urban (CMS.GOV)-PDPM'!$A$2:$D$1682,4,FALSE),0)</f>
        <v>0</v>
      </c>
      <c r="J1983" s="138">
        <f>IF(H1983="Rural",VLOOKUP(B1983,'Wage Index Rural (CMS.GOV)-PDPM'!$B$1:$C$54,2,FALSE),0)</f>
        <v>0.79920000000000002</v>
      </c>
    </row>
    <row r="1984" spans="1:10" x14ac:dyDescent="0.25">
      <c r="A1984" s="134">
        <v>34530</v>
      </c>
      <c r="B1984" s="134" t="s">
        <v>3386</v>
      </c>
      <c r="C1984" s="131">
        <v>99934</v>
      </c>
      <c r="D1984" s="132" t="s">
        <v>3423</v>
      </c>
      <c r="E1984" s="133" t="s">
        <v>6853</v>
      </c>
      <c r="F1984" s="133" t="s">
        <v>7096</v>
      </c>
      <c r="G1984" s="135">
        <f t="shared" si="30"/>
        <v>0.79920000000000002</v>
      </c>
      <c r="H1984" s="134" t="s">
        <v>388</v>
      </c>
      <c r="I1984" s="138">
        <f>IF(H1984="Urban",VLOOKUP(C1984,'Wage Index Urban (CMS.GOV)-PDPM'!$A$2:$D$1682,4,FALSE),0)</f>
        <v>0</v>
      </c>
      <c r="J1984" s="138">
        <f>IF(H1984="Rural",VLOOKUP(B1984,'Wage Index Rural (CMS.GOV)-PDPM'!$B$1:$C$54,2,FALSE),0)</f>
        <v>0.79920000000000002</v>
      </c>
    </row>
    <row r="1985" spans="1:10" x14ac:dyDescent="0.25">
      <c r="A1985" s="134">
        <v>34540</v>
      </c>
      <c r="B1985" s="134" t="s">
        <v>3386</v>
      </c>
      <c r="C1985" s="131">
        <v>16740</v>
      </c>
      <c r="D1985" s="132" t="s">
        <v>682</v>
      </c>
      <c r="E1985" s="133" t="s">
        <v>6575</v>
      </c>
      <c r="F1985" s="133" t="s">
        <v>252</v>
      </c>
      <c r="G1985" s="135">
        <f t="shared" si="30"/>
        <v>0.94640000000000002</v>
      </c>
      <c r="H1985" s="134" t="s">
        <v>391</v>
      </c>
      <c r="I1985" s="138">
        <f>IF(H1985="Urban",VLOOKUP(C1985,'Wage Index Urban (CMS.GOV)-PDPM'!$A$2:$D$1682,4,FALSE),0)</f>
        <v>0.94640000000000002</v>
      </c>
      <c r="J1985" s="138">
        <f>IF(H1985="Rural",VLOOKUP(B1985,'Wage Index Rural (CMS.GOV)-PDPM'!$B$1:$C$54,2,FALSE),0)</f>
        <v>0</v>
      </c>
    </row>
    <row r="1986" spans="1:10" x14ac:dyDescent="0.25">
      <c r="A1986" s="134">
        <v>34560</v>
      </c>
      <c r="B1986" s="134" t="s">
        <v>3386</v>
      </c>
      <c r="C1986" s="131">
        <v>99934</v>
      </c>
      <c r="D1986" s="132" t="s">
        <v>476</v>
      </c>
      <c r="E1986" s="133" t="s">
        <v>6854</v>
      </c>
      <c r="F1986" s="133" t="s">
        <v>7096</v>
      </c>
      <c r="G1986" s="135">
        <f t="shared" si="30"/>
        <v>0.79920000000000002</v>
      </c>
      <c r="H1986" s="134" t="s">
        <v>388</v>
      </c>
      <c r="I1986" s="138">
        <f>IF(H1986="Urban",VLOOKUP(C1986,'Wage Index Urban (CMS.GOV)-PDPM'!$A$2:$D$1682,4,FALSE),0)</f>
        <v>0</v>
      </c>
      <c r="J1986" s="138">
        <f>IF(H1986="Rural",VLOOKUP(B1986,'Wage Index Rural (CMS.GOV)-PDPM'!$B$1:$C$54,2,FALSE),0)</f>
        <v>0.79920000000000002</v>
      </c>
    </row>
    <row r="1987" spans="1:10" x14ac:dyDescent="0.25">
      <c r="A1987" s="134">
        <v>34570</v>
      </c>
      <c r="B1987" s="134" t="s">
        <v>3386</v>
      </c>
      <c r="C1987" s="131">
        <v>11700</v>
      </c>
      <c r="D1987" s="132" t="s">
        <v>478</v>
      </c>
      <c r="E1987" s="133" t="s">
        <v>6548</v>
      </c>
      <c r="F1987" s="133" t="s">
        <v>251</v>
      </c>
      <c r="G1987" s="135">
        <f t="shared" si="30"/>
        <v>0.84900000000000009</v>
      </c>
      <c r="H1987" s="134" t="s">
        <v>391</v>
      </c>
      <c r="I1987" s="138">
        <f>IF(H1987="Urban",VLOOKUP(C1987,'Wage Index Urban (CMS.GOV)-PDPM'!$A$2:$D$1682,4,FALSE),0)</f>
        <v>0.84900000000000009</v>
      </c>
      <c r="J1987" s="138">
        <f>IF(H1987="Rural",VLOOKUP(B1987,'Wage Index Rural (CMS.GOV)-PDPM'!$B$1:$C$54,2,FALSE),0)</f>
        <v>0</v>
      </c>
    </row>
    <row r="1988" spans="1:10" x14ac:dyDescent="0.25">
      <c r="A1988" s="134">
        <v>34580</v>
      </c>
      <c r="B1988" s="134" t="s">
        <v>3386</v>
      </c>
      <c r="C1988" s="131">
        <v>99934</v>
      </c>
      <c r="D1988" s="132" t="s">
        <v>1077</v>
      </c>
      <c r="E1988" s="133" t="s">
        <v>6855</v>
      </c>
      <c r="F1988" s="133" t="s">
        <v>7096</v>
      </c>
      <c r="G1988" s="135">
        <f t="shared" si="30"/>
        <v>0.79920000000000002</v>
      </c>
      <c r="H1988" s="134" t="s">
        <v>388</v>
      </c>
      <c r="I1988" s="138">
        <f>IF(H1988="Urban",VLOOKUP(C1988,'Wage Index Urban (CMS.GOV)-PDPM'!$A$2:$D$1682,4,FALSE),0)</f>
        <v>0</v>
      </c>
      <c r="J1988" s="138">
        <f>IF(H1988="Rural",VLOOKUP(B1988,'Wage Index Rural (CMS.GOV)-PDPM'!$B$1:$C$54,2,FALSE),0)</f>
        <v>0.79920000000000002</v>
      </c>
    </row>
    <row r="1989" spans="1:10" x14ac:dyDescent="0.25">
      <c r="A1989" s="134">
        <v>34550</v>
      </c>
      <c r="B1989" s="134" t="s">
        <v>3386</v>
      </c>
      <c r="C1989" s="131">
        <v>99934</v>
      </c>
      <c r="D1989" s="132" t="s">
        <v>3424</v>
      </c>
      <c r="E1989" s="133" t="s">
        <v>6856</v>
      </c>
      <c r="F1989" s="133" t="s">
        <v>7096</v>
      </c>
      <c r="G1989" s="135">
        <f t="shared" si="30"/>
        <v>0.79920000000000002</v>
      </c>
      <c r="H1989" s="134" t="s">
        <v>388</v>
      </c>
      <c r="I1989" s="138">
        <f>IF(H1989="Urban",VLOOKUP(C1989,'Wage Index Urban (CMS.GOV)-PDPM'!$A$2:$D$1682,4,FALSE),0)</f>
        <v>0</v>
      </c>
      <c r="J1989" s="138">
        <f>IF(H1989="Rural",VLOOKUP(B1989,'Wage Index Rural (CMS.GOV)-PDPM'!$B$1:$C$54,2,FALSE),0)</f>
        <v>0.79920000000000002</v>
      </c>
    </row>
    <row r="1990" spans="1:10" x14ac:dyDescent="0.25">
      <c r="A1990" s="134">
        <v>34590</v>
      </c>
      <c r="B1990" s="134" t="s">
        <v>3386</v>
      </c>
      <c r="C1990" s="131">
        <v>16740</v>
      </c>
      <c r="D1990" s="132" t="s">
        <v>3425</v>
      </c>
      <c r="E1990" s="133" t="s">
        <v>6576</v>
      </c>
      <c r="F1990" s="133" t="s">
        <v>252</v>
      </c>
      <c r="G1990" s="135">
        <f t="shared" si="30"/>
        <v>0.94640000000000002</v>
      </c>
      <c r="H1990" s="134" t="s">
        <v>391</v>
      </c>
      <c r="I1990" s="138">
        <f>IF(H1990="Urban",VLOOKUP(C1990,'Wage Index Urban (CMS.GOV)-PDPM'!$A$2:$D$1682,4,FALSE),0)</f>
        <v>0.94640000000000002</v>
      </c>
      <c r="J1990" s="138">
        <f>IF(H1990="Rural",VLOOKUP(B1990,'Wage Index Rural (CMS.GOV)-PDPM'!$B$1:$C$54,2,FALSE),0)</f>
        <v>0</v>
      </c>
    </row>
    <row r="1991" spans="1:10" x14ac:dyDescent="0.25">
      <c r="A1991" s="134">
        <v>34600</v>
      </c>
      <c r="B1991" s="134" t="s">
        <v>3386</v>
      </c>
      <c r="C1991" s="131">
        <v>99934</v>
      </c>
      <c r="D1991" s="132" t="s">
        <v>1292</v>
      </c>
      <c r="E1991" s="133" t="s">
        <v>6857</v>
      </c>
      <c r="F1991" s="133" t="s">
        <v>7096</v>
      </c>
      <c r="G1991" s="135">
        <f t="shared" si="30"/>
        <v>0.79920000000000002</v>
      </c>
      <c r="H1991" s="134" t="s">
        <v>388</v>
      </c>
      <c r="I1991" s="138">
        <f>IF(H1991="Urban",VLOOKUP(C1991,'Wage Index Urban (CMS.GOV)-PDPM'!$A$2:$D$1682,4,FALSE),0)</f>
        <v>0</v>
      </c>
      <c r="J1991" s="138">
        <f>IF(H1991="Rural",VLOOKUP(B1991,'Wage Index Rural (CMS.GOV)-PDPM'!$B$1:$C$54,2,FALSE),0)</f>
        <v>0.79920000000000002</v>
      </c>
    </row>
    <row r="1992" spans="1:10" x14ac:dyDescent="0.25">
      <c r="A1992" s="134">
        <v>34610</v>
      </c>
      <c r="B1992" s="134" t="s">
        <v>3386</v>
      </c>
      <c r="C1992" s="131">
        <v>99934</v>
      </c>
      <c r="D1992" s="132" t="s">
        <v>490</v>
      </c>
      <c r="E1992" s="133" t="s">
        <v>6858</v>
      </c>
      <c r="F1992" s="133" t="s">
        <v>7096</v>
      </c>
      <c r="G1992" s="135">
        <f t="shared" si="30"/>
        <v>0.79920000000000002</v>
      </c>
      <c r="H1992" s="134" t="s">
        <v>388</v>
      </c>
      <c r="I1992" s="138">
        <f>IF(H1992="Urban",VLOOKUP(C1992,'Wage Index Urban (CMS.GOV)-PDPM'!$A$2:$D$1682,4,FALSE),0)</f>
        <v>0</v>
      </c>
      <c r="J1992" s="138">
        <f>IF(H1992="Rural",VLOOKUP(B1992,'Wage Index Rural (CMS.GOV)-PDPM'!$B$1:$C$54,2,FALSE),0)</f>
        <v>0.79920000000000002</v>
      </c>
    </row>
    <row r="1993" spans="1:10" x14ac:dyDescent="0.25">
      <c r="A1993" s="134">
        <v>34620</v>
      </c>
      <c r="B1993" s="134" t="s">
        <v>3386</v>
      </c>
      <c r="C1993" s="131">
        <v>99934</v>
      </c>
      <c r="D1993" s="132" t="s">
        <v>3426</v>
      </c>
      <c r="E1993" s="133" t="s">
        <v>6859</v>
      </c>
      <c r="F1993" s="133" t="s">
        <v>7096</v>
      </c>
      <c r="G1993" s="135">
        <f t="shared" ref="G1993:G2056" si="31">IF(H1993="Rural",J1993,I1993)</f>
        <v>0.79920000000000002</v>
      </c>
      <c r="H1993" s="134" t="s">
        <v>388</v>
      </c>
      <c r="I1993" s="138">
        <f>IF(H1993="Urban",VLOOKUP(C1993,'Wage Index Urban (CMS.GOV)-PDPM'!$A$2:$D$1682,4,FALSE),0)</f>
        <v>0</v>
      </c>
      <c r="J1993" s="138">
        <f>IF(H1993="Rural",VLOOKUP(B1993,'Wage Index Rural (CMS.GOV)-PDPM'!$B$1:$C$54,2,FALSE),0)</f>
        <v>0.79920000000000002</v>
      </c>
    </row>
    <row r="1994" spans="1:10" x14ac:dyDescent="0.25">
      <c r="A1994" s="134">
        <v>34630</v>
      </c>
      <c r="B1994" s="134" t="s">
        <v>3386</v>
      </c>
      <c r="C1994" s="131">
        <v>40580</v>
      </c>
      <c r="D1994" s="132" t="s">
        <v>3427</v>
      </c>
      <c r="E1994" s="133" t="s">
        <v>6671</v>
      </c>
      <c r="F1994" s="133" t="s">
        <v>258</v>
      </c>
      <c r="G1994" s="135">
        <f t="shared" si="31"/>
        <v>0.86880000000000002</v>
      </c>
      <c r="H1994" s="134" t="s">
        <v>391</v>
      </c>
      <c r="I1994" s="138">
        <f>IF(H1994="Urban",VLOOKUP(C1994,'Wage Index Urban (CMS.GOV)-PDPM'!$A$2:$D$1682,4,FALSE),0)</f>
        <v>0.86880000000000002</v>
      </c>
      <c r="J1994" s="138">
        <f>IF(H1994="Rural",VLOOKUP(B1994,'Wage Index Rural (CMS.GOV)-PDPM'!$B$1:$C$54,2,FALSE),0)</f>
        <v>0</v>
      </c>
    </row>
    <row r="1995" spans="1:10" x14ac:dyDescent="0.25">
      <c r="A1995" s="134">
        <v>34640</v>
      </c>
      <c r="B1995" s="134" t="s">
        <v>3386</v>
      </c>
      <c r="C1995" s="131">
        <v>48900</v>
      </c>
      <c r="D1995" s="132" t="s">
        <v>3428</v>
      </c>
      <c r="E1995" s="133" t="s">
        <v>6740</v>
      </c>
      <c r="F1995" s="133" t="s">
        <v>260</v>
      </c>
      <c r="G1995" s="135">
        <f t="shared" si="31"/>
        <v>0.86230000000000007</v>
      </c>
      <c r="H1995" s="134" t="s">
        <v>391</v>
      </c>
      <c r="I1995" s="138">
        <f>IF(H1995="Urban",VLOOKUP(C1995,'Wage Index Urban (CMS.GOV)-PDPM'!$A$2:$D$1682,4,FALSE),0)</f>
        <v>0.86230000000000007</v>
      </c>
      <c r="J1995" s="138">
        <f>IF(H1995="Rural",VLOOKUP(B1995,'Wage Index Rural (CMS.GOV)-PDPM'!$B$1:$C$54,2,FALSE),0)</f>
        <v>0</v>
      </c>
    </row>
    <row r="1996" spans="1:10" x14ac:dyDescent="0.25">
      <c r="A1996" s="134">
        <v>34650</v>
      </c>
      <c r="B1996" s="134" t="s">
        <v>3386</v>
      </c>
      <c r="C1996" s="131">
        <v>99934</v>
      </c>
      <c r="D1996" s="132" t="s">
        <v>3429</v>
      </c>
      <c r="E1996" s="133" t="s">
        <v>6860</v>
      </c>
      <c r="F1996" s="133" t="s">
        <v>7096</v>
      </c>
      <c r="G1996" s="135">
        <f t="shared" si="31"/>
        <v>0.79920000000000002</v>
      </c>
      <c r="H1996" s="134" t="s">
        <v>388</v>
      </c>
      <c r="I1996" s="138">
        <f>IF(H1996="Urban",VLOOKUP(C1996,'Wage Index Urban (CMS.GOV)-PDPM'!$A$2:$D$1682,4,FALSE),0)</f>
        <v>0</v>
      </c>
      <c r="J1996" s="138">
        <f>IF(H1996="Rural",VLOOKUP(B1996,'Wage Index Rural (CMS.GOV)-PDPM'!$B$1:$C$54,2,FALSE),0)</f>
        <v>0.79920000000000002</v>
      </c>
    </row>
    <row r="1997" spans="1:10" x14ac:dyDescent="0.25">
      <c r="A1997" s="134">
        <v>34660</v>
      </c>
      <c r="B1997" s="134" t="s">
        <v>3386</v>
      </c>
      <c r="C1997" s="131">
        <v>27340</v>
      </c>
      <c r="D1997" s="132" t="s">
        <v>3430</v>
      </c>
      <c r="E1997" s="133" t="s">
        <v>6628</v>
      </c>
      <c r="F1997" s="133" t="s">
        <v>261</v>
      </c>
      <c r="G1997" s="135">
        <f t="shared" si="31"/>
        <v>0.70350000000000001</v>
      </c>
      <c r="H1997" s="134" t="s">
        <v>391</v>
      </c>
      <c r="I1997" s="138">
        <f>IF(H1997="Urban",VLOOKUP(C1997,'Wage Index Urban (CMS.GOV)-PDPM'!$A$2:$D$1682,4,FALSE),0)</f>
        <v>0.70350000000000001</v>
      </c>
      <c r="J1997" s="138">
        <f>IF(H1997="Rural",VLOOKUP(B1997,'Wage Index Rural (CMS.GOV)-PDPM'!$B$1:$C$54,2,FALSE),0)</f>
        <v>0</v>
      </c>
    </row>
    <row r="1998" spans="1:10" x14ac:dyDescent="0.25">
      <c r="A1998" s="134">
        <v>34670</v>
      </c>
      <c r="B1998" s="134" t="s">
        <v>3386</v>
      </c>
      <c r="C1998" s="131">
        <v>20500</v>
      </c>
      <c r="D1998" s="132" t="s">
        <v>804</v>
      </c>
      <c r="E1998" s="133" t="s">
        <v>6590</v>
      </c>
      <c r="F1998" s="133" t="s">
        <v>253</v>
      </c>
      <c r="G1998" s="135">
        <f t="shared" si="31"/>
        <v>0.95440000000000003</v>
      </c>
      <c r="H1998" s="134" t="s">
        <v>391</v>
      </c>
      <c r="I1998" s="138">
        <f>IF(H1998="Urban",VLOOKUP(C1998,'Wage Index Urban (CMS.GOV)-PDPM'!$A$2:$D$1682,4,FALSE),0)</f>
        <v>0.95440000000000003</v>
      </c>
      <c r="J1998" s="138">
        <f>IF(H1998="Rural",VLOOKUP(B1998,'Wage Index Rural (CMS.GOV)-PDPM'!$B$1:$C$54,2,FALSE),0)</f>
        <v>0</v>
      </c>
    </row>
    <row r="1999" spans="1:10" x14ac:dyDescent="0.25">
      <c r="A1999" s="134">
        <v>34680</v>
      </c>
      <c r="B1999" s="134" t="s">
        <v>3386</v>
      </c>
      <c r="C1999" s="131">
        <v>35100</v>
      </c>
      <c r="D1999" s="132" t="s">
        <v>3431</v>
      </c>
      <c r="E1999" s="133" t="s">
        <v>6642</v>
      </c>
      <c r="F1999" s="133" t="s">
        <v>254</v>
      </c>
      <c r="G1999" s="135">
        <f t="shared" si="31"/>
        <v>0.75270000000000004</v>
      </c>
      <c r="H1999" s="134" t="s">
        <v>391</v>
      </c>
      <c r="I1999" s="138">
        <f>IF(H1999="Urban",VLOOKUP(C1999,'Wage Index Urban (CMS.GOV)-PDPM'!$A$2:$D$1682,4,FALSE),0)</f>
        <v>0.75270000000000004</v>
      </c>
      <c r="J1999" s="138">
        <f>IF(H1999="Rural",VLOOKUP(B1999,'Wage Index Rural (CMS.GOV)-PDPM'!$B$1:$C$54,2,FALSE),0)</f>
        <v>0</v>
      </c>
    </row>
    <row r="2000" spans="1:10" x14ac:dyDescent="0.25">
      <c r="A2000" s="134">
        <v>34690</v>
      </c>
      <c r="B2000" s="134" t="s">
        <v>3386</v>
      </c>
      <c r="C2000" s="131">
        <v>99934</v>
      </c>
      <c r="D2000" s="132" t="s">
        <v>3432</v>
      </c>
      <c r="E2000" s="133" t="s">
        <v>6861</v>
      </c>
      <c r="F2000" s="133" t="s">
        <v>7096</v>
      </c>
      <c r="G2000" s="135">
        <f t="shared" si="31"/>
        <v>0.79920000000000002</v>
      </c>
      <c r="H2000" s="134" t="s">
        <v>388</v>
      </c>
      <c r="I2000" s="138">
        <f>IF(H2000="Urban",VLOOKUP(C2000,'Wage Index Urban (CMS.GOV)-PDPM'!$A$2:$D$1682,4,FALSE),0)</f>
        <v>0</v>
      </c>
      <c r="J2000" s="138">
        <f>IF(H2000="Rural",VLOOKUP(B2000,'Wage Index Rural (CMS.GOV)-PDPM'!$B$1:$C$54,2,FALSE),0)</f>
        <v>0.79920000000000002</v>
      </c>
    </row>
    <row r="2001" spans="1:10" x14ac:dyDescent="0.25">
      <c r="A2001" s="134">
        <v>34700</v>
      </c>
      <c r="B2001" s="134" t="s">
        <v>3386</v>
      </c>
      <c r="C2001" s="131">
        <v>48900</v>
      </c>
      <c r="D2001" s="132" t="s">
        <v>3433</v>
      </c>
      <c r="E2001" s="133" t="s">
        <v>6741</v>
      </c>
      <c r="F2001" s="133" t="s">
        <v>260</v>
      </c>
      <c r="G2001" s="135">
        <f t="shared" si="31"/>
        <v>0.86230000000000007</v>
      </c>
      <c r="H2001" s="134" t="s">
        <v>391</v>
      </c>
      <c r="I2001" s="138">
        <f>IF(H2001="Urban",VLOOKUP(C2001,'Wage Index Urban (CMS.GOV)-PDPM'!$A$2:$D$1682,4,FALSE),0)</f>
        <v>0.86230000000000007</v>
      </c>
      <c r="J2001" s="138">
        <f>IF(H2001="Rural",VLOOKUP(B2001,'Wage Index Rural (CMS.GOV)-PDPM'!$B$1:$C$54,2,FALSE),0)</f>
        <v>0</v>
      </c>
    </row>
    <row r="2002" spans="1:10" x14ac:dyDescent="0.25">
      <c r="A2002" s="134">
        <v>34710</v>
      </c>
      <c r="B2002" s="134" t="s">
        <v>3386</v>
      </c>
      <c r="C2002" s="131">
        <v>99934</v>
      </c>
      <c r="D2002" s="132" t="s">
        <v>3434</v>
      </c>
      <c r="E2002" s="133" t="s">
        <v>6862</v>
      </c>
      <c r="F2002" s="133" t="s">
        <v>7096</v>
      </c>
      <c r="G2002" s="135">
        <f t="shared" si="31"/>
        <v>0.79920000000000002</v>
      </c>
      <c r="H2002" s="134" t="s">
        <v>388</v>
      </c>
      <c r="I2002" s="138">
        <f>IF(H2002="Urban",VLOOKUP(C2002,'Wage Index Urban (CMS.GOV)-PDPM'!$A$2:$D$1682,4,FALSE),0)</f>
        <v>0</v>
      </c>
      <c r="J2002" s="138">
        <f>IF(H2002="Rural",VLOOKUP(B2002,'Wage Index Rural (CMS.GOV)-PDPM'!$B$1:$C$54,2,FALSE),0)</f>
        <v>0.79920000000000002</v>
      </c>
    </row>
    <row r="2003" spans="1:10" x14ac:dyDescent="0.25">
      <c r="A2003" s="134">
        <v>34720</v>
      </c>
      <c r="B2003" s="134" t="s">
        <v>3386</v>
      </c>
      <c r="C2003" s="131">
        <v>20500</v>
      </c>
      <c r="D2003" s="132" t="s">
        <v>3435</v>
      </c>
      <c r="E2003" s="133" t="s">
        <v>6591</v>
      </c>
      <c r="F2003" s="133" t="s">
        <v>253</v>
      </c>
      <c r="G2003" s="135">
        <f t="shared" si="31"/>
        <v>0.95440000000000003</v>
      </c>
      <c r="H2003" s="134" t="s">
        <v>391</v>
      </c>
      <c r="I2003" s="138">
        <f>IF(H2003="Urban",VLOOKUP(C2003,'Wage Index Urban (CMS.GOV)-PDPM'!$A$2:$D$1682,4,FALSE),0)</f>
        <v>0.95440000000000003</v>
      </c>
      <c r="J2003" s="138">
        <f>IF(H2003="Rural",VLOOKUP(B2003,'Wage Index Rural (CMS.GOV)-PDPM'!$B$1:$C$54,2,FALSE),0)</f>
        <v>0</v>
      </c>
    </row>
    <row r="2004" spans="1:10" x14ac:dyDescent="0.25">
      <c r="A2004" s="134">
        <v>34730</v>
      </c>
      <c r="B2004" s="134" t="s">
        <v>3386</v>
      </c>
      <c r="C2004" s="131">
        <v>24780</v>
      </c>
      <c r="D2004" s="132" t="s">
        <v>3436</v>
      </c>
      <c r="E2004" s="133" t="s">
        <v>6608</v>
      </c>
      <c r="F2004" s="133" t="s">
        <v>262</v>
      </c>
      <c r="G2004" s="135">
        <f t="shared" si="31"/>
        <v>0.87020000000000008</v>
      </c>
      <c r="H2004" s="134" t="s">
        <v>391</v>
      </c>
      <c r="I2004" s="138">
        <f>IF(H2004="Urban",VLOOKUP(C2004,'Wage Index Urban (CMS.GOV)-PDPM'!$A$2:$D$1682,4,FALSE),0)</f>
        <v>0.87020000000000008</v>
      </c>
      <c r="J2004" s="138">
        <f>IF(H2004="Rural",VLOOKUP(B2004,'Wage Index Rural (CMS.GOV)-PDPM'!$B$1:$C$54,2,FALSE),0)</f>
        <v>0</v>
      </c>
    </row>
    <row r="2005" spans="1:10" x14ac:dyDescent="0.25">
      <c r="A2005" s="134">
        <v>34740</v>
      </c>
      <c r="B2005" s="134" t="s">
        <v>3386</v>
      </c>
      <c r="C2005" s="131">
        <v>99934</v>
      </c>
      <c r="D2005" s="132" t="s">
        <v>710</v>
      </c>
      <c r="E2005" s="133" t="s">
        <v>6863</v>
      </c>
      <c r="F2005" s="133" t="s">
        <v>7096</v>
      </c>
      <c r="G2005" s="135">
        <f t="shared" si="31"/>
        <v>0.79920000000000002</v>
      </c>
      <c r="H2005" s="134" t="s">
        <v>388</v>
      </c>
      <c r="I2005" s="138">
        <f>IF(H2005="Urban",VLOOKUP(C2005,'Wage Index Urban (CMS.GOV)-PDPM'!$A$2:$D$1682,4,FALSE),0)</f>
        <v>0</v>
      </c>
      <c r="J2005" s="138">
        <f>IF(H2005="Rural",VLOOKUP(B2005,'Wage Index Rural (CMS.GOV)-PDPM'!$B$1:$C$54,2,FALSE),0)</f>
        <v>0.79920000000000002</v>
      </c>
    </row>
    <row r="2006" spans="1:10" x14ac:dyDescent="0.25">
      <c r="A2006" s="134">
        <v>34750</v>
      </c>
      <c r="B2006" s="134" t="s">
        <v>3386</v>
      </c>
      <c r="C2006" s="131">
        <v>24660</v>
      </c>
      <c r="D2006" s="132" t="s">
        <v>500</v>
      </c>
      <c r="E2006" s="133" t="s">
        <v>6606</v>
      </c>
      <c r="F2006" s="133" t="s">
        <v>259</v>
      </c>
      <c r="G2006" s="135">
        <f t="shared" si="31"/>
        <v>0.873</v>
      </c>
      <c r="H2006" s="134" t="s">
        <v>391</v>
      </c>
      <c r="I2006" s="138">
        <f>IF(H2006="Urban",VLOOKUP(C2006,'Wage Index Urban (CMS.GOV)-PDPM'!$A$2:$D$1682,4,FALSE),0)</f>
        <v>0.873</v>
      </c>
      <c r="J2006" s="138">
        <f>IF(H2006="Rural",VLOOKUP(B2006,'Wage Index Rural (CMS.GOV)-PDPM'!$B$1:$C$54,2,FALSE),0)</f>
        <v>0</v>
      </c>
    </row>
    <row r="2007" spans="1:10" x14ac:dyDescent="0.25">
      <c r="A2007" s="134">
        <v>34760</v>
      </c>
      <c r="B2007" s="134" t="s">
        <v>3386</v>
      </c>
      <c r="C2007" s="131">
        <v>99934</v>
      </c>
      <c r="D2007" s="132" t="s">
        <v>1322</v>
      </c>
      <c r="E2007" s="133" t="s">
        <v>6864</v>
      </c>
      <c r="F2007" s="133" t="s">
        <v>7096</v>
      </c>
      <c r="G2007" s="135">
        <f t="shared" si="31"/>
        <v>0.79920000000000002</v>
      </c>
      <c r="H2007" s="134" t="s">
        <v>388</v>
      </c>
      <c r="I2007" s="138">
        <f>IF(H2007="Urban",VLOOKUP(C2007,'Wage Index Urban (CMS.GOV)-PDPM'!$A$2:$D$1682,4,FALSE),0)</f>
        <v>0</v>
      </c>
      <c r="J2007" s="138">
        <f>IF(H2007="Rural",VLOOKUP(B2007,'Wage Index Rural (CMS.GOV)-PDPM'!$B$1:$C$54,2,FALSE),0)</f>
        <v>0.79920000000000002</v>
      </c>
    </row>
    <row r="2008" spans="1:10" x14ac:dyDescent="0.25">
      <c r="A2008" s="134">
        <v>34770</v>
      </c>
      <c r="B2008" s="134" t="s">
        <v>3386</v>
      </c>
      <c r="C2008" s="131">
        <v>99934</v>
      </c>
      <c r="D2008" s="132" t="s">
        <v>3437</v>
      </c>
      <c r="E2008" s="133" t="s">
        <v>6865</v>
      </c>
      <c r="F2008" s="133" t="s">
        <v>7096</v>
      </c>
      <c r="G2008" s="135">
        <f t="shared" si="31"/>
        <v>0.79920000000000002</v>
      </c>
      <c r="H2008" s="134" t="s">
        <v>388</v>
      </c>
      <c r="I2008" s="138">
        <f>IF(H2008="Urban",VLOOKUP(C2008,'Wage Index Urban (CMS.GOV)-PDPM'!$A$2:$D$1682,4,FALSE),0)</f>
        <v>0</v>
      </c>
      <c r="J2008" s="138">
        <f>IF(H2008="Rural",VLOOKUP(B2008,'Wage Index Rural (CMS.GOV)-PDPM'!$B$1:$C$54,2,FALSE),0)</f>
        <v>0.79920000000000002</v>
      </c>
    </row>
    <row r="2009" spans="1:10" x14ac:dyDescent="0.25">
      <c r="A2009" s="134">
        <v>34780</v>
      </c>
      <c r="B2009" s="134" t="s">
        <v>3386</v>
      </c>
      <c r="C2009" s="131">
        <v>24660</v>
      </c>
      <c r="D2009" s="132" t="s">
        <v>3317</v>
      </c>
      <c r="E2009" s="133" t="s">
        <v>6607</v>
      </c>
      <c r="F2009" s="133" t="s">
        <v>259</v>
      </c>
      <c r="G2009" s="135">
        <f t="shared" si="31"/>
        <v>0.873</v>
      </c>
      <c r="H2009" s="134" t="s">
        <v>391</v>
      </c>
      <c r="I2009" s="138">
        <f>IF(H2009="Urban",VLOOKUP(C2009,'Wage Index Urban (CMS.GOV)-PDPM'!$A$2:$D$1682,4,FALSE),0)</f>
        <v>0.873</v>
      </c>
      <c r="J2009" s="138">
        <f>IF(H2009="Rural",VLOOKUP(B2009,'Wage Index Rural (CMS.GOV)-PDPM'!$B$1:$C$54,2,FALSE),0)</f>
        <v>0</v>
      </c>
    </row>
    <row r="2010" spans="1:10" x14ac:dyDescent="0.25">
      <c r="A2010" s="134">
        <v>34790</v>
      </c>
      <c r="B2010" s="134" t="s">
        <v>3386</v>
      </c>
      <c r="C2010" s="131">
        <v>16740</v>
      </c>
      <c r="D2010" s="132" t="s">
        <v>2238</v>
      </c>
      <c r="E2010" s="133" t="s">
        <v>6577</v>
      </c>
      <c r="F2010" s="133" t="s">
        <v>252</v>
      </c>
      <c r="G2010" s="135">
        <f t="shared" si="31"/>
        <v>0.94640000000000002</v>
      </c>
      <c r="H2010" s="134" t="s">
        <v>391</v>
      </c>
      <c r="I2010" s="138">
        <f>IF(H2010="Urban",VLOOKUP(C2010,'Wage Index Urban (CMS.GOV)-PDPM'!$A$2:$D$1682,4,FALSE),0)</f>
        <v>0.94640000000000002</v>
      </c>
      <c r="J2010" s="138">
        <f>IF(H2010="Rural",VLOOKUP(B2010,'Wage Index Rural (CMS.GOV)-PDPM'!$B$1:$C$54,2,FALSE),0)</f>
        <v>0</v>
      </c>
    </row>
    <row r="2011" spans="1:10" x14ac:dyDescent="0.25">
      <c r="A2011" s="134">
        <v>34800</v>
      </c>
      <c r="B2011" s="134" t="s">
        <v>3386</v>
      </c>
      <c r="C2011" s="131">
        <v>99934</v>
      </c>
      <c r="D2011" s="132" t="s">
        <v>3438</v>
      </c>
      <c r="E2011" s="133" t="s">
        <v>6866</v>
      </c>
      <c r="F2011" s="133" t="s">
        <v>7096</v>
      </c>
      <c r="G2011" s="135">
        <f t="shared" si="31"/>
        <v>0.79920000000000002</v>
      </c>
      <c r="H2011" s="134" t="s">
        <v>388</v>
      </c>
      <c r="I2011" s="138">
        <f>IF(H2011="Urban",VLOOKUP(C2011,'Wage Index Urban (CMS.GOV)-PDPM'!$A$2:$D$1682,4,FALSE),0)</f>
        <v>0</v>
      </c>
      <c r="J2011" s="138">
        <f>IF(H2011="Rural",VLOOKUP(B2011,'Wage Index Rural (CMS.GOV)-PDPM'!$B$1:$C$54,2,FALSE),0)</f>
        <v>0.79920000000000002</v>
      </c>
    </row>
    <row r="2012" spans="1:10" x14ac:dyDescent="0.25">
      <c r="A2012" s="134">
        <v>34810</v>
      </c>
      <c r="B2012" s="134" t="s">
        <v>3386</v>
      </c>
      <c r="C2012" s="131">
        <v>99934</v>
      </c>
      <c r="D2012" s="132" t="s">
        <v>3439</v>
      </c>
      <c r="E2012" s="133" t="s">
        <v>6867</v>
      </c>
      <c r="F2012" s="133" t="s">
        <v>7096</v>
      </c>
      <c r="G2012" s="135">
        <f t="shared" si="31"/>
        <v>0.79920000000000002</v>
      </c>
      <c r="H2012" s="134" t="s">
        <v>388</v>
      </c>
      <c r="I2012" s="138">
        <f>IF(H2012="Urban",VLOOKUP(C2012,'Wage Index Urban (CMS.GOV)-PDPM'!$A$2:$D$1682,4,FALSE),0)</f>
        <v>0</v>
      </c>
      <c r="J2012" s="138">
        <f>IF(H2012="Rural",VLOOKUP(B2012,'Wage Index Rural (CMS.GOV)-PDPM'!$B$1:$C$54,2,FALSE),0)</f>
        <v>0.79920000000000002</v>
      </c>
    </row>
    <row r="2013" spans="1:10" x14ac:dyDescent="0.25">
      <c r="A2013" s="134">
        <v>34820</v>
      </c>
      <c r="B2013" s="134" t="s">
        <v>3386</v>
      </c>
      <c r="C2013" s="131">
        <v>99934</v>
      </c>
      <c r="D2013" s="132" t="s">
        <v>3023</v>
      </c>
      <c r="E2013" s="133" t="s">
        <v>6868</v>
      </c>
      <c r="F2013" s="133" t="s">
        <v>7096</v>
      </c>
      <c r="G2013" s="135">
        <f t="shared" si="31"/>
        <v>0.79920000000000002</v>
      </c>
      <c r="H2013" s="134" t="s">
        <v>388</v>
      </c>
      <c r="I2013" s="138">
        <f>IF(H2013="Urban",VLOOKUP(C2013,'Wage Index Urban (CMS.GOV)-PDPM'!$A$2:$D$1682,4,FALSE),0)</f>
        <v>0</v>
      </c>
      <c r="J2013" s="138">
        <f>IF(H2013="Rural",VLOOKUP(B2013,'Wage Index Rural (CMS.GOV)-PDPM'!$B$1:$C$54,2,FALSE),0)</f>
        <v>0.79920000000000002</v>
      </c>
    </row>
    <row r="2014" spans="1:10" x14ac:dyDescent="0.25">
      <c r="A2014" s="134">
        <v>34830</v>
      </c>
      <c r="B2014" s="134" t="s">
        <v>3386</v>
      </c>
      <c r="C2014" s="131">
        <v>99934</v>
      </c>
      <c r="D2014" s="132" t="s">
        <v>3440</v>
      </c>
      <c r="E2014" s="133" t="s">
        <v>6869</v>
      </c>
      <c r="F2014" s="133" t="s">
        <v>7096</v>
      </c>
      <c r="G2014" s="135">
        <f t="shared" si="31"/>
        <v>0.79920000000000002</v>
      </c>
      <c r="H2014" s="134" t="s">
        <v>388</v>
      </c>
      <c r="I2014" s="138">
        <f>IF(H2014="Urban",VLOOKUP(C2014,'Wage Index Urban (CMS.GOV)-PDPM'!$A$2:$D$1682,4,FALSE),0)</f>
        <v>0</v>
      </c>
      <c r="J2014" s="138">
        <f>IF(H2014="Rural",VLOOKUP(B2014,'Wage Index Rural (CMS.GOV)-PDPM'!$B$1:$C$54,2,FALSE),0)</f>
        <v>0.79920000000000002</v>
      </c>
    </row>
    <row r="2015" spans="1:10" x14ac:dyDescent="0.25">
      <c r="A2015" s="134">
        <v>34999</v>
      </c>
      <c r="B2015" s="134" t="s">
        <v>3386</v>
      </c>
      <c r="C2015" s="131">
        <v>99934</v>
      </c>
      <c r="D2015" s="132" t="s">
        <v>387</v>
      </c>
      <c r="E2015" s="133" t="s">
        <v>6870</v>
      </c>
      <c r="F2015" s="133" t="s">
        <v>7096</v>
      </c>
      <c r="G2015" s="135">
        <f t="shared" si="31"/>
        <v>0.79920000000000002</v>
      </c>
      <c r="H2015" s="134" t="s">
        <v>388</v>
      </c>
      <c r="I2015" s="138">
        <f>IF(H2015="Urban",VLOOKUP(C2015,'Wage Index Urban (CMS.GOV)-PDPM'!$A$2:$D$1682,4,FALSE),0)</f>
        <v>0</v>
      </c>
      <c r="J2015" s="138">
        <f>IF(H2015="Rural",VLOOKUP(B2015,'Wage Index Rural (CMS.GOV)-PDPM'!$B$1:$C$54,2,FALSE),0)</f>
        <v>0.79920000000000002</v>
      </c>
    </row>
    <row r="2016" spans="1:10" x14ac:dyDescent="0.25">
      <c r="A2016" s="134">
        <v>34840</v>
      </c>
      <c r="B2016" s="134" t="s">
        <v>3386</v>
      </c>
      <c r="C2016" s="131">
        <v>49180</v>
      </c>
      <c r="D2016" s="132" t="s">
        <v>3441</v>
      </c>
      <c r="E2016" s="133" t="s">
        <v>6746</v>
      </c>
      <c r="F2016" s="133" t="s">
        <v>257</v>
      </c>
      <c r="G2016" s="135">
        <f t="shared" si="31"/>
        <v>0.95710000000000006</v>
      </c>
      <c r="H2016" s="134" t="s">
        <v>391</v>
      </c>
      <c r="I2016" s="138">
        <f>IF(H2016="Urban",VLOOKUP(C2016,'Wage Index Urban (CMS.GOV)-PDPM'!$A$2:$D$1682,4,FALSE),0)</f>
        <v>0.95710000000000006</v>
      </c>
      <c r="J2016" s="138">
        <f>IF(H2016="Rural",VLOOKUP(B2016,'Wage Index Rural (CMS.GOV)-PDPM'!$B$1:$C$54,2,FALSE),0)</f>
        <v>0</v>
      </c>
    </row>
    <row r="2017" spans="1:10" x14ac:dyDescent="0.25">
      <c r="A2017" s="134">
        <v>34850</v>
      </c>
      <c r="B2017" s="134" t="s">
        <v>3386</v>
      </c>
      <c r="C2017" s="131">
        <v>99934</v>
      </c>
      <c r="D2017" s="132" t="s">
        <v>3442</v>
      </c>
      <c r="E2017" s="133" t="s">
        <v>6871</v>
      </c>
      <c r="F2017" s="133" t="s">
        <v>7096</v>
      </c>
      <c r="G2017" s="135">
        <f t="shared" si="31"/>
        <v>0.79920000000000002</v>
      </c>
      <c r="H2017" s="134" t="s">
        <v>388</v>
      </c>
      <c r="I2017" s="138">
        <f>IF(H2017="Urban",VLOOKUP(C2017,'Wage Index Urban (CMS.GOV)-PDPM'!$A$2:$D$1682,4,FALSE),0)</f>
        <v>0</v>
      </c>
      <c r="J2017" s="138">
        <f>IF(H2017="Rural",VLOOKUP(B2017,'Wage Index Rural (CMS.GOV)-PDPM'!$B$1:$C$54,2,FALSE),0)</f>
        <v>0.79920000000000002</v>
      </c>
    </row>
    <row r="2018" spans="1:10" x14ac:dyDescent="0.25">
      <c r="A2018" s="134">
        <v>34860</v>
      </c>
      <c r="B2018" s="134" t="s">
        <v>3386</v>
      </c>
      <c r="C2018" s="131">
        <v>99934</v>
      </c>
      <c r="D2018" s="132" t="s">
        <v>3443</v>
      </c>
      <c r="E2018" s="133" t="s">
        <v>6872</v>
      </c>
      <c r="F2018" s="133" t="s">
        <v>7096</v>
      </c>
      <c r="G2018" s="135">
        <f t="shared" si="31"/>
        <v>0.79920000000000002</v>
      </c>
      <c r="H2018" s="134" t="s">
        <v>388</v>
      </c>
      <c r="I2018" s="138">
        <f>IF(H2018="Urban",VLOOKUP(C2018,'Wage Index Urban (CMS.GOV)-PDPM'!$A$2:$D$1682,4,FALSE),0)</f>
        <v>0</v>
      </c>
      <c r="J2018" s="138">
        <f>IF(H2018="Rural",VLOOKUP(B2018,'Wage Index Rural (CMS.GOV)-PDPM'!$B$1:$C$54,2,FALSE),0)</f>
        <v>0.79920000000000002</v>
      </c>
    </row>
    <row r="2019" spans="1:10" x14ac:dyDescent="0.25">
      <c r="A2019" s="134">
        <v>34870</v>
      </c>
      <c r="B2019" s="134" t="s">
        <v>3386</v>
      </c>
      <c r="C2019" s="131">
        <v>99934</v>
      </c>
      <c r="D2019" s="132" t="s">
        <v>3444</v>
      </c>
      <c r="E2019" s="133" t="s">
        <v>6873</v>
      </c>
      <c r="F2019" s="133" t="s">
        <v>7096</v>
      </c>
      <c r="G2019" s="135">
        <f t="shared" si="31"/>
        <v>0.79920000000000002</v>
      </c>
      <c r="H2019" s="134" t="s">
        <v>388</v>
      </c>
      <c r="I2019" s="138">
        <f>IF(H2019="Urban",VLOOKUP(C2019,'Wage Index Urban (CMS.GOV)-PDPM'!$A$2:$D$1682,4,FALSE),0)</f>
        <v>0</v>
      </c>
      <c r="J2019" s="138">
        <f>IF(H2019="Rural",VLOOKUP(B2019,'Wage Index Rural (CMS.GOV)-PDPM'!$B$1:$C$54,2,FALSE),0)</f>
        <v>0.79920000000000002</v>
      </c>
    </row>
    <row r="2020" spans="1:10" x14ac:dyDescent="0.25">
      <c r="A2020" s="134">
        <v>34880</v>
      </c>
      <c r="B2020" s="134" t="s">
        <v>3386</v>
      </c>
      <c r="C2020" s="131">
        <v>99934</v>
      </c>
      <c r="D2020" s="132" t="s">
        <v>3445</v>
      </c>
      <c r="E2020" s="133" t="s">
        <v>6874</v>
      </c>
      <c r="F2020" s="133" t="s">
        <v>7096</v>
      </c>
      <c r="G2020" s="135">
        <f t="shared" si="31"/>
        <v>0.79920000000000002</v>
      </c>
      <c r="H2020" s="134" t="s">
        <v>388</v>
      </c>
      <c r="I2020" s="138">
        <f>IF(H2020="Urban",VLOOKUP(C2020,'Wage Index Urban (CMS.GOV)-PDPM'!$A$2:$D$1682,4,FALSE),0)</f>
        <v>0</v>
      </c>
      <c r="J2020" s="138">
        <f>IF(H2020="Rural",VLOOKUP(B2020,'Wage Index Rural (CMS.GOV)-PDPM'!$B$1:$C$54,2,FALSE),0)</f>
        <v>0.79920000000000002</v>
      </c>
    </row>
    <row r="2021" spans="1:10" x14ac:dyDescent="0.25">
      <c r="A2021" s="134">
        <v>34890</v>
      </c>
      <c r="B2021" s="134" t="s">
        <v>3386</v>
      </c>
      <c r="C2021" s="131">
        <v>16740</v>
      </c>
      <c r="D2021" s="132" t="s">
        <v>735</v>
      </c>
      <c r="E2021" s="133" t="s">
        <v>6578</v>
      </c>
      <c r="F2021" s="133" t="s">
        <v>252</v>
      </c>
      <c r="G2021" s="135">
        <f t="shared" si="31"/>
        <v>0.94640000000000002</v>
      </c>
      <c r="H2021" s="134" t="s">
        <v>391</v>
      </c>
      <c r="I2021" s="138">
        <f>IF(H2021="Urban",VLOOKUP(C2021,'Wage Index Urban (CMS.GOV)-PDPM'!$A$2:$D$1682,4,FALSE),0)</f>
        <v>0.94640000000000002</v>
      </c>
      <c r="J2021" s="138">
        <f>IF(H2021="Rural",VLOOKUP(B2021,'Wage Index Rural (CMS.GOV)-PDPM'!$B$1:$C$54,2,FALSE),0)</f>
        <v>0</v>
      </c>
    </row>
    <row r="2022" spans="1:10" x14ac:dyDescent="0.25">
      <c r="A2022" s="134">
        <v>34900</v>
      </c>
      <c r="B2022" s="134" t="s">
        <v>3386</v>
      </c>
      <c r="C2022" s="131">
        <v>99934</v>
      </c>
      <c r="D2022" s="132" t="s">
        <v>3446</v>
      </c>
      <c r="E2022" s="133" t="s">
        <v>6875</v>
      </c>
      <c r="F2022" s="133" t="s">
        <v>7096</v>
      </c>
      <c r="G2022" s="135">
        <f t="shared" si="31"/>
        <v>0.79920000000000002</v>
      </c>
      <c r="H2022" s="134" t="s">
        <v>388</v>
      </c>
      <c r="I2022" s="138">
        <f>IF(H2022="Urban",VLOOKUP(C2022,'Wage Index Urban (CMS.GOV)-PDPM'!$A$2:$D$1682,4,FALSE),0)</f>
        <v>0</v>
      </c>
      <c r="J2022" s="138">
        <f>IF(H2022="Rural",VLOOKUP(B2022,'Wage Index Rural (CMS.GOV)-PDPM'!$B$1:$C$54,2,FALSE),0)</f>
        <v>0.79920000000000002</v>
      </c>
    </row>
    <row r="2023" spans="1:10" x14ac:dyDescent="0.25">
      <c r="A2023" s="134">
        <v>34910</v>
      </c>
      <c r="B2023" s="134" t="s">
        <v>3386</v>
      </c>
      <c r="C2023" s="131">
        <v>39580</v>
      </c>
      <c r="D2023" s="132" t="s">
        <v>3447</v>
      </c>
      <c r="E2023" s="133" t="s">
        <v>6661</v>
      </c>
      <c r="F2023" s="133" t="s">
        <v>6514</v>
      </c>
      <c r="G2023" s="135">
        <f t="shared" si="31"/>
        <v>0.93670000000000009</v>
      </c>
      <c r="H2023" s="134" t="s">
        <v>391</v>
      </c>
      <c r="I2023" s="138">
        <f>IF(H2023="Urban",VLOOKUP(C2023,'Wage Index Urban (CMS.GOV)-PDPM'!$A$2:$D$1682,4,FALSE),0)</f>
        <v>0.93670000000000009</v>
      </c>
      <c r="J2023" s="138">
        <f>IF(H2023="Rural",VLOOKUP(B2023,'Wage Index Rural (CMS.GOV)-PDPM'!$B$1:$C$54,2,FALSE),0)</f>
        <v>0</v>
      </c>
    </row>
    <row r="2024" spans="1:10" x14ac:dyDescent="0.25">
      <c r="A2024" s="134">
        <v>34920</v>
      </c>
      <c r="B2024" s="134" t="s">
        <v>3386</v>
      </c>
      <c r="C2024" s="131">
        <v>99934</v>
      </c>
      <c r="D2024" s="132" t="s">
        <v>1372</v>
      </c>
      <c r="E2024" s="133" t="s">
        <v>6876</v>
      </c>
      <c r="F2024" s="133" t="s">
        <v>7096</v>
      </c>
      <c r="G2024" s="135">
        <f t="shared" si="31"/>
        <v>0.79920000000000002</v>
      </c>
      <c r="H2024" s="134" t="s">
        <v>388</v>
      </c>
      <c r="I2024" s="138">
        <f>IF(H2024="Urban",VLOOKUP(C2024,'Wage Index Urban (CMS.GOV)-PDPM'!$A$2:$D$1682,4,FALSE),0)</f>
        <v>0</v>
      </c>
      <c r="J2024" s="138">
        <f>IF(H2024="Rural",VLOOKUP(B2024,'Wage Index Rural (CMS.GOV)-PDPM'!$B$1:$C$54,2,FALSE),0)</f>
        <v>0.79920000000000002</v>
      </c>
    </row>
    <row r="2025" spans="1:10" x14ac:dyDescent="0.25">
      <c r="A2025" s="134">
        <v>34930</v>
      </c>
      <c r="B2025" s="134" t="s">
        <v>3386</v>
      </c>
      <c r="C2025" s="131">
        <v>99934</v>
      </c>
      <c r="D2025" s="132" t="s">
        <v>518</v>
      </c>
      <c r="E2025" s="133" t="s">
        <v>6877</v>
      </c>
      <c r="F2025" s="133" t="s">
        <v>7096</v>
      </c>
      <c r="G2025" s="135">
        <f t="shared" si="31"/>
        <v>0.79920000000000002</v>
      </c>
      <c r="H2025" s="134" t="s">
        <v>388</v>
      </c>
      <c r="I2025" s="138">
        <f>IF(H2025="Urban",VLOOKUP(C2025,'Wage Index Urban (CMS.GOV)-PDPM'!$A$2:$D$1682,4,FALSE),0)</f>
        <v>0</v>
      </c>
      <c r="J2025" s="138">
        <f>IF(H2025="Rural",VLOOKUP(B2025,'Wage Index Rural (CMS.GOV)-PDPM'!$B$1:$C$54,2,FALSE),0)</f>
        <v>0.79920000000000002</v>
      </c>
    </row>
    <row r="2026" spans="1:10" x14ac:dyDescent="0.25">
      <c r="A2026" s="134">
        <v>34940</v>
      </c>
      <c r="B2026" s="134" t="s">
        <v>3386</v>
      </c>
      <c r="C2026" s="131">
        <v>99934</v>
      </c>
      <c r="D2026" s="132" t="s">
        <v>3448</v>
      </c>
      <c r="E2026" s="133" t="s">
        <v>6878</v>
      </c>
      <c r="F2026" s="133" t="s">
        <v>7096</v>
      </c>
      <c r="G2026" s="135">
        <f t="shared" si="31"/>
        <v>0.79920000000000002</v>
      </c>
      <c r="H2026" s="134" t="s">
        <v>388</v>
      </c>
      <c r="I2026" s="138">
        <f>IF(H2026="Urban",VLOOKUP(C2026,'Wage Index Urban (CMS.GOV)-PDPM'!$A$2:$D$1682,4,FALSE),0)</f>
        <v>0</v>
      </c>
      <c r="J2026" s="138">
        <f>IF(H2026="Rural",VLOOKUP(B2026,'Wage Index Rural (CMS.GOV)-PDPM'!$B$1:$C$54,2,FALSE),0)</f>
        <v>0.79920000000000002</v>
      </c>
    </row>
    <row r="2027" spans="1:10" x14ac:dyDescent="0.25">
      <c r="A2027" s="134">
        <v>34950</v>
      </c>
      <c r="B2027" s="134" t="s">
        <v>3386</v>
      </c>
      <c r="C2027" s="131">
        <v>24140</v>
      </c>
      <c r="D2027" s="132" t="s">
        <v>1375</v>
      </c>
      <c r="E2027" s="133" t="s">
        <v>6603</v>
      </c>
      <c r="F2027" s="133" t="s">
        <v>263</v>
      </c>
      <c r="G2027" s="135">
        <f t="shared" si="31"/>
        <v>1.0105</v>
      </c>
      <c r="H2027" s="134" t="s">
        <v>391</v>
      </c>
      <c r="I2027" s="138">
        <f>IF(H2027="Urban",VLOOKUP(C2027,'Wage Index Urban (CMS.GOV)-PDPM'!$A$2:$D$1682,4,FALSE),0)</f>
        <v>1.0105</v>
      </c>
      <c r="J2027" s="138">
        <f>IF(H2027="Rural",VLOOKUP(B2027,'Wage Index Rural (CMS.GOV)-PDPM'!$B$1:$C$54,2,FALSE),0)</f>
        <v>0</v>
      </c>
    </row>
    <row r="2028" spans="1:10" x14ac:dyDescent="0.25">
      <c r="A2028" s="134">
        <v>34960</v>
      </c>
      <c r="B2028" s="134" t="s">
        <v>3386</v>
      </c>
      <c r="C2028" s="131">
        <v>99934</v>
      </c>
      <c r="D2028" s="132" t="s">
        <v>1385</v>
      </c>
      <c r="E2028" s="133" t="s">
        <v>6879</v>
      </c>
      <c r="F2028" s="133" t="s">
        <v>7096</v>
      </c>
      <c r="G2028" s="135">
        <f t="shared" si="31"/>
        <v>0.79920000000000002</v>
      </c>
      <c r="H2028" s="134" t="s">
        <v>388</v>
      </c>
      <c r="I2028" s="138">
        <f>IF(H2028="Urban",VLOOKUP(C2028,'Wage Index Urban (CMS.GOV)-PDPM'!$A$2:$D$1682,4,FALSE),0)</f>
        <v>0</v>
      </c>
      <c r="J2028" s="138">
        <f>IF(H2028="Rural",VLOOKUP(B2028,'Wage Index Rural (CMS.GOV)-PDPM'!$B$1:$C$54,2,FALSE),0)</f>
        <v>0.79920000000000002</v>
      </c>
    </row>
    <row r="2029" spans="1:10" x14ac:dyDescent="0.25">
      <c r="A2029" s="134">
        <v>34970</v>
      </c>
      <c r="B2029" s="134" t="s">
        <v>3386</v>
      </c>
      <c r="C2029" s="131">
        <v>99934</v>
      </c>
      <c r="D2029" s="132" t="s">
        <v>2079</v>
      </c>
      <c r="E2029" s="133" t="s">
        <v>6880</v>
      </c>
      <c r="F2029" s="133" t="s">
        <v>7096</v>
      </c>
      <c r="G2029" s="135">
        <f t="shared" si="31"/>
        <v>0.79920000000000002</v>
      </c>
      <c r="H2029" s="134" t="s">
        <v>388</v>
      </c>
      <c r="I2029" s="138">
        <f>IF(H2029="Urban",VLOOKUP(C2029,'Wage Index Urban (CMS.GOV)-PDPM'!$A$2:$D$1682,4,FALSE),0)</f>
        <v>0</v>
      </c>
      <c r="J2029" s="138">
        <f>IF(H2029="Rural",VLOOKUP(B2029,'Wage Index Rural (CMS.GOV)-PDPM'!$B$1:$C$54,2,FALSE),0)</f>
        <v>0.79920000000000002</v>
      </c>
    </row>
    <row r="2030" spans="1:10" x14ac:dyDescent="0.25">
      <c r="A2030" s="134">
        <v>34980</v>
      </c>
      <c r="B2030" s="134" t="s">
        <v>3386</v>
      </c>
      <c r="C2030" s="131">
        <v>49180</v>
      </c>
      <c r="D2030" s="132" t="s">
        <v>3449</v>
      </c>
      <c r="E2030" s="133" t="s">
        <v>6747</v>
      </c>
      <c r="F2030" s="133" t="s">
        <v>257</v>
      </c>
      <c r="G2030" s="135">
        <f t="shared" si="31"/>
        <v>0.95710000000000006</v>
      </c>
      <c r="H2030" s="134" t="s">
        <v>391</v>
      </c>
      <c r="I2030" s="138">
        <f>IF(H2030="Urban",VLOOKUP(C2030,'Wage Index Urban (CMS.GOV)-PDPM'!$A$2:$D$1682,4,FALSE),0)</f>
        <v>0.95710000000000006</v>
      </c>
      <c r="J2030" s="138">
        <f>IF(H2030="Rural",VLOOKUP(B2030,'Wage Index Rural (CMS.GOV)-PDPM'!$B$1:$C$54,2,FALSE),0)</f>
        <v>0</v>
      </c>
    </row>
    <row r="2031" spans="1:10" x14ac:dyDescent="0.25">
      <c r="A2031" s="134">
        <v>34981</v>
      </c>
      <c r="B2031" s="134" t="s">
        <v>3386</v>
      </c>
      <c r="C2031" s="131">
        <v>99934</v>
      </c>
      <c r="D2031" s="132" t="s">
        <v>3450</v>
      </c>
      <c r="E2031" s="133" t="s">
        <v>6881</v>
      </c>
      <c r="F2031" s="133" t="s">
        <v>7096</v>
      </c>
      <c r="G2031" s="135">
        <f t="shared" si="31"/>
        <v>0.79920000000000002</v>
      </c>
      <c r="H2031" s="134" t="s">
        <v>388</v>
      </c>
      <c r="I2031" s="138">
        <f>IF(H2031="Urban",VLOOKUP(C2031,'Wage Index Urban (CMS.GOV)-PDPM'!$A$2:$D$1682,4,FALSE),0)</f>
        <v>0</v>
      </c>
      <c r="J2031" s="138">
        <f>IF(H2031="Rural",VLOOKUP(B2031,'Wage Index Rural (CMS.GOV)-PDPM'!$B$1:$C$54,2,FALSE),0)</f>
        <v>0.79920000000000002</v>
      </c>
    </row>
    <row r="2032" spans="1:10" x14ac:dyDescent="0.25">
      <c r="A2032" s="134">
        <v>35000</v>
      </c>
      <c r="B2032" s="134" t="s">
        <v>3451</v>
      </c>
      <c r="C2032" s="131">
        <v>99935</v>
      </c>
      <c r="D2032" s="132" t="s">
        <v>862</v>
      </c>
      <c r="E2032" s="133" t="s">
        <v>6882</v>
      </c>
      <c r="F2032" s="133" t="s">
        <v>7097</v>
      </c>
      <c r="G2032" s="135">
        <f t="shared" si="31"/>
        <v>0.89160000000000006</v>
      </c>
      <c r="H2032" s="134" t="s">
        <v>388</v>
      </c>
      <c r="I2032" s="138">
        <f>IF(H2032="Urban",VLOOKUP(C2032,'Wage Index Urban (CMS.GOV)-PDPM'!$A$2:$D$1682,4,FALSE),0)</f>
        <v>0</v>
      </c>
      <c r="J2032" s="138">
        <f>IF(H2032="Rural",VLOOKUP(B2032,'Wage Index Rural (CMS.GOV)-PDPM'!$B$1:$C$54,2,FALSE),0)</f>
        <v>0.89160000000000006</v>
      </c>
    </row>
    <row r="2033" spans="1:10" x14ac:dyDescent="0.25">
      <c r="A2033" s="134">
        <v>35010</v>
      </c>
      <c r="B2033" s="134" t="s">
        <v>3451</v>
      </c>
      <c r="C2033" s="131">
        <v>99935</v>
      </c>
      <c r="D2033" s="132" t="s">
        <v>3452</v>
      </c>
      <c r="E2033" s="133" t="s">
        <v>6883</v>
      </c>
      <c r="F2033" s="133" t="s">
        <v>7097</v>
      </c>
      <c r="G2033" s="135">
        <f t="shared" si="31"/>
        <v>0.89160000000000006</v>
      </c>
      <c r="H2033" s="134" t="s">
        <v>388</v>
      </c>
      <c r="I2033" s="138">
        <f>IF(H2033="Urban",VLOOKUP(C2033,'Wage Index Urban (CMS.GOV)-PDPM'!$A$2:$D$1682,4,FALSE),0)</f>
        <v>0</v>
      </c>
      <c r="J2033" s="138">
        <f>IF(H2033="Rural",VLOOKUP(B2033,'Wage Index Rural (CMS.GOV)-PDPM'!$B$1:$C$54,2,FALSE),0)</f>
        <v>0.89160000000000006</v>
      </c>
    </row>
    <row r="2034" spans="1:10" x14ac:dyDescent="0.25">
      <c r="A2034" s="134">
        <v>35020</v>
      </c>
      <c r="B2034" s="134" t="s">
        <v>3451</v>
      </c>
      <c r="C2034" s="131">
        <v>99935</v>
      </c>
      <c r="D2034" s="132" t="s">
        <v>3453</v>
      </c>
      <c r="E2034" s="133" t="s">
        <v>6884</v>
      </c>
      <c r="F2034" s="133" t="s">
        <v>7097</v>
      </c>
      <c r="G2034" s="135">
        <f t="shared" si="31"/>
        <v>0.89160000000000006</v>
      </c>
      <c r="H2034" s="134" t="s">
        <v>388</v>
      </c>
      <c r="I2034" s="138">
        <f>IF(H2034="Urban",VLOOKUP(C2034,'Wage Index Urban (CMS.GOV)-PDPM'!$A$2:$D$1682,4,FALSE),0)</f>
        <v>0</v>
      </c>
      <c r="J2034" s="138">
        <f>IF(H2034="Rural",VLOOKUP(B2034,'Wage Index Rural (CMS.GOV)-PDPM'!$B$1:$C$54,2,FALSE),0)</f>
        <v>0.89160000000000006</v>
      </c>
    </row>
    <row r="2035" spans="1:10" x14ac:dyDescent="0.25">
      <c r="A2035" s="134">
        <v>35030</v>
      </c>
      <c r="B2035" s="134" t="s">
        <v>3451</v>
      </c>
      <c r="C2035" s="131">
        <v>99935</v>
      </c>
      <c r="D2035" s="132" t="s">
        <v>3454</v>
      </c>
      <c r="E2035" s="133" t="s">
        <v>6885</v>
      </c>
      <c r="F2035" s="133" t="s">
        <v>7097</v>
      </c>
      <c r="G2035" s="135">
        <f t="shared" si="31"/>
        <v>0.89160000000000006</v>
      </c>
      <c r="H2035" s="134" t="s">
        <v>388</v>
      </c>
      <c r="I2035" s="138">
        <f>IF(H2035="Urban",VLOOKUP(C2035,'Wage Index Urban (CMS.GOV)-PDPM'!$A$2:$D$1682,4,FALSE),0)</f>
        <v>0</v>
      </c>
      <c r="J2035" s="138">
        <f>IF(H2035="Rural",VLOOKUP(B2035,'Wage Index Rural (CMS.GOV)-PDPM'!$B$1:$C$54,2,FALSE),0)</f>
        <v>0.89160000000000006</v>
      </c>
    </row>
    <row r="2036" spans="1:10" x14ac:dyDescent="0.25">
      <c r="A2036" s="134">
        <v>35040</v>
      </c>
      <c r="B2036" s="134" t="s">
        <v>3451</v>
      </c>
      <c r="C2036" s="131">
        <v>99935</v>
      </c>
      <c r="D2036" s="132" t="s">
        <v>3455</v>
      </c>
      <c r="E2036" s="133" t="s">
        <v>6886</v>
      </c>
      <c r="F2036" s="133" t="s">
        <v>7097</v>
      </c>
      <c r="G2036" s="135">
        <f t="shared" si="31"/>
        <v>0.89160000000000006</v>
      </c>
      <c r="H2036" s="134" t="s">
        <v>388</v>
      </c>
      <c r="I2036" s="138">
        <f>IF(H2036="Urban",VLOOKUP(C2036,'Wage Index Urban (CMS.GOV)-PDPM'!$A$2:$D$1682,4,FALSE),0)</f>
        <v>0</v>
      </c>
      <c r="J2036" s="138">
        <f>IF(H2036="Rural",VLOOKUP(B2036,'Wage Index Rural (CMS.GOV)-PDPM'!$B$1:$C$54,2,FALSE),0)</f>
        <v>0.89160000000000006</v>
      </c>
    </row>
    <row r="2037" spans="1:10" x14ac:dyDescent="0.25">
      <c r="A2037" s="134">
        <v>35050</v>
      </c>
      <c r="B2037" s="134" t="s">
        <v>3451</v>
      </c>
      <c r="C2037" s="131">
        <v>99935</v>
      </c>
      <c r="D2037" s="132" t="s">
        <v>3456</v>
      </c>
      <c r="E2037" s="133" t="s">
        <v>6887</v>
      </c>
      <c r="F2037" s="133" t="s">
        <v>7097</v>
      </c>
      <c r="G2037" s="135">
        <f t="shared" si="31"/>
        <v>0.89160000000000006</v>
      </c>
      <c r="H2037" s="134" t="s">
        <v>388</v>
      </c>
      <c r="I2037" s="138">
        <f>IF(H2037="Urban",VLOOKUP(C2037,'Wage Index Urban (CMS.GOV)-PDPM'!$A$2:$D$1682,4,FALSE),0)</f>
        <v>0</v>
      </c>
      <c r="J2037" s="138">
        <f>IF(H2037="Rural",VLOOKUP(B2037,'Wage Index Rural (CMS.GOV)-PDPM'!$B$1:$C$54,2,FALSE),0)</f>
        <v>0.89160000000000006</v>
      </c>
    </row>
    <row r="2038" spans="1:10" x14ac:dyDescent="0.25">
      <c r="A2038" s="134">
        <v>35060</v>
      </c>
      <c r="B2038" s="134" t="s">
        <v>3451</v>
      </c>
      <c r="C2038" s="131">
        <v>99935</v>
      </c>
      <c r="D2038" s="132" t="s">
        <v>1153</v>
      </c>
      <c r="E2038" s="133" t="s">
        <v>6888</v>
      </c>
      <c r="F2038" s="133" t="s">
        <v>7097</v>
      </c>
      <c r="G2038" s="135">
        <f t="shared" si="31"/>
        <v>0.89160000000000006</v>
      </c>
      <c r="H2038" s="134" t="s">
        <v>388</v>
      </c>
      <c r="I2038" s="138">
        <f>IF(H2038="Urban",VLOOKUP(C2038,'Wage Index Urban (CMS.GOV)-PDPM'!$A$2:$D$1682,4,FALSE),0)</f>
        <v>0</v>
      </c>
      <c r="J2038" s="138">
        <f>IF(H2038="Rural",VLOOKUP(B2038,'Wage Index Rural (CMS.GOV)-PDPM'!$B$1:$C$54,2,FALSE),0)</f>
        <v>0.89160000000000006</v>
      </c>
    </row>
    <row r="2039" spans="1:10" x14ac:dyDescent="0.25">
      <c r="A2039" s="134">
        <v>35070</v>
      </c>
      <c r="B2039" s="134" t="s">
        <v>3451</v>
      </c>
      <c r="C2039" s="131">
        <v>13900</v>
      </c>
      <c r="D2039" s="132" t="s">
        <v>3457</v>
      </c>
      <c r="E2039" s="133" t="s">
        <v>6555</v>
      </c>
      <c r="F2039" s="133" t="s">
        <v>264</v>
      </c>
      <c r="G2039" s="135">
        <f t="shared" si="31"/>
        <v>0.90260000000000007</v>
      </c>
      <c r="H2039" s="134" t="s">
        <v>391</v>
      </c>
      <c r="I2039" s="138">
        <f>IF(H2039="Urban",VLOOKUP(C2039,'Wage Index Urban (CMS.GOV)-PDPM'!$A$2:$D$1682,4,FALSE),0)</f>
        <v>0.90260000000000007</v>
      </c>
      <c r="J2039" s="138">
        <f>IF(H2039="Rural",VLOOKUP(B2039,'Wage Index Rural (CMS.GOV)-PDPM'!$B$1:$C$54,2,FALSE),0)</f>
        <v>0</v>
      </c>
    </row>
    <row r="2040" spans="1:10" x14ac:dyDescent="0.25">
      <c r="A2040" s="134">
        <v>35080</v>
      </c>
      <c r="B2040" s="134" t="s">
        <v>3451</v>
      </c>
      <c r="C2040" s="131">
        <v>22020</v>
      </c>
      <c r="D2040" s="132" t="s">
        <v>1492</v>
      </c>
      <c r="E2040" s="133" t="s">
        <v>6594</v>
      </c>
      <c r="F2040" s="133" t="s">
        <v>206</v>
      </c>
      <c r="G2040" s="135">
        <f t="shared" si="31"/>
        <v>0.86030000000000006</v>
      </c>
      <c r="H2040" s="134" t="s">
        <v>391</v>
      </c>
      <c r="I2040" s="138">
        <f>IF(H2040="Urban",VLOOKUP(C2040,'Wage Index Urban (CMS.GOV)-PDPM'!$A$2:$D$1682,4,FALSE),0)</f>
        <v>0.86030000000000006</v>
      </c>
      <c r="J2040" s="138">
        <f>IF(H2040="Rural",VLOOKUP(B2040,'Wage Index Rural (CMS.GOV)-PDPM'!$B$1:$C$54,2,FALSE),0)</f>
        <v>0</v>
      </c>
    </row>
    <row r="2041" spans="1:10" x14ac:dyDescent="0.25">
      <c r="A2041" s="134">
        <v>35090</v>
      </c>
      <c r="B2041" s="134" t="s">
        <v>3451</v>
      </c>
      <c r="C2041" s="131">
        <v>99935</v>
      </c>
      <c r="D2041" s="132" t="s">
        <v>3458</v>
      </c>
      <c r="E2041" s="133" t="s">
        <v>6889</v>
      </c>
      <c r="F2041" s="133" t="s">
        <v>7097</v>
      </c>
      <c r="G2041" s="135">
        <f t="shared" si="31"/>
        <v>0.89160000000000006</v>
      </c>
      <c r="H2041" s="134" t="s">
        <v>388</v>
      </c>
      <c r="I2041" s="138">
        <f>IF(H2041="Urban",VLOOKUP(C2041,'Wage Index Urban (CMS.GOV)-PDPM'!$A$2:$D$1682,4,FALSE),0)</f>
        <v>0</v>
      </c>
      <c r="J2041" s="138">
        <f>IF(H2041="Rural",VLOOKUP(B2041,'Wage Index Rural (CMS.GOV)-PDPM'!$B$1:$C$54,2,FALSE),0)</f>
        <v>0.89160000000000006</v>
      </c>
    </row>
    <row r="2042" spans="1:10" x14ac:dyDescent="0.25">
      <c r="A2042" s="134">
        <v>35100</v>
      </c>
      <c r="B2042" s="134" t="s">
        <v>3451</v>
      </c>
      <c r="C2042" s="131">
        <v>99935</v>
      </c>
      <c r="D2042" s="132" t="s">
        <v>3459</v>
      </c>
      <c r="E2042" s="133" t="s">
        <v>6890</v>
      </c>
      <c r="F2042" s="133" t="s">
        <v>7097</v>
      </c>
      <c r="G2042" s="135">
        <f t="shared" si="31"/>
        <v>0.89160000000000006</v>
      </c>
      <c r="H2042" s="134" t="s">
        <v>388</v>
      </c>
      <c r="I2042" s="138">
        <f>IF(H2042="Urban",VLOOKUP(C2042,'Wage Index Urban (CMS.GOV)-PDPM'!$A$2:$D$1682,4,FALSE),0)</f>
        <v>0</v>
      </c>
      <c r="J2042" s="138">
        <f>IF(H2042="Rural",VLOOKUP(B2042,'Wage Index Rural (CMS.GOV)-PDPM'!$B$1:$C$54,2,FALSE),0)</f>
        <v>0.89160000000000006</v>
      </c>
    </row>
    <row r="2043" spans="1:10" x14ac:dyDescent="0.25">
      <c r="A2043" s="134">
        <v>35110</v>
      </c>
      <c r="B2043" s="134" t="s">
        <v>3451</v>
      </c>
      <c r="C2043" s="131">
        <v>99935</v>
      </c>
      <c r="D2043" s="132" t="s">
        <v>3460</v>
      </c>
      <c r="E2043" s="133" t="s">
        <v>6891</v>
      </c>
      <c r="F2043" s="133" t="s">
        <v>7097</v>
      </c>
      <c r="G2043" s="135">
        <f t="shared" si="31"/>
        <v>0.89160000000000006</v>
      </c>
      <c r="H2043" s="134" t="s">
        <v>388</v>
      </c>
      <c r="I2043" s="138">
        <f>IF(H2043="Urban",VLOOKUP(C2043,'Wage Index Urban (CMS.GOV)-PDPM'!$A$2:$D$1682,4,FALSE),0)</f>
        <v>0</v>
      </c>
      <c r="J2043" s="138">
        <f>IF(H2043="Rural",VLOOKUP(B2043,'Wage Index Rural (CMS.GOV)-PDPM'!$B$1:$C$54,2,FALSE),0)</f>
        <v>0.89160000000000006</v>
      </c>
    </row>
    <row r="2044" spans="1:10" x14ac:dyDescent="0.25">
      <c r="A2044" s="134">
        <v>35120</v>
      </c>
      <c r="B2044" s="134" t="s">
        <v>3451</v>
      </c>
      <c r="C2044" s="131">
        <v>99935</v>
      </c>
      <c r="D2044" s="132" t="s">
        <v>3461</v>
      </c>
      <c r="E2044" s="133" t="s">
        <v>6892</v>
      </c>
      <c r="F2044" s="133" t="s">
        <v>7097</v>
      </c>
      <c r="G2044" s="135">
        <f t="shared" si="31"/>
        <v>0.89160000000000006</v>
      </c>
      <c r="H2044" s="134" t="s">
        <v>388</v>
      </c>
      <c r="I2044" s="138">
        <f>IF(H2044="Urban",VLOOKUP(C2044,'Wage Index Urban (CMS.GOV)-PDPM'!$A$2:$D$1682,4,FALSE),0)</f>
        <v>0</v>
      </c>
      <c r="J2044" s="138">
        <f>IF(H2044="Rural",VLOOKUP(B2044,'Wage Index Rural (CMS.GOV)-PDPM'!$B$1:$C$54,2,FALSE),0)</f>
        <v>0.89160000000000006</v>
      </c>
    </row>
    <row r="2045" spans="1:10" x14ac:dyDescent="0.25">
      <c r="A2045" s="134">
        <v>35130</v>
      </c>
      <c r="B2045" s="134" t="s">
        <v>3451</v>
      </c>
      <c r="C2045" s="131">
        <v>99935</v>
      </c>
      <c r="D2045" s="132" t="s">
        <v>3338</v>
      </c>
      <c r="E2045" s="133" t="s">
        <v>6893</v>
      </c>
      <c r="F2045" s="133" t="s">
        <v>7097</v>
      </c>
      <c r="G2045" s="135">
        <f t="shared" si="31"/>
        <v>0.89160000000000006</v>
      </c>
      <c r="H2045" s="134" t="s">
        <v>388</v>
      </c>
      <c r="I2045" s="138">
        <f>IF(H2045="Urban",VLOOKUP(C2045,'Wage Index Urban (CMS.GOV)-PDPM'!$A$2:$D$1682,4,FALSE),0)</f>
        <v>0</v>
      </c>
      <c r="J2045" s="138">
        <f>IF(H2045="Rural",VLOOKUP(B2045,'Wage Index Rural (CMS.GOV)-PDPM'!$B$1:$C$54,2,FALSE),0)</f>
        <v>0.89160000000000006</v>
      </c>
    </row>
    <row r="2046" spans="1:10" x14ac:dyDescent="0.25">
      <c r="A2046" s="134">
        <v>35140</v>
      </c>
      <c r="B2046" s="134" t="s">
        <v>3451</v>
      </c>
      <c r="C2046" s="131">
        <v>99935</v>
      </c>
      <c r="D2046" s="132" t="s">
        <v>3462</v>
      </c>
      <c r="E2046" s="133" t="s">
        <v>6894</v>
      </c>
      <c r="F2046" s="133" t="s">
        <v>7097</v>
      </c>
      <c r="G2046" s="135">
        <f t="shared" si="31"/>
        <v>0.89160000000000006</v>
      </c>
      <c r="H2046" s="134" t="s">
        <v>388</v>
      </c>
      <c r="I2046" s="138">
        <f>IF(H2046="Urban",VLOOKUP(C2046,'Wage Index Urban (CMS.GOV)-PDPM'!$A$2:$D$1682,4,FALSE),0)</f>
        <v>0</v>
      </c>
      <c r="J2046" s="138">
        <f>IF(H2046="Rural",VLOOKUP(B2046,'Wage Index Rural (CMS.GOV)-PDPM'!$B$1:$C$54,2,FALSE),0)</f>
        <v>0.89160000000000006</v>
      </c>
    </row>
    <row r="2047" spans="1:10" x14ac:dyDescent="0.25">
      <c r="A2047" s="134">
        <v>35150</v>
      </c>
      <c r="B2047" s="134" t="s">
        <v>3451</v>
      </c>
      <c r="C2047" s="131">
        <v>99935</v>
      </c>
      <c r="D2047" s="132" t="s">
        <v>3463</v>
      </c>
      <c r="E2047" s="133" t="s">
        <v>6895</v>
      </c>
      <c r="F2047" s="133" t="s">
        <v>7097</v>
      </c>
      <c r="G2047" s="135">
        <f t="shared" si="31"/>
        <v>0.89160000000000006</v>
      </c>
      <c r="H2047" s="134" t="s">
        <v>388</v>
      </c>
      <c r="I2047" s="138">
        <f>IF(H2047="Urban",VLOOKUP(C2047,'Wage Index Urban (CMS.GOV)-PDPM'!$A$2:$D$1682,4,FALSE),0)</f>
        <v>0</v>
      </c>
      <c r="J2047" s="138">
        <f>IF(H2047="Rural",VLOOKUP(B2047,'Wage Index Rural (CMS.GOV)-PDPM'!$B$1:$C$54,2,FALSE),0)</f>
        <v>0.89160000000000006</v>
      </c>
    </row>
    <row r="2048" spans="1:10" x14ac:dyDescent="0.25">
      <c r="A2048" s="134">
        <v>35160</v>
      </c>
      <c r="B2048" s="134" t="s">
        <v>3451</v>
      </c>
      <c r="C2048" s="131">
        <v>99935</v>
      </c>
      <c r="D2048" s="132" t="s">
        <v>3086</v>
      </c>
      <c r="E2048" s="133" t="s">
        <v>6896</v>
      </c>
      <c r="F2048" s="133" t="s">
        <v>7097</v>
      </c>
      <c r="G2048" s="135">
        <f t="shared" si="31"/>
        <v>0.89160000000000006</v>
      </c>
      <c r="H2048" s="134" t="s">
        <v>388</v>
      </c>
      <c r="I2048" s="138">
        <f>IF(H2048="Urban",VLOOKUP(C2048,'Wage Index Urban (CMS.GOV)-PDPM'!$A$2:$D$1682,4,FALSE),0)</f>
        <v>0</v>
      </c>
      <c r="J2048" s="138">
        <f>IF(H2048="Rural",VLOOKUP(B2048,'Wage Index Rural (CMS.GOV)-PDPM'!$B$1:$C$54,2,FALSE),0)</f>
        <v>0.89160000000000006</v>
      </c>
    </row>
    <row r="2049" spans="1:10" x14ac:dyDescent="0.25">
      <c r="A2049" s="134">
        <v>35170</v>
      </c>
      <c r="B2049" s="134" t="s">
        <v>3451</v>
      </c>
      <c r="C2049" s="131">
        <v>24220</v>
      </c>
      <c r="D2049" s="132" t="s">
        <v>3464</v>
      </c>
      <c r="E2049" s="133" t="s">
        <v>6604</v>
      </c>
      <c r="F2049" s="133" t="s">
        <v>209</v>
      </c>
      <c r="G2049" s="135">
        <f t="shared" si="31"/>
        <v>0.7732</v>
      </c>
      <c r="H2049" s="134" t="s">
        <v>391</v>
      </c>
      <c r="I2049" s="138">
        <f>IF(H2049="Urban",VLOOKUP(C2049,'Wage Index Urban (CMS.GOV)-PDPM'!$A$2:$D$1682,4,FALSE),0)</f>
        <v>0.7732</v>
      </c>
      <c r="J2049" s="138">
        <f>IF(H2049="Rural",VLOOKUP(B2049,'Wage Index Rural (CMS.GOV)-PDPM'!$B$1:$C$54,2,FALSE),0)</f>
        <v>0</v>
      </c>
    </row>
    <row r="2050" spans="1:10" x14ac:dyDescent="0.25">
      <c r="A2050" s="134">
        <v>35180</v>
      </c>
      <c r="B2050" s="134" t="s">
        <v>3451</v>
      </c>
      <c r="C2050" s="131">
        <v>99935</v>
      </c>
      <c r="D2050" s="132" t="s">
        <v>661</v>
      </c>
      <c r="E2050" s="133" t="s">
        <v>6897</v>
      </c>
      <c r="F2050" s="133" t="s">
        <v>7097</v>
      </c>
      <c r="G2050" s="135">
        <f t="shared" si="31"/>
        <v>0.89160000000000006</v>
      </c>
      <c r="H2050" s="134" t="s">
        <v>388</v>
      </c>
      <c r="I2050" s="138">
        <f>IF(H2050="Urban",VLOOKUP(C2050,'Wage Index Urban (CMS.GOV)-PDPM'!$A$2:$D$1682,4,FALSE),0)</f>
        <v>0</v>
      </c>
      <c r="J2050" s="138">
        <f>IF(H2050="Rural",VLOOKUP(B2050,'Wage Index Rural (CMS.GOV)-PDPM'!$B$1:$C$54,2,FALSE),0)</f>
        <v>0.89160000000000006</v>
      </c>
    </row>
    <row r="2051" spans="1:10" x14ac:dyDescent="0.25">
      <c r="A2051" s="134">
        <v>35190</v>
      </c>
      <c r="B2051" s="134" t="s">
        <v>3451</v>
      </c>
      <c r="C2051" s="131">
        <v>99935</v>
      </c>
      <c r="D2051" s="132" t="s">
        <v>3465</v>
      </c>
      <c r="E2051" s="133" t="s">
        <v>6898</v>
      </c>
      <c r="F2051" s="133" t="s">
        <v>7097</v>
      </c>
      <c r="G2051" s="135">
        <f t="shared" si="31"/>
        <v>0.89160000000000006</v>
      </c>
      <c r="H2051" s="134" t="s">
        <v>388</v>
      </c>
      <c r="I2051" s="138">
        <f>IF(H2051="Urban",VLOOKUP(C2051,'Wage Index Urban (CMS.GOV)-PDPM'!$A$2:$D$1682,4,FALSE),0)</f>
        <v>0</v>
      </c>
      <c r="J2051" s="138">
        <f>IF(H2051="Rural",VLOOKUP(B2051,'Wage Index Rural (CMS.GOV)-PDPM'!$B$1:$C$54,2,FALSE),0)</f>
        <v>0.89160000000000006</v>
      </c>
    </row>
    <row r="2052" spans="1:10" x14ac:dyDescent="0.25">
      <c r="A2052" s="134">
        <v>35200</v>
      </c>
      <c r="B2052" s="134" t="s">
        <v>3451</v>
      </c>
      <c r="C2052" s="131">
        <v>99935</v>
      </c>
      <c r="D2052" s="132" t="s">
        <v>3466</v>
      </c>
      <c r="E2052" s="133" t="s">
        <v>6899</v>
      </c>
      <c r="F2052" s="133" t="s">
        <v>7097</v>
      </c>
      <c r="G2052" s="135">
        <f t="shared" si="31"/>
        <v>0.89160000000000006</v>
      </c>
      <c r="H2052" s="134" t="s">
        <v>388</v>
      </c>
      <c r="I2052" s="138">
        <f>IF(H2052="Urban",VLOOKUP(C2052,'Wage Index Urban (CMS.GOV)-PDPM'!$A$2:$D$1682,4,FALSE),0)</f>
        <v>0</v>
      </c>
      <c r="J2052" s="138">
        <f>IF(H2052="Rural",VLOOKUP(B2052,'Wage Index Rural (CMS.GOV)-PDPM'!$B$1:$C$54,2,FALSE),0)</f>
        <v>0.89160000000000006</v>
      </c>
    </row>
    <row r="2053" spans="1:10" x14ac:dyDescent="0.25">
      <c r="A2053" s="134">
        <v>35210</v>
      </c>
      <c r="B2053" s="134" t="s">
        <v>3451</v>
      </c>
      <c r="C2053" s="131">
        <v>99935</v>
      </c>
      <c r="D2053" s="132" t="s">
        <v>3467</v>
      </c>
      <c r="E2053" s="133" t="s">
        <v>6900</v>
      </c>
      <c r="F2053" s="133" t="s">
        <v>7097</v>
      </c>
      <c r="G2053" s="135">
        <f t="shared" si="31"/>
        <v>0.89160000000000006</v>
      </c>
      <c r="H2053" s="134" t="s">
        <v>388</v>
      </c>
      <c r="I2053" s="138">
        <f>IF(H2053="Urban",VLOOKUP(C2053,'Wage Index Urban (CMS.GOV)-PDPM'!$A$2:$D$1682,4,FALSE),0)</f>
        <v>0</v>
      </c>
      <c r="J2053" s="138">
        <f>IF(H2053="Rural",VLOOKUP(B2053,'Wage Index Rural (CMS.GOV)-PDPM'!$B$1:$C$54,2,FALSE),0)</f>
        <v>0.89160000000000006</v>
      </c>
    </row>
    <row r="2054" spans="1:10" x14ac:dyDescent="0.25">
      <c r="A2054" s="134">
        <v>35220</v>
      </c>
      <c r="B2054" s="134" t="s">
        <v>3451</v>
      </c>
      <c r="C2054" s="131">
        <v>99935</v>
      </c>
      <c r="D2054" s="132" t="s">
        <v>3468</v>
      </c>
      <c r="E2054" s="133" t="s">
        <v>6901</v>
      </c>
      <c r="F2054" s="133" t="s">
        <v>7097</v>
      </c>
      <c r="G2054" s="135">
        <f t="shared" si="31"/>
        <v>0.89160000000000006</v>
      </c>
      <c r="H2054" s="134" t="s">
        <v>388</v>
      </c>
      <c r="I2054" s="138">
        <f>IF(H2054="Urban",VLOOKUP(C2054,'Wage Index Urban (CMS.GOV)-PDPM'!$A$2:$D$1682,4,FALSE),0)</f>
        <v>0</v>
      </c>
      <c r="J2054" s="138">
        <f>IF(H2054="Rural",VLOOKUP(B2054,'Wage Index Rural (CMS.GOV)-PDPM'!$B$1:$C$54,2,FALSE),0)</f>
        <v>0.89160000000000006</v>
      </c>
    </row>
    <row r="2055" spans="1:10" x14ac:dyDescent="0.25">
      <c r="A2055" s="134">
        <v>35230</v>
      </c>
      <c r="B2055" s="134" t="s">
        <v>3451</v>
      </c>
      <c r="C2055" s="131">
        <v>99935</v>
      </c>
      <c r="D2055" s="132" t="s">
        <v>686</v>
      </c>
      <c r="E2055" s="133" t="s">
        <v>6902</v>
      </c>
      <c r="F2055" s="133" t="s">
        <v>7097</v>
      </c>
      <c r="G2055" s="135">
        <f t="shared" si="31"/>
        <v>0.89160000000000006</v>
      </c>
      <c r="H2055" s="134" t="s">
        <v>388</v>
      </c>
      <c r="I2055" s="138">
        <f>IF(H2055="Urban",VLOOKUP(C2055,'Wage Index Urban (CMS.GOV)-PDPM'!$A$2:$D$1682,4,FALSE),0)</f>
        <v>0</v>
      </c>
      <c r="J2055" s="138">
        <f>IF(H2055="Rural",VLOOKUP(B2055,'Wage Index Rural (CMS.GOV)-PDPM'!$B$1:$C$54,2,FALSE),0)</f>
        <v>0.89160000000000006</v>
      </c>
    </row>
    <row r="2056" spans="1:10" x14ac:dyDescent="0.25">
      <c r="A2056" s="134">
        <v>35240</v>
      </c>
      <c r="B2056" s="134" t="s">
        <v>3451</v>
      </c>
      <c r="C2056" s="131">
        <v>99935</v>
      </c>
      <c r="D2056" s="132" t="s">
        <v>3469</v>
      </c>
      <c r="E2056" s="133" t="s">
        <v>6903</v>
      </c>
      <c r="F2056" s="133" t="s">
        <v>7097</v>
      </c>
      <c r="G2056" s="135">
        <f t="shared" si="31"/>
        <v>0.89160000000000006</v>
      </c>
      <c r="H2056" s="134" t="s">
        <v>388</v>
      </c>
      <c r="I2056" s="138">
        <f>IF(H2056="Urban",VLOOKUP(C2056,'Wage Index Urban (CMS.GOV)-PDPM'!$A$2:$D$1682,4,FALSE),0)</f>
        <v>0</v>
      </c>
      <c r="J2056" s="138">
        <f>IF(H2056="Rural",VLOOKUP(B2056,'Wage Index Rural (CMS.GOV)-PDPM'!$B$1:$C$54,2,FALSE),0)</f>
        <v>0.89160000000000006</v>
      </c>
    </row>
    <row r="2057" spans="1:10" x14ac:dyDescent="0.25">
      <c r="A2057" s="134">
        <v>35250</v>
      </c>
      <c r="B2057" s="134" t="s">
        <v>3451</v>
      </c>
      <c r="C2057" s="131">
        <v>99935</v>
      </c>
      <c r="D2057" s="132" t="s">
        <v>3470</v>
      </c>
      <c r="E2057" s="133" t="s">
        <v>6904</v>
      </c>
      <c r="F2057" s="133" t="s">
        <v>7097</v>
      </c>
      <c r="G2057" s="135">
        <f t="shared" ref="G2057:G2120" si="32">IF(H2057="Rural",J2057,I2057)</f>
        <v>0.89160000000000006</v>
      </c>
      <c r="H2057" s="134" t="s">
        <v>388</v>
      </c>
      <c r="I2057" s="138">
        <f>IF(H2057="Urban",VLOOKUP(C2057,'Wage Index Urban (CMS.GOV)-PDPM'!$A$2:$D$1682,4,FALSE),0)</f>
        <v>0</v>
      </c>
      <c r="J2057" s="138">
        <f>IF(H2057="Rural",VLOOKUP(B2057,'Wage Index Rural (CMS.GOV)-PDPM'!$B$1:$C$54,2,FALSE),0)</f>
        <v>0.89160000000000006</v>
      </c>
    </row>
    <row r="2058" spans="1:10" x14ac:dyDescent="0.25">
      <c r="A2058" s="134">
        <v>35260</v>
      </c>
      <c r="B2058" s="134" t="s">
        <v>3451</v>
      </c>
      <c r="C2058" s="131">
        <v>99935</v>
      </c>
      <c r="D2058" s="132" t="s">
        <v>3471</v>
      </c>
      <c r="E2058" s="133" t="s">
        <v>6905</v>
      </c>
      <c r="F2058" s="133" t="s">
        <v>7097</v>
      </c>
      <c r="G2058" s="135">
        <f t="shared" si="32"/>
        <v>0.89160000000000006</v>
      </c>
      <c r="H2058" s="134" t="s">
        <v>388</v>
      </c>
      <c r="I2058" s="138">
        <f>IF(H2058="Urban",VLOOKUP(C2058,'Wage Index Urban (CMS.GOV)-PDPM'!$A$2:$D$1682,4,FALSE),0)</f>
        <v>0</v>
      </c>
      <c r="J2058" s="138">
        <f>IF(H2058="Rural",VLOOKUP(B2058,'Wage Index Rural (CMS.GOV)-PDPM'!$B$1:$C$54,2,FALSE),0)</f>
        <v>0.89160000000000006</v>
      </c>
    </row>
    <row r="2059" spans="1:10" x14ac:dyDescent="0.25">
      <c r="A2059" s="134">
        <v>35270</v>
      </c>
      <c r="B2059" s="134" t="s">
        <v>3451</v>
      </c>
      <c r="C2059" s="131">
        <v>99935</v>
      </c>
      <c r="D2059" s="132" t="s">
        <v>3472</v>
      </c>
      <c r="E2059" s="133" t="s">
        <v>6906</v>
      </c>
      <c r="F2059" s="133" t="s">
        <v>7097</v>
      </c>
      <c r="G2059" s="135">
        <f t="shared" si="32"/>
        <v>0.89160000000000006</v>
      </c>
      <c r="H2059" s="134" t="s">
        <v>388</v>
      </c>
      <c r="I2059" s="138">
        <f>IF(H2059="Urban",VLOOKUP(C2059,'Wage Index Urban (CMS.GOV)-PDPM'!$A$2:$D$1682,4,FALSE),0)</f>
        <v>0</v>
      </c>
      <c r="J2059" s="138">
        <f>IF(H2059="Rural",VLOOKUP(B2059,'Wage Index Rural (CMS.GOV)-PDPM'!$B$1:$C$54,2,FALSE),0)</f>
        <v>0.89160000000000006</v>
      </c>
    </row>
    <row r="2060" spans="1:10" x14ac:dyDescent="0.25">
      <c r="A2060" s="134">
        <v>35280</v>
      </c>
      <c r="B2060" s="134" t="s">
        <v>3451</v>
      </c>
      <c r="C2060" s="131">
        <v>99935</v>
      </c>
      <c r="D2060" s="132" t="s">
        <v>1581</v>
      </c>
      <c r="E2060" s="133" t="s">
        <v>6907</v>
      </c>
      <c r="F2060" s="133" t="s">
        <v>7097</v>
      </c>
      <c r="G2060" s="135">
        <f t="shared" si="32"/>
        <v>0.89160000000000006</v>
      </c>
      <c r="H2060" s="134" t="s">
        <v>388</v>
      </c>
      <c r="I2060" s="138">
        <f>IF(H2060="Urban",VLOOKUP(C2060,'Wage Index Urban (CMS.GOV)-PDPM'!$A$2:$D$1682,4,FALSE),0)</f>
        <v>0</v>
      </c>
      <c r="J2060" s="138">
        <f>IF(H2060="Rural",VLOOKUP(B2060,'Wage Index Rural (CMS.GOV)-PDPM'!$B$1:$C$54,2,FALSE),0)</f>
        <v>0.89160000000000006</v>
      </c>
    </row>
    <row r="2061" spans="1:10" x14ac:dyDescent="0.25">
      <c r="A2061" s="134">
        <v>35290</v>
      </c>
      <c r="B2061" s="134" t="s">
        <v>3451</v>
      </c>
      <c r="C2061" s="131">
        <v>13900</v>
      </c>
      <c r="D2061" s="132" t="s">
        <v>2011</v>
      </c>
      <c r="E2061" s="133" t="s">
        <v>6556</v>
      </c>
      <c r="F2061" s="133" t="s">
        <v>264</v>
      </c>
      <c r="G2061" s="135">
        <f t="shared" si="32"/>
        <v>0.90260000000000007</v>
      </c>
      <c r="H2061" s="134" t="s">
        <v>391</v>
      </c>
      <c r="I2061" s="138">
        <f>IF(H2061="Urban",VLOOKUP(C2061,'Wage Index Urban (CMS.GOV)-PDPM'!$A$2:$D$1682,4,FALSE),0)</f>
        <v>0.90260000000000007</v>
      </c>
      <c r="J2061" s="138">
        <f>IF(H2061="Rural",VLOOKUP(B2061,'Wage Index Rural (CMS.GOV)-PDPM'!$B$1:$C$54,2,FALSE),0)</f>
        <v>0</v>
      </c>
    </row>
    <row r="2062" spans="1:10" x14ac:dyDescent="0.25">
      <c r="A2062" s="134">
        <v>35300</v>
      </c>
      <c r="B2062" s="134" t="s">
        <v>3451</v>
      </c>
      <c r="C2062" s="131">
        <v>99935</v>
      </c>
      <c r="D2062" s="132" t="s">
        <v>3473</v>
      </c>
      <c r="E2062" s="133" t="s">
        <v>6908</v>
      </c>
      <c r="F2062" s="133" t="s">
        <v>7097</v>
      </c>
      <c r="G2062" s="135">
        <f t="shared" si="32"/>
        <v>0.89160000000000006</v>
      </c>
      <c r="H2062" s="134" t="s">
        <v>388</v>
      </c>
      <c r="I2062" s="138">
        <f>IF(H2062="Urban",VLOOKUP(C2062,'Wage Index Urban (CMS.GOV)-PDPM'!$A$2:$D$1682,4,FALSE),0)</f>
        <v>0</v>
      </c>
      <c r="J2062" s="138">
        <f>IF(H2062="Rural",VLOOKUP(B2062,'Wage Index Rural (CMS.GOV)-PDPM'!$B$1:$C$54,2,FALSE),0)</f>
        <v>0.89160000000000006</v>
      </c>
    </row>
    <row r="2063" spans="1:10" x14ac:dyDescent="0.25">
      <c r="A2063" s="134">
        <v>35310</v>
      </c>
      <c r="B2063" s="134" t="s">
        <v>3451</v>
      </c>
      <c r="C2063" s="131">
        <v>99935</v>
      </c>
      <c r="D2063" s="132" t="s">
        <v>2217</v>
      </c>
      <c r="E2063" s="133" t="s">
        <v>6909</v>
      </c>
      <c r="F2063" s="133" t="s">
        <v>7097</v>
      </c>
      <c r="G2063" s="135">
        <f t="shared" si="32"/>
        <v>0.89160000000000006</v>
      </c>
      <c r="H2063" s="134" t="s">
        <v>388</v>
      </c>
      <c r="I2063" s="138">
        <f>IF(H2063="Urban",VLOOKUP(C2063,'Wage Index Urban (CMS.GOV)-PDPM'!$A$2:$D$1682,4,FALSE),0)</f>
        <v>0</v>
      </c>
      <c r="J2063" s="138">
        <f>IF(H2063="Rural",VLOOKUP(B2063,'Wage Index Rural (CMS.GOV)-PDPM'!$B$1:$C$54,2,FALSE),0)</f>
        <v>0.89160000000000006</v>
      </c>
    </row>
    <row r="2064" spans="1:10" x14ac:dyDescent="0.25">
      <c r="A2064" s="134">
        <v>35320</v>
      </c>
      <c r="B2064" s="134" t="s">
        <v>3451</v>
      </c>
      <c r="C2064" s="131">
        <v>13900</v>
      </c>
      <c r="D2064" s="132" t="s">
        <v>3474</v>
      </c>
      <c r="E2064" s="133" t="s">
        <v>6557</v>
      </c>
      <c r="F2064" s="133" t="s">
        <v>264</v>
      </c>
      <c r="G2064" s="135">
        <f t="shared" si="32"/>
        <v>0.90260000000000007</v>
      </c>
      <c r="H2064" s="134" t="s">
        <v>391</v>
      </c>
      <c r="I2064" s="138">
        <f>IF(H2064="Urban",VLOOKUP(C2064,'Wage Index Urban (CMS.GOV)-PDPM'!$A$2:$D$1682,4,FALSE),0)</f>
        <v>0.90260000000000007</v>
      </c>
      <c r="J2064" s="138">
        <f>IF(H2064="Rural",VLOOKUP(B2064,'Wage Index Rural (CMS.GOV)-PDPM'!$B$1:$C$54,2,FALSE),0)</f>
        <v>0</v>
      </c>
    </row>
    <row r="2065" spans="1:10" x14ac:dyDescent="0.25">
      <c r="A2065" s="134">
        <v>35330</v>
      </c>
      <c r="B2065" s="134" t="s">
        <v>3451</v>
      </c>
      <c r="C2065" s="131">
        <v>99935</v>
      </c>
      <c r="D2065" s="132" t="s">
        <v>3475</v>
      </c>
      <c r="E2065" s="133" t="s">
        <v>6910</v>
      </c>
      <c r="F2065" s="133" t="s">
        <v>7097</v>
      </c>
      <c r="G2065" s="135">
        <f t="shared" si="32"/>
        <v>0.89160000000000006</v>
      </c>
      <c r="H2065" s="134" t="s">
        <v>388</v>
      </c>
      <c r="I2065" s="138">
        <f>IF(H2065="Urban",VLOOKUP(C2065,'Wage Index Urban (CMS.GOV)-PDPM'!$A$2:$D$1682,4,FALSE),0)</f>
        <v>0</v>
      </c>
      <c r="J2065" s="138">
        <f>IF(H2065="Rural",VLOOKUP(B2065,'Wage Index Rural (CMS.GOV)-PDPM'!$B$1:$C$54,2,FALSE),0)</f>
        <v>0.89160000000000006</v>
      </c>
    </row>
    <row r="2066" spans="1:10" x14ac:dyDescent="0.25">
      <c r="A2066" s="134">
        <v>35340</v>
      </c>
      <c r="B2066" s="134" t="s">
        <v>3451</v>
      </c>
      <c r="C2066" s="131">
        <v>99935</v>
      </c>
      <c r="D2066" s="132" t="s">
        <v>1311</v>
      </c>
      <c r="E2066" s="133" t="s">
        <v>6911</v>
      </c>
      <c r="F2066" s="133" t="s">
        <v>7097</v>
      </c>
      <c r="G2066" s="135">
        <f t="shared" si="32"/>
        <v>0.89160000000000006</v>
      </c>
      <c r="H2066" s="134" t="s">
        <v>388</v>
      </c>
      <c r="I2066" s="138">
        <f>IF(H2066="Urban",VLOOKUP(C2066,'Wage Index Urban (CMS.GOV)-PDPM'!$A$2:$D$1682,4,FALSE),0)</f>
        <v>0</v>
      </c>
      <c r="J2066" s="138">
        <f>IF(H2066="Rural",VLOOKUP(B2066,'Wage Index Rural (CMS.GOV)-PDPM'!$B$1:$C$54,2,FALSE),0)</f>
        <v>0.89160000000000006</v>
      </c>
    </row>
    <row r="2067" spans="1:10" x14ac:dyDescent="0.25">
      <c r="A2067" s="134">
        <v>35350</v>
      </c>
      <c r="B2067" s="134" t="s">
        <v>3451</v>
      </c>
      <c r="C2067" s="131">
        <v>99935</v>
      </c>
      <c r="D2067" s="132" t="s">
        <v>2734</v>
      </c>
      <c r="E2067" s="133" t="s">
        <v>6912</v>
      </c>
      <c r="F2067" s="133" t="s">
        <v>7097</v>
      </c>
      <c r="G2067" s="135">
        <f t="shared" si="32"/>
        <v>0.89160000000000006</v>
      </c>
      <c r="H2067" s="134" t="s">
        <v>388</v>
      </c>
      <c r="I2067" s="138">
        <f>IF(H2067="Urban",VLOOKUP(C2067,'Wage Index Urban (CMS.GOV)-PDPM'!$A$2:$D$1682,4,FALSE),0)</f>
        <v>0</v>
      </c>
      <c r="J2067" s="138">
        <f>IF(H2067="Rural",VLOOKUP(B2067,'Wage Index Rural (CMS.GOV)-PDPM'!$B$1:$C$54,2,FALSE),0)</f>
        <v>0.89160000000000006</v>
      </c>
    </row>
    <row r="2068" spans="1:10" x14ac:dyDescent="0.25">
      <c r="A2068" s="134">
        <v>35360</v>
      </c>
      <c r="B2068" s="134" t="s">
        <v>3451</v>
      </c>
      <c r="C2068" s="131">
        <v>99935</v>
      </c>
      <c r="D2068" s="132" t="s">
        <v>3476</v>
      </c>
      <c r="E2068" s="133" t="s">
        <v>6913</v>
      </c>
      <c r="F2068" s="133" t="s">
        <v>7097</v>
      </c>
      <c r="G2068" s="135">
        <f t="shared" si="32"/>
        <v>0.89160000000000006</v>
      </c>
      <c r="H2068" s="134" t="s">
        <v>388</v>
      </c>
      <c r="I2068" s="138">
        <f>IF(H2068="Urban",VLOOKUP(C2068,'Wage Index Urban (CMS.GOV)-PDPM'!$A$2:$D$1682,4,FALSE),0)</f>
        <v>0</v>
      </c>
      <c r="J2068" s="138">
        <f>IF(H2068="Rural",VLOOKUP(B2068,'Wage Index Rural (CMS.GOV)-PDPM'!$B$1:$C$54,2,FALSE),0)</f>
        <v>0.89160000000000006</v>
      </c>
    </row>
    <row r="2069" spans="1:10" x14ac:dyDescent="0.25">
      <c r="A2069" s="134">
        <v>35370</v>
      </c>
      <c r="B2069" s="134" t="s">
        <v>3451</v>
      </c>
      <c r="C2069" s="131">
        <v>99935</v>
      </c>
      <c r="D2069" s="132" t="s">
        <v>2740</v>
      </c>
      <c r="E2069" s="133" t="s">
        <v>6914</v>
      </c>
      <c r="F2069" s="133" t="s">
        <v>7097</v>
      </c>
      <c r="G2069" s="135">
        <f t="shared" si="32"/>
        <v>0.89160000000000006</v>
      </c>
      <c r="H2069" s="134" t="s">
        <v>388</v>
      </c>
      <c r="I2069" s="138">
        <f>IF(H2069="Urban",VLOOKUP(C2069,'Wage Index Urban (CMS.GOV)-PDPM'!$A$2:$D$1682,4,FALSE),0)</f>
        <v>0</v>
      </c>
      <c r="J2069" s="138">
        <f>IF(H2069="Rural",VLOOKUP(B2069,'Wage Index Rural (CMS.GOV)-PDPM'!$B$1:$C$54,2,FALSE),0)</f>
        <v>0.89160000000000006</v>
      </c>
    </row>
    <row r="2070" spans="1:10" x14ac:dyDescent="0.25">
      <c r="A2070" s="134">
        <v>35380</v>
      </c>
      <c r="B2070" s="134" t="s">
        <v>3451</v>
      </c>
      <c r="C2070" s="131">
        <v>99935</v>
      </c>
      <c r="D2070" s="132" t="s">
        <v>1600</v>
      </c>
      <c r="E2070" s="133" t="s">
        <v>6915</v>
      </c>
      <c r="F2070" s="133" t="s">
        <v>7097</v>
      </c>
      <c r="G2070" s="135">
        <f t="shared" si="32"/>
        <v>0.89160000000000006</v>
      </c>
      <c r="H2070" s="134" t="s">
        <v>388</v>
      </c>
      <c r="I2070" s="138">
        <f>IF(H2070="Urban",VLOOKUP(C2070,'Wage Index Urban (CMS.GOV)-PDPM'!$A$2:$D$1682,4,FALSE),0)</f>
        <v>0</v>
      </c>
      <c r="J2070" s="138">
        <f>IF(H2070="Rural",VLOOKUP(B2070,'Wage Index Rural (CMS.GOV)-PDPM'!$B$1:$C$54,2,FALSE),0)</f>
        <v>0.89160000000000006</v>
      </c>
    </row>
    <row r="2071" spans="1:10" x14ac:dyDescent="0.25">
      <c r="A2071" s="134">
        <v>35390</v>
      </c>
      <c r="B2071" s="134" t="s">
        <v>3451</v>
      </c>
      <c r="C2071" s="131">
        <v>99935</v>
      </c>
      <c r="D2071" s="132" t="s">
        <v>3477</v>
      </c>
      <c r="E2071" s="133" t="s">
        <v>6916</v>
      </c>
      <c r="F2071" s="133" t="s">
        <v>7097</v>
      </c>
      <c r="G2071" s="135">
        <f t="shared" si="32"/>
        <v>0.89160000000000006</v>
      </c>
      <c r="H2071" s="134" t="s">
        <v>388</v>
      </c>
      <c r="I2071" s="138">
        <f>IF(H2071="Urban",VLOOKUP(C2071,'Wage Index Urban (CMS.GOV)-PDPM'!$A$2:$D$1682,4,FALSE),0)</f>
        <v>0</v>
      </c>
      <c r="J2071" s="138">
        <f>IF(H2071="Rural",VLOOKUP(B2071,'Wage Index Rural (CMS.GOV)-PDPM'!$B$1:$C$54,2,FALSE),0)</f>
        <v>0.89160000000000006</v>
      </c>
    </row>
    <row r="2072" spans="1:10" x14ac:dyDescent="0.25">
      <c r="A2072" s="134">
        <v>35400</v>
      </c>
      <c r="B2072" s="134" t="s">
        <v>3451</v>
      </c>
      <c r="C2072" s="131">
        <v>99935</v>
      </c>
      <c r="D2072" s="132" t="s">
        <v>3478</v>
      </c>
      <c r="E2072" s="133" t="s">
        <v>6917</v>
      </c>
      <c r="F2072" s="133" t="s">
        <v>7097</v>
      </c>
      <c r="G2072" s="135">
        <f t="shared" si="32"/>
        <v>0.89160000000000006</v>
      </c>
      <c r="H2072" s="134" t="s">
        <v>388</v>
      </c>
      <c r="I2072" s="138">
        <f>IF(H2072="Urban",VLOOKUP(C2072,'Wage Index Urban (CMS.GOV)-PDPM'!$A$2:$D$1682,4,FALSE),0)</f>
        <v>0</v>
      </c>
      <c r="J2072" s="138">
        <f>IF(H2072="Rural",VLOOKUP(B2072,'Wage Index Rural (CMS.GOV)-PDPM'!$B$1:$C$54,2,FALSE),0)</f>
        <v>0.89160000000000006</v>
      </c>
    </row>
    <row r="2073" spans="1:10" x14ac:dyDescent="0.25">
      <c r="A2073" s="134">
        <v>35410</v>
      </c>
      <c r="B2073" s="134" t="s">
        <v>3451</v>
      </c>
      <c r="C2073" s="131">
        <v>99935</v>
      </c>
      <c r="D2073" s="132" t="s">
        <v>2055</v>
      </c>
      <c r="E2073" s="133" t="s">
        <v>6918</v>
      </c>
      <c r="F2073" s="133" t="s">
        <v>7097</v>
      </c>
      <c r="G2073" s="135">
        <f t="shared" si="32"/>
        <v>0.89160000000000006</v>
      </c>
      <c r="H2073" s="134" t="s">
        <v>388</v>
      </c>
      <c r="I2073" s="138">
        <f>IF(H2073="Urban",VLOOKUP(C2073,'Wage Index Urban (CMS.GOV)-PDPM'!$A$2:$D$1682,4,FALSE),0)</f>
        <v>0</v>
      </c>
      <c r="J2073" s="138">
        <f>IF(H2073="Rural",VLOOKUP(B2073,'Wage Index Rural (CMS.GOV)-PDPM'!$B$1:$C$54,2,FALSE),0)</f>
        <v>0.89160000000000006</v>
      </c>
    </row>
    <row r="2074" spans="1:10" x14ac:dyDescent="0.25">
      <c r="A2074" s="134">
        <v>35420</v>
      </c>
      <c r="B2074" s="134" t="s">
        <v>3451</v>
      </c>
      <c r="C2074" s="131">
        <v>99935</v>
      </c>
      <c r="D2074" s="132" t="s">
        <v>1889</v>
      </c>
      <c r="E2074" s="133" t="s">
        <v>6919</v>
      </c>
      <c r="F2074" s="133" t="s">
        <v>7097</v>
      </c>
      <c r="G2074" s="135">
        <f t="shared" si="32"/>
        <v>0.89160000000000006</v>
      </c>
      <c r="H2074" s="134" t="s">
        <v>388</v>
      </c>
      <c r="I2074" s="138">
        <f>IF(H2074="Urban",VLOOKUP(C2074,'Wage Index Urban (CMS.GOV)-PDPM'!$A$2:$D$1682,4,FALSE),0)</f>
        <v>0</v>
      </c>
      <c r="J2074" s="138">
        <f>IF(H2074="Rural",VLOOKUP(B2074,'Wage Index Rural (CMS.GOV)-PDPM'!$B$1:$C$54,2,FALSE),0)</f>
        <v>0.89160000000000006</v>
      </c>
    </row>
    <row r="2075" spans="1:10" x14ac:dyDescent="0.25">
      <c r="A2075" s="134">
        <v>35430</v>
      </c>
      <c r="B2075" s="134" t="s">
        <v>3451</v>
      </c>
      <c r="C2075" s="131">
        <v>99935</v>
      </c>
      <c r="D2075" s="132" t="s">
        <v>3479</v>
      </c>
      <c r="E2075" s="133" t="s">
        <v>6920</v>
      </c>
      <c r="F2075" s="133" t="s">
        <v>7097</v>
      </c>
      <c r="G2075" s="135">
        <f t="shared" si="32"/>
        <v>0.89160000000000006</v>
      </c>
      <c r="H2075" s="134" t="s">
        <v>388</v>
      </c>
      <c r="I2075" s="138">
        <f>IF(H2075="Urban",VLOOKUP(C2075,'Wage Index Urban (CMS.GOV)-PDPM'!$A$2:$D$1682,4,FALSE),0)</f>
        <v>0</v>
      </c>
      <c r="J2075" s="138">
        <f>IF(H2075="Rural",VLOOKUP(B2075,'Wage Index Rural (CMS.GOV)-PDPM'!$B$1:$C$54,2,FALSE),0)</f>
        <v>0.89160000000000006</v>
      </c>
    </row>
    <row r="2076" spans="1:10" x14ac:dyDescent="0.25">
      <c r="A2076" s="134">
        <v>35440</v>
      </c>
      <c r="B2076" s="134" t="s">
        <v>3451</v>
      </c>
      <c r="C2076" s="131">
        <v>99935</v>
      </c>
      <c r="D2076" s="132" t="s">
        <v>1612</v>
      </c>
      <c r="E2076" s="133" t="s">
        <v>6921</v>
      </c>
      <c r="F2076" s="133" t="s">
        <v>7097</v>
      </c>
      <c r="G2076" s="135">
        <f t="shared" si="32"/>
        <v>0.89160000000000006</v>
      </c>
      <c r="H2076" s="134" t="s">
        <v>388</v>
      </c>
      <c r="I2076" s="138">
        <f>IF(H2076="Urban",VLOOKUP(C2076,'Wage Index Urban (CMS.GOV)-PDPM'!$A$2:$D$1682,4,FALSE),0)</f>
        <v>0</v>
      </c>
      <c r="J2076" s="138">
        <f>IF(H2076="Rural",VLOOKUP(B2076,'Wage Index Rural (CMS.GOV)-PDPM'!$B$1:$C$54,2,FALSE),0)</f>
        <v>0.89160000000000006</v>
      </c>
    </row>
    <row r="2077" spans="1:10" x14ac:dyDescent="0.25">
      <c r="A2077" s="134">
        <v>35999</v>
      </c>
      <c r="B2077" s="134" t="s">
        <v>3451</v>
      </c>
      <c r="C2077" s="131">
        <v>99935</v>
      </c>
      <c r="D2077" s="132" t="s">
        <v>387</v>
      </c>
      <c r="E2077" s="133" t="s">
        <v>6922</v>
      </c>
      <c r="F2077" s="133" t="s">
        <v>7097</v>
      </c>
      <c r="G2077" s="135">
        <f t="shared" si="32"/>
        <v>0.89160000000000006</v>
      </c>
      <c r="H2077" s="134" t="s">
        <v>388</v>
      </c>
      <c r="I2077" s="138">
        <f>IF(H2077="Urban",VLOOKUP(C2077,'Wage Index Urban (CMS.GOV)-PDPM'!$A$2:$D$1682,4,FALSE),0)</f>
        <v>0</v>
      </c>
      <c r="J2077" s="138">
        <f>IF(H2077="Rural",VLOOKUP(B2077,'Wage Index Rural (CMS.GOV)-PDPM'!$B$1:$C$54,2,FALSE),0)</f>
        <v>0.89160000000000006</v>
      </c>
    </row>
    <row r="2078" spans="1:10" x14ac:dyDescent="0.25">
      <c r="A2078" s="134">
        <v>35450</v>
      </c>
      <c r="B2078" s="134" t="s">
        <v>3451</v>
      </c>
      <c r="C2078" s="131">
        <v>99935</v>
      </c>
      <c r="D2078" s="132" t="s">
        <v>2756</v>
      </c>
      <c r="E2078" s="133" t="s">
        <v>6923</v>
      </c>
      <c r="F2078" s="133" t="s">
        <v>7097</v>
      </c>
      <c r="G2078" s="135">
        <f t="shared" si="32"/>
        <v>0.89160000000000006</v>
      </c>
      <c r="H2078" s="134" t="s">
        <v>388</v>
      </c>
      <c r="I2078" s="138">
        <f>IF(H2078="Urban",VLOOKUP(C2078,'Wage Index Urban (CMS.GOV)-PDPM'!$A$2:$D$1682,4,FALSE),0)</f>
        <v>0</v>
      </c>
      <c r="J2078" s="138">
        <f>IF(H2078="Rural",VLOOKUP(B2078,'Wage Index Rural (CMS.GOV)-PDPM'!$B$1:$C$54,2,FALSE),0)</f>
        <v>0.89160000000000006</v>
      </c>
    </row>
    <row r="2079" spans="1:10" x14ac:dyDescent="0.25">
      <c r="A2079" s="134">
        <v>35460</v>
      </c>
      <c r="B2079" s="134" t="s">
        <v>3451</v>
      </c>
      <c r="C2079" s="131">
        <v>99935</v>
      </c>
      <c r="D2079" s="132" t="s">
        <v>3480</v>
      </c>
      <c r="E2079" s="133" t="s">
        <v>6924</v>
      </c>
      <c r="F2079" s="133" t="s">
        <v>7097</v>
      </c>
      <c r="G2079" s="135">
        <f t="shared" si="32"/>
        <v>0.89160000000000006</v>
      </c>
      <c r="H2079" s="134" t="s">
        <v>388</v>
      </c>
      <c r="I2079" s="138">
        <f>IF(H2079="Urban",VLOOKUP(C2079,'Wage Index Urban (CMS.GOV)-PDPM'!$A$2:$D$1682,4,FALSE),0)</f>
        <v>0</v>
      </c>
      <c r="J2079" s="138">
        <f>IF(H2079="Rural",VLOOKUP(B2079,'Wage Index Rural (CMS.GOV)-PDPM'!$B$1:$C$54,2,FALSE),0)</f>
        <v>0.89160000000000006</v>
      </c>
    </row>
    <row r="2080" spans="1:10" x14ac:dyDescent="0.25">
      <c r="A2080" s="134">
        <v>35470</v>
      </c>
      <c r="B2080" s="134" t="s">
        <v>3451</v>
      </c>
      <c r="C2080" s="131">
        <v>99935</v>
      </c>
      <c r="D2080" s="132" t="s">
        <v>3481</v>
      </c>
      <c r="E2080" s="133" t="s">
        <v>6925</v>
      </c>
      <c r="F2080" s="133" t="s">
        <v>7097</v>
      </c>
      <c r="G2080" s="135">
        <f t="shared" si="32"/>
        <v>0.89160000000000006</v>
      </c>
      <c r="H2080" s="134" t="s">
        <v>388</v>
      </c>
      <c r="I2080" s="138">
        <f>IF(H2080="Urban",VLOOKUP(C2080,'Wage Index Urban (CMS.GOV)-PDPM'!$A$2:$D$1682,4,FALSE),0)</f>
        <v>0</v>
      </c>
      <c r="J2080" s="138">
        <f>IF(H2080="Rural",VLOOKUP(B2080,'Wage Index Rural (CMS.GOV)-PDPM'!$B$1:$C$54,2,FALSE),0)</f>
        <v>0.89160000000000006</v>
      </c>
    </row>
    <row r="2081" spans="1:10" x14ac:dyDescent="0.25">
      <c r="A2081" s="134">
        <v>35480</v>
      </c>
      <c r="B2081" s="134" t="s">
        <v>3451</v>
      </c>
      <c r="C2081" s="131">
        <v>99935</v>
      </c>
      <c r="D2081" s="132" t="s">
        <v>3482</v>
      </c>
      <c r="E2081" s="133" t="s">
        <v>6926</v>
      </c>
      <c r="F2081" s="133" t="s">
        <v>7097</v>
      </c>
      <c r="G2081" s="135">
        <f t="shared" si="32"/>
        <v>0.89160000000000006</v>
      </c>
      <c r="H2081" s="134" t="s">
        <v>388</v>
      </c>
      <c r="I2081" s="138">
        <f>IF(H2081="Urban",VLOOKUP(C2081,'Wage Index Urban (CMS.GOV)-PDPM'!$A$2:$D$1682,4,FALSE),0)</f>
        <v>0</v>
      </c>
      <c r="J2081" s="138">
        <f>IF(H2081="Rural",VLOOKUP(B2081,'Wage Index Rural (CMS.GOV)-PDPM'!$B$1:$C$54,2,FALSE),0)</f>
        <v>0.89160000000000006</v>
      </c>
    </row>
    <row r="2082" spans="1:10" x14ac:dyDescent="0.25">
      <c r="A2082" s="134">
        <v>35490</v>
      </c>
      <c r="B2082" s="134" t="s">
        <v>3451</v>
      </c>
      <c r="C2082" s="131">
        <v>99935</v>
      </c>
      <c r="D2082" s="132" t="s">
        <v>3483</v>
      </c>
      <c r="E2082" s="133" t="s">
        <v>6927</v>
      </c>
      <c r="F2082" s="133" t="s">
        <v>7097</v>
      </c>
      <c r="G2082" s="135">
        <f t="shared" si="32"/>
        <v>0.89160000000000006</v>
      </c>
      <c r="H2082" s="134" t="s">
        <v>388</v>
      </c>
      <c r="I2082" s="138">
        <f>IF(H2082="Urban",VLOOKUP(C2082,'Wage Index Urban (CMS.GOV)-PDPM'!$A$2:$D$1682,4,FALSE),0)</f>
        <v>0</v>
      </c>
      <c r="J2082" s="138">
        <f>IF(H2082="Rural",VLOOKUP(B2082,'Wage Index Rural (CMS.GOV)-PDPM'!$B$1:$C$54,2,FALSE),0)</f>
        <v>0.89160000000000006</v>
      </c>
    </row>
    <row r="2083" spans="1:10" x14ac:dyDescent="0.25">
      <c r="A2083" s="134">
        <v>35500</v>
      </c>
      <c r="B2083" s="134" t="s">
        <v>3451</v>
      </c>
      <c r="C2083" s="131">
        <v>99935</v>
      </c>
      <c r="D2083" s="132" t="s">
        <v>3484</v>
      </c>
      <c r="E2083" s="133" t="s">
        <v>6928</v>
      </c>
      <c r="F2083" s="133" t="s">
        <v>7097</v>
      </c>
      <c r="G2083" s="135">
        <f t="shared" si="32"/>
        <v>0.89160000000000006</v>
      </c>
      <c r="H2083" s="134" t="s">
        <v>388</v>
      </c>
      <c r="I2083" s="138">
        <f>IF(H2083="Urban",VLOOKUP(C2083,'Wage Index Urban (CMS.GOV)-PDPM'!$A$2:$D$1682,4,FALSE),0)</f>
        <v>0</v>
      </c>
      <c r="J2083" s="138">
        <f>IF(H2083="Rural",VLOOKUP(B2083,'Wage Index Rural (CMS.GOV)-PDPM'!$B$1:$C$54,2,FALSE),0)</f>
        <v>0.89160000000000006</v>
      </c>
    </row>
    <row r="2084" spans="1:10" x14ac:dyDescent="0.25">
      <c r="A2084" s="134">
        <v>35510</v>
      </c>
      <c r="B2084" s="134" t="s">
        <v>3451</v>
      </c>
      <c r="C2084" s="131">
        <v>99935</v>
      </c>
      <c r="D2084" s="132" t="s">
        <v>1763</v>
      </c>
      <c r="E2084" s="133" t="s">
        <v>6929</v>
      </c>
      <c r="F2084" s="133" t="s">
        <v>7097</v>
      </c>
      <c r="G2084" s="135">
        <f t="shared" si="32"/>
        <v>0.89160000000000006</v>
      </c>
      <c r="H2084" s="134" t="s">
        <v>388</v>
      </c>
      <c r="I2084" s="138">
        <f>IF(H2084="Urban",VLOOKUP(C2084,'Wage Index Urban (CMS.GOV)-PDPM'!$A$2:$D$1682,4,FALSE),0)</f>
        <v>0</v>
      </c>
      <c r="J2084" s="138">
        <f>IF(H2084="Rural",VLOOKUP(B2084,'Wage Index Rural (CMS.GOV)-PDPM'!$B$1:$C$54,2,FALSE),0)</f>
        <v>0.89160000000000006</v>
      </c>
    </row>
    <row r="2085" spans="1:10" x14ac:dyDescent="0.25">
      <c r="A2085" s="134">
        <v>35520</v>
      </c>
      <c r="B2085" s="134" t="s">
        <v>3451</v>
      </c>
      <c r="C2085" s="131">
        <v>99935</v>
      </c>
      <c r="D2085" s="132" t="s">
        <v>3485</v>
      </c>
      <c r="E2085" s="133" t="s">
        <v>6930</v>
      </c>
      <c r="F2085" s="133" t="s">
        <v>7097</v>
      </c>
      <c r="G2085" s="135">
        <f t="shared" si="32"/>
        <v>0.89160000000000006</v>
      </c>
      <c r="H2085" s="134" t="s">
        <v>388</v>
      </c>
      <c r="I2085" s="138">
        <f>IF(H2085="Urban",VLOOKUP(C2085,'Wage Index Urban (CMS.GOV)-PDPM'!$A$2:$D$1682,4,FALSE),0)</f>
        <v>0</v>
      </c>
      <c r="J2085" s="138">
        <f>IF(H2085="Rural",VLOOKUP(B2085,'Wage Index Rural (CMS.GOV)-PDPM'!$B$1:$C$54,2,FALSE),0)</f>
        <v>0.89160000000000006</v>
      </c>
    </row>
    <row r="2086" spans="1:10" x14ac:dyDescent="0.25">
      <c r="A2086" s="134">
        <v>36000</v>
      </c>
      <c r="B2086" s="134" t="s">
        <v>1714</v>
      </c>
      <c r="C2086" s="131">
        <v>99936</v>
      </c>
      <c r="D2086" s="132" t="s">
        <v>862</v>
      </c>
      <c r="E2086" s="133" t="s">
        <v>3486</v>
      </c>
      <c r="F2086" s="133" t="s">
        <v>7098</v>
      </c>
      <c r="G2086" s="135">
        <f t="shared" si="32"/>
        <v>0.7873</v>
      </c>
      <c r="H2086" s="134" t="s">
        <v>388</v>
      </c>
      <c r="I2086" s="138">
        <f>IF(H2086="Urban",VLOOKUP(C2086,'Wage Index Urban (CMS.GOV)-PDPM'!$A$2:$D$1682,4,FALSE),0)</f>
        <v>0</v>
      </c>
      <c r="J2086" s="138">
        <f>IF(H2086="Rural",VLOOKUP(B2086,'Wage Index Rural (CMS.GOV)-PDPM'!$B$1:$C$54,2,FALSE),0)</f>
        <v>0.7873</v>
      </c>
    </row>
    <row r="2087" spans="1:10" x14ac:dyDescent="0.25">
      <c r="A2087" s="134">
        <v>36010</v>
      </c>
      <c r="B2087" s="134" t="s">
        <v>1714</v>
      </c>
      <c r="C2087" s="131">
        <v>30620</v>
      </c>
      <c r="D2087" s="132" t="s">
        <v>1639</v>
      </c>
      <c r="E2087" s="133" t="s">
        <v>3487</v>
      </c>
      <c r="F2087" s="133" t="s">
        <v>265</v>
      </c>
      <c r="G2087" s="135">
        <f t="shared" si="32"/>
        <v>0.83090000000000008</v>
      </c>
      <c r="H2087" s="134" t="s">
        <v>391</v>
      </c>
      <c r="I2087" s="138">
        <f>IF(H2087="Urban",VLOOKUP(C2087,'Wage Index Urban (CMS.GOV)-PDPM'!$A$2:$D$1682,4,FALSE),0)</f>
        <v>0.83090000000000008</v>
      </c>
      <c r="J2087" s="138">
        <f>IF(H2087="Rural",VLOOKUP(B2087,'Wage Index Rural (CMS.GOV)-PDPM'!$B$1:$C$54,2,FALSE),0)</f>
        <v>0</v>
      </c>
    </row>
    <row r="2088" spans="1:10" x14ac:dyDescent="0.25">
      <c r="A2088" s="134">
        <v>36020</v>
      </c>
      <c r="B2088" s="134" t="s">
        <v>1714</v>
      </c>
      <c r="C2088" s="131">
        <v>99936</v>
      </c>
      <c r="D2088" s="132" t="s">
        <v>3488</v>
      </c>
      <c r="E2088" s="133" t="s">
        <v>3489</v>
      </c>
      <c r="F2088" s="133" t="s">
        <v>7098</v>
      </c>
      <c r="G2088" s="135">
        <f t="shared" si="32"/>
        <v>0.7873</v>
      </c>
      <c r="H2088" s="134" t="s">
        <v>388</v>
      </c>
      <c r="I2088" s="138">
        <f>IF(H2088="Urban",VLOOKUP(C2088,'Wage Index Urban (CMS.GOV)-PDPM'!$A$2:$D$1682,4,FALSE),0)</f>
        <v>0</v>
      </c>
      <c r="J2088" s="138">
        <f>IF(H2088="Rural",VLOOKUP(B2088,'Wage Index Rural (CMS.GOV)-PDPM'!$B$1:$C$54,2,FALSE),0)</f>
        <v>0.7873</v>
      </c>
    </row>
    <row r="2089" spans="1:10" x14ac:dyDescent="0.25">
      <c r="A2089" s="134">
        <v>36030</v>
      </c>
      <c r="B2089" s="134" t="s">
        <v>1714</v>
      </c>
      <c r="C2089" s="131">
        <v>99936</v>
      </c>
      <c r="D2089" s="132" t="s">
        <v>3490</v>
      </c>
      <c r="E2089" s="133" t="s">
        <v>3491</v>
      </c>
      <c r="F2089" s="133" t="s">
        <v>7098</v>
      </c>
      <c r="G2089" s="135">
        <f t="shared" si="32"/>
        <v>0.7873</v>
      </c>
      <c r="H2089" s="134" t="s">
        <v>388</v>
      </c>
      <c r="I2089" s="138">
        <f>IF(H2089="Urban",VLOOKUP(C2089,'Wage Index Urban (CMS.GOV)-PDPM'!$A$2:$D$1682,4,FALSE),0)</f>
        <v>0</v>
      </c>
      <c r="J2089" s="138">
        <f>IF(H2089="Rural",VLOOKUP(B2089,'Wage Index Rural (CMS.GOV)-PDPM'!$B$1:$C$54,2,FALSE),0)</f>
        <v>0.7873</v>
      </c>
    </row>
    <row r="2090" spans="1:10" x14ac:dyDescent="0.25">
      <c r="A2090" s="134">
        <v>36040</v>
      </c>
      <c r="B2090" s="134" t="s">
        <v>1714</v>
      </c>
      <c r="C2090" s="131">
        <v>99936</v>
      </c>
      <c r="D2090" s="132" t="s">
        <v>3492</v>
      </c>
      <c r="E2090" s="133" t="s">
        <v>3493</v>
      </c>
      <c r="F2090" s="133" t="s">
        <v>7098</v>
      </c>
      <c r="G2090" s="135">
        <f t="shared" si="32"/>
        <v>0.7873</v>
      </c>
      <c r="H2090" s="134" t="s">
        <v>388</v>
      </c>
      <c r="I2090" s="138">
        <f>IF(H2090="Urban",VLOOKUP(C2090,'Wage Index Urban (CMS.GOV)-PDPM'!$A$2:$D$1682,4,FALSE),0)</f>
        <v>0</v>
      </c>
      <c r="J2090" s="138">
        <f>IF(H2090="Rural",VLOOKUP(B2090,'Wage Index Rural (CMS.GOV)-PDPM'!$B$1:$C$54,2,FALSE),0)</f>
        <v>0.7873</v>
      </c>
    </row>
    <row r="2091" spans="1:10" x14ac:dyDescent="0.25">
      <c r="A2091" s="134">
        <v>36050</v>
      </c>
      <c r="B2091" s="134" t="s">
        <v>1714</v>
      </c>
      <c r="C2091" s="131">
        <v>99936</v>
      </c>
      <c r="D2091" s="132" t="s">
        <v>3494</v>
      </c>
      <c r="E2091" s="133" t="s">
        <v>3495</v>
      </c>
      <c r="F2091" s="133" t="s">
        <v>7098</v>
      </c>
      <c r="G2091" s="135">
        <f t="shared" si="32"/>
        <v>0.7873</v>
      </c>
      <c r="H2091" s="134" t="s">
        <v>388</v>
      </c>
      <c r="I2091" s="138">
        <f>IF(H2091="Urban",VLOOKUP(C2091,'Wage Index Urban (CMS.GOV)-PDPM'!$A$2:$D$1682,4,FALSE),0)</f>
        <v>0</v>
      </c>
      <c r="J2091" s="138">
        <f>IF(H2091="Rural",VLOOKUP(B2091,'Wage Index Rural (CMS.GOV)-PDPM'!$B$1:$C$54,2,FALSE),0)</f>
        <v>0.7873</v>
      </c>
    </row>
    <row r="2092" spans="1:10" x14ac:dyDescent="0.25">
      <c r="A2092" s="134">
        <v>36060</v>
      </c>
      <c r="B2092" s="134" t="s">
        <v>1714</v>
      </c>
      <c r="C2092" s="131">
        <v>48540</v>
      </c>
      <c r="D2092" s="132" t="s">
        <v>3496</v>
      </c>
      <c r="E2092" s="133" t="s">
        <v>3497</v>
      </c>
      <c r="F2092" s="133" t="s">
        <v>266</v>
      </c>
      <c r="G2092" s="135">
        <f t="shared" si="32"/>
        <v>0.67610000000000003</v>
      </c>
      <c r="H2092" s="134" t="s">
        <v>391</v>
      </c>
      <c r="I2092" s="138">
        <f>IF(H2092="Urban",VLOOKUP(C2092,'Wage Index Urban (CMS.GOV)-PDPM'!$A$2:$D$1682,4,FALSE),0)</f>
        <v>0.67610000000000003</v>
      </c>
      <c r="J2092" s="138">
        <f>IF(H2092="Rural",VLOOKUP(B2092,'Wage Index Rural (CMS.GOV)-PDPM'!$B$1:$C$54,2,FALSE),0)</f>
        <v>0</v>
      </c>
    </row>
    <row r="2093" spans="1:10" x14ac:dyDescent="0.25">
      <c r="A2093" s="134">
        <v>36070</v>
      </c>
      <c r="B2093" s="134" t="s">
        <v>1714</v>
      </c>
      <c r="C2093" s="131">
        <v>17140</v>
      </c>
      <c r="D2093" s="132" t="s">
        <v>1486</v>
      </c>
      <c r="E2093" s="133" t="s">
        <v>3498</v>
      </c>
      <c r="F2093" s="133" t="s">
        <v>139</v>
      </c>
      <c r="G2093" s="135">
        <f t="shared" si="32"/>
        <v>0.9103</v>
      </c>
      <c r="H2093" s="134" t="s">
        <v>391</v>
      </c>
      <c r="I2093" s="138">
        <f>IF(H2093="Urban",VLOOKUP(C2093,'Wage Index Urban (CMS.GOV)-PDPM'!$A$2:$D$1682,4,FALSE),0)</f>
        <v>0.9103</v>
      </c>
      <c r="J2093" s="138">
        <f>IF(H2093="Rural",VLOOKUP(B2093,'Wage Index Rural (CMS.GOV)-PDPM'!$B$1:$C$54,2,FALSE),0)</f>
        <v>0</v>
      </c>
    </row>
    <row r="2094" spans="1:10" x14ac:dyDescent="0.25">
      <c r="A2094" s="134">
        <v>36080</v>
      </c>
      <c r="B2094" s="134" t="s">
        <v>1714</v>
      </c>
      <c r="C2094" s="131">
        <v>17140</v>
      </c>
      <c r="D2094" s="132" t="s">
        <v>402</v>
      </c>
      <c r="E2094" s="133" t="s">
        <v>3499</v>
      </c>
      <c r="F2094" s="133" t="s">
        <v>139</v>
      </c>
      <c r="G2094" s="135">
        <f t="shared" si="32"/>
        <v>0.9103</v>
      </c>
      <c r="H2094" s="134" t="s">
        <v>391</v>
      </c>
      <c r="I2094" s="138">
        <f>IF(H2094="Urban",VLOOKUP(C2094,'Wage Index Urban (CMS.GOV)-PDPM'!$A$2:$D$1682,4,FALSE),0)</f>
        <v>0.9103</v>
      </c>
      <c r="J2094" s="138">
        <f>IF(H2094="Rural",VLOOKUP(B2094,'Wage Index Rural (CMS.GOV)-PDPM'!$B$1:$C$54,2,FALSE),0)</f>
        <v>0</v>
      </c>
    </row>
    <row r="2095" spans="1:10" x14ac:dyDescent="0.25">
      <c r="A2095" s="134">
        <v>36090</v>
      </c>
      <c r="B2095" s="134" t="s">
        <v>1714</v>
      </c>
      <c r="C2095" s="131">
        <v>15940</v>
      </c>
      <c r="D2095" s="132" t="s">
        <v>627</v>
      </c>
      <c r="E2095" s="133" t="s">
        <v>3500</v>
      </c>
      <c r="F2095" s="133" t="s">
        <v>267</v>
      </c>
      <c r="G2095" s="135">
        <f t="shared" si="32"/>
        <v>0.74540000000000006</v>
      </c>
      <c r="H2095" s="134" t="s">
        <v>391</v>
      </c>
      <c r="I2095" s="138">
        <f>IF(H2095="Urban",VLOOKUP(C2095,'Wage Index Urban (CMS.GOV)-PDPM'!$A$2:$D$1682,4,FALSE),0)</f>
        <v>0.74540000000000006</v>
      </c>
      <c r="J2095" s="138">
        <f>IF(H2095="Rural",VLOOKUP(B2095,'Wage Index Rural (CMS.GOV)-PDPM'!$B$1:$C$54,2,FALSE),0)</f>
        <v>0</v>
      </c>
    </row>
    <row r="2096" spans="1:10" x14ac:dyDescent="0.25">
      <c r="A2096" s="134">
        <v>36100</v>
      </c>
      <c r="B2096" s="134" t="s">
        <v>1714</v>
      </c>
      <c r="C2096" s="131">
        <v>99936</v>
      </c>
      <c r="D2096" s="132" t="s">
        <v>1494</v>
      </c>
      <c r="E2096" s="133" t="s">
        <v>3501</v>
      </c>
      <c r="F2096" s="133" t="s">
        <v>7098</v>
      </c>
      <c r="G2096" s="135">
        <f t="shared" si="32"/>
        <v>0.7873</v>
      </c>
      <c r="H2096" s="134" t="s">
        <v>388</v>
      </c>
      <c r="I2096" s="138">
        <f>IF(H2096="Urban",VLOOKUP(C2096,'Wage Index Urban (CMS.GOV)-PDPM'!$A$2:$D$1682,4,FALSE),0)</f>
        <v>0</v>
      </c>
      <c r="J2096" s="138">
        <f>IF(H2096="Rural",VLOOKUP(B2096,'Wage Index Rural (CMS.GOV)-PDPM'!$B$1:$C$54,2,FALSE),0)</f>
        <v>0.7873</v>
      </c>
    </row>
    <row r="2097" spans="1:10" x14ac:dyDescent="0.25">
      <c r="A2097" s="134">
        <v>36110</v>
      </c>
      <c r="B2097" s="134" t="s">
        <v>1714</v>
      </c>
      <c r="C2097" s="131">
        <v>44220</v>
      </c>
      <c r="D2097" s="132" t="s">
        <v>631</v>
      </c>
      <c r="E2097" s="133" t="s">
        <v>3502</v>
      </c>
      <c r="F2097" s="133" t="s">
        <v>268</v>
      </c>
      <c r="G2097" s="135">
        <f t="shared" si="32"/>
        <v>0.81940000000000002</v>
      </c>
      <c r="H2097" s="134" t="s">
        <v>391</v>
      </c>
      <c r="I2097" s="138">
        <f>IF(H2097="Urban",VLOOKUP(C2097,'Wage Index Urban (CMS.GOV)-PDPM'!$A$2:$D$1682,4,FALSE),0)</f>
        <v>0.81940000000000002</v>
      </c>
      <c r="J2097" s="138">
        <f>IF(H2097="Rural",VLOOKUP(B2097,'Wage Index Rural (CMS.GOV)-PDPM'!$B$1:$C$54,2,FALSE),0)</f>
        <v>0</v>
      </c>
    </row>
    <row r="2098" spans="1:10" x14ac:dyDescent="0.25">
      <c r="A2098" s="134">
        <v>36120</v>
      </c>
      <c r="B2098" s="134" t="s">
        <v>1714</v>
      </c>
      <c r="C2098" s="131">
        <v>17140</v>
      </c>
      <c r="D2098" s="132" t="s">
        <v>3503</v>
      </c>
      <c r="E2098" s="133" t="s">
        <v>3504</v>
      </c>
      <c r="F2098" s="133" t="s">
        <v>139</v>
      </c>
      <c r="G2098" s="135">
        <f t="shared" si="32"/>
        <v>0.9103</v>
      </c>
      <c r="H2098" s="134" t="s">
        <v>391</v>
      </c>
      <c r="I2098" s="138">
        <f>IF(H2098="Urban",VLOOKUP(C2098,'Wage Index Urban (CMS.GOV)-PDPM'!$A$2:$D$1682,4,FALSE),0)</f>
        <v>0.9103</v>
      </c>
      <c r="J2098" s="138">
        <f>IF(H2098="Rural",VLOOKUP(B2098,'Wage Index Rural (CMS.GOV)-PDPM'!$B$1:$C$54,2,FALSE),0)</f>
        <v>0</v>
      </c>
    </row>
    <row r="2099" spans="1:10" x14ac:dyDescent="0.25">
      <c r="A2099" s="134">
        <v>36130</v>
      </c>
      <c r="B2099" s="134" t="s">
        <v>1714</v>
      </c>
      <c r="C2099" s="131">
        <v>99936</v>
      </c>
      <c r="D2099" s="132" t="s">
        <v>1500</v>
      </c>
      <c r="E2099" s="133" t="s">
        <v>3505</v>
      </c>
      <c r="F2099" s="133" t="s">
        <v>7098</v>
      </c>
      <c r="G2099" s="135">
        <f t="shared" si="32"/>
        <v>0.7873</v>
      </c>
      <c r="H2099" s="134" t="s">
        <v>388</v>
      </c>
      <c r="I2099" s="138">
        <f>IF(H2099="Urban",VLOOKUP(C2099,'Wage Index Urban (CMS.GOV)-PDPM'!$A$2:$D$1682,4,FALSE),0)</f>
        <v>0</v>
      </c>
      <c r="J2099" s="138">
        <f>IF(H2099="Rural",VLOOKUP(B2099,'Wage Index Rural (CMS.GOV)-PDPM'!$B$1:$C$54,2,FALSE),0)</f>
        <v>0.7873</v>
      </c>
    </row>
    <row r="2100" spans="1:10" x14ac:dyDescent="0.25">
      <c r="A2100" s="134">
        <v>36140</v>
      </c>
      <c r="B2100" s="134" t="s">
        <v>1714</v>
      </c>
      <c r="C2100" s="131">
        <v>99936</v>
      </c>
      <c r="D2100" s="132" t="s">
        <v>3506</v>
      </c>
      <c r="E2100" s="133" t="s">
        <v>3507</v>
      </c>
      <c r="F2100" s="133" t="s">
        <v>7098</v>
      </c>
      <c r="G2100" s="135">
        <f t="shared" si="32"/>
        <v>0.7873</v>
      </c>
      <c r="H2100" s="134" t="s">
        <v>388</v>
      </c>
      <c r="I2100" s="138">
        <f>IF(H2100="Urban",VLOOKUP(C2100,'Wage Index Urban (CMS.GOV)-PDPM'!$A$2:$D$1682,4,FALSE),0)</f>
        <v>0</v>
      </c>
      <c r="J2100" s="138">
        <f>IF(H2100="Rural",VLOOKUP(B2100,'Wage Index Rural (CMS.GOV)-PDPM'!$B$1:$C$54,2,FALSE),0)</f>
        <v>0.7873</v>
      </c>
    </row>
    <row r="2101" spans="1:10" x14ac:dyDescent="0.25">
      <c r="A2101" s="134">
        <v>36150</v>
      </c>
      <c r="B2101" s="134" t="s">
        <v>1714</v>
      </c>
      <c r="C2101" s="131">
        <v>99936</v>
      </c>
      <c r="D2101" s="132" t="s">
        <v>3508</v>
      </c>
      <c r="E2101" s="133" t="s">
        <v>3509</v>
      </c>
      <c r="F2101" s="133" t="s">
        <v>7098</v>
      </c>
      <c r="G2101" s="135">
        <f t="shared" si="32"/>
        <v>0.7873</v>
      </c>
      <c r="H2101" s="134" t="s">
        <v>388</v>
      </c>
      <c r="I2101" s="138">
        <f>IF(H2101="Urban",VLOOKUP(C2101,'Wage Index Urban (CMS.GOV)-PDPM'!$A$2:$D$1682,4,FALSE),0)</f>
        <v>0</v>
      </c>
      <c r="J2101" s="138">
        <f>IF(H2101="Rural",VLOOKUP(B2101,'Wage Index Rural (CMS.GOV)-PDPM'!$B$1:$C$54,2,FALSE),0)</f>
        <v>0.7873</v>
      </c>
    </row>
    <row r="2102" spans="1:10" x14ac:dyDescent="0.25">
      <c r="A2102" s="134">
        <v>36160</v>
      </c>
      <c r="B2102" s="134" t="s">
        <v>1714</v>
      </c>
      <c r="C2102" s="131">
        <v>99936</v>
      </c>
      <c r="D2102" s="132" t="s">
        <v>643</v>
      </c>
      <c r="E2102" s="133" t="s">
        <v>3510</v>
      </c>
      <c r="F2102" s="133" t="s">
        <v>7098</v>
      </c>
      <c r="G2102" s="135">
        <f t="shared" si="32"/>
        <v>0.7873</v>
      </c>
      <c r="H2102" s="134" t="s">
        <v>388</v>
      </c>
      <c r="I2102" s="138">
        <f>IF(H2102="Urban",VLOOKUP(C2102,'Wage Index Urban (CMS.GOV)-PDPM'!$A$2:$D$1682,4,FALSE),0)</f>
        <v>0</v>
      </c>
      <c r="J2102" s="138">
        <f>IF(H2102="Rural",VLOOKUP(B2102,'Wage Index Rural (CMS.GOV)-PDPM'!$B$1:$C$54,2,FALSE),0)</f>
        <v>0.7873</v>
      </c>
    </row>
    <row r="2103" spans="1:10" x14ac:dyDescent="0.25">
      <c r="A2103" s="134">
        <v>36170</v>
      </c>
      <c r="B2103" s="134" t="s">
        <v>1714</v>
      </c>
      <c r="C2103" s="131">
        <v>17460</v>
      </c>
      <c r="D2103" s="132" t="s">
        <v>3511</v>
      </c>
      <c r="E2103" s="133" t="s">
        <v>3512</v>
      </c>
      <c r="F2103" s="133" t="s">
        <v>269</v>
      </c>
      <c r="G2103" s="135">
        <f t="shared" si="32"/>
        <v>0.85410000000000008</v>
      </c>
      <c r="H2103" s="134" t="s">
        <v>391</v>
      </c>
      <c r="I2103" s="138">
        <f>IF(H2103="Urban",VLOOKUP(C2103,'Wage Index Urban (CMS.GOV)-PDPM'!$A$2:$D$1682,4,FALSE),0)</f>
        <v>0.85410000000000008</v>
      </c>
      <c r="J2103" s="138">
        <f>IF(H2103="Rural",VLOOKUP(B2103,'Wage Index Rural (CMS.GOV)-PDPM'!$B$1:$C$54,2,FALSE),0)</f>
        <v>0</v>
      </c>
    </row>
    <row r="2104" spans="1:10" x14ac:dyDescent="0.25">
      <c r="A2104" s="134">
        <v>36190</v>
      </c>
      <c r="B2104" s="134" t="s">
        <v>1714</v>
      </c>
      <c r="C2104" s="131">
        <v>99936</v>
      </c>
      <c r="D2104" s="132" t="s">
        <v>3513</v>
      </c>
      <c r="E2104" s="133" t="s">
        <v>3514</v>
      </c>
      <c r="F2104" s="133" t="s">
        <v>7098</v>
      </c>
      <c r="G2104" s="135">
        <f t="shared" si="32"/>
        <v>0.7873</v>
      </c>
      <c r="H2104" s="134" t="s">
        <v>388</v>
      </c>
      <c r="I2104" s="138">
        <f>IF(H2104="Urban",VLOOKUP(C2104,'Wage Index Urban (CMS.GOV)-PDPM'!$A$2:$D$1682,4,FALSE),0)</f>
        <v>0</v>
      </c>
      <c r="J2104" s="138">
        <f>IF(H2104="Rural",VLOOKUP(B2104,'Wage Index Rural (CMS.GOV)-PDPM'!$B$1:$C$54,2,FALSE),0)</f>
        <v>0.7873</v>
      </c>
    </row>
    <row r="2105" spans="1:10" x14ac:dyDescent="0.25">
      <c r="A2105" s="134">
        <v>36200</v>
      </c>
      <c r="B2105" s="134" t="s">
        <v>1714</v>
      </c>
      <c r="C2105" s="131">
        <v>99936</v>
      </c>
      <c r="D2105" s="132" t="s">
        <v>3515</v>
      </c>
      <c r="E2105" s="133" t="s">
        <v>3516</v>
      </c>
      <c r="F2105" s="133" t="s">
        <v>7098</v>
      </c>
      <c r="G2105" s="135">
        <f t="shared" si="32"/>
        <v>0.7873</v>
      </c>
      <c r="H2105" s="134" t="s">
        <v>388</v>
      </c>
      <c r="I2105" s="138">
        <f>IF(H2105="Urban",VLOOKUP(C2105,'Wage Index Urban (CMS.GOV)-PDPM'!$A$2:$D$1682,4,FALSE),0)</f>
        <v>0</v>
      </c>
      <c r="J2105" s="138">
        <f>IF(H2105="Rural",VLOOKUP(B2105,'Wage Index Rural (CMS.GOV)-PDPM'!$B$1:$C$54,2,FALSE),0)</f>
        <v>0.7873</v>
      </c>
    </row>
    <row r="2106" spans="1:10" x14ac:dyDescent="0.25">
      <c r="A2106" s="134">
        <v>36210</v>
      </c>
      <c r="B2106" s="134" t="s">
        <v>1714</v>
      </c>
      <c r="C2106" s="131">
        <v>18140</v>
      </c>
      <c r="D2106" s="132" t="s">
        <v>999</v>
      </c>
      <c r="E2106" s="133" t="s">
        <v>3517</v>
      </c>
      <c r="F2106" s="133" t="s">
        <v>270</v>
      </c>
      <c r="G2106" s="135">
        <f t="shared" si="32"/>
        <v>0.9486</v>
      </c>
      <c r="H2106" s="134" t="s">
        <v>391</v>
      </c>
      <c r="I2106" s="138">
        <f>IF(H2106="Urban",VLOOKUP(C2106,'Wage Index Urban (CMS.GOV)-PDPM'!$A$2:$D$1682,4,FALSE),0)</f>
        <v>0.9486</v>
      </c>
      <c r="J2106" s="138">
        <f>IF(H2106="Rural",VLOOKUP(B2106,'Wage Index Rural (CMS.GOV)-PDPM'!$B$1:$C$54,2,FALSE),0)</f>
        <v>0</v>
      </c>
    </row>
    <row r="2107" spans="1:10" x14ac:dyDescent="0.25">
      <c r="A2107" s="134">
        <v>36220</v>
      </c>
      <c r="B2107" s="134" t="s">
        <v>1714</v>
      </c>
      <c r="C2107" s="131">
        <v>99936</v>
      </c>
      <c r="D2107" s="132" t="s">
        <v>3365</v>
      </c>
      <c r="E2107" s="133" t="s">
        <v>3518</v>
      </c>
      <c r="F2107" s="133" t="s">
        <v>7098</v>
      </c>
      <c r="G2107" s="135">
        <f t="shared" si="32"/>
        <v>0.7873</v>
      </c>
      <c r="H2107" s="134" t="s">
        <v>388</v>
      </c>
      <c r="I2107" s="138">
        <f>IF(H2107="Urban",VLOOKUP(C2107,'Wage Index Urban (CMS.GOV)-PDPM'!$A$2:$D$1682,4,FALSE),0)</f>
        <v>0</v>
      </c>
      <c r="J2107" s="138">
        <f>IF(H2107="Rural",VLOOKUP(B2107,'Wage Index Rural (CMS.GOV)-PDPM'!$B$1:$C$54,2,FALSE),0)</f>
        <v>0.7873</v>
      </c>
    </row>
    <row r="2108" spans="1:10" x14ac:dyDescent="0.25">
      <c r="A2108" s="134">
        <v>36230</v>
      </c>
      <c r="B2108" s="134" t="s">
        <v>1714</v>
      </c>
      <c r="C2108" s="131">
        <v>18140</v>
      </c>
      <c r="D2108" s="132" t="s">
        <v>982</v>
      </c>
      <c r="E2108" s="133" t="s">
        <v>3519</v>
      </c>
      <c r="F2108" s="133" t="s">
        <v>270</v>
      </c>
      <c r="G2108" s="135">
        <f t="shared" si="32"/>
        <v>0.9486</v>
      </c>
      <c r="H2108" s="134" t="s">
        <v>391</v>
      </c>
      <c r="I2108" s="138">
        <f>IF(H2108="Urban",VLOOKUP(C2108,'Wage Index Urban (CMS.GOV)-PDPM'!$A$2:$D$1682,4,FALSE),0)</f>
        <v>0.9486</v>
      </c>
      <c r="J2108" s="138">
        <f>IF(H2108="Rural",VLOOKUP(B2108,'Wage Index Rural (CMS.GOV)-PDPM'!$B$1:$C$54,2,FALSE),0)</f>
        <v>0</v>
      </c>
    </row>
    <row r="2109" spans="1:10" x14ac:dyDescent="0.25">
      <c r="A2109" s="134">
        <v>36240</v>
      </c>
      <c r="B2109" s="134" t="s">
        <v>1714</v>
      </c>
      <c r="C2109" s="131">
        <v>99936</v>
      </c>
      <c r="D2109" s="132" t="s">
        <v>446</v>
      </c>
      <c r="E2109" s="133" t="s">
        <v>3520</v>
      </c>
      <c r="F2109" s="133" t="s">
        <v>7098</v>
      </c>
      <c r="G2109" s="135">
        <f t="shared" si="32"/>
        <v>0.7873</v>
      </c>
      <c r="H2109" s="134" t="s">
        <v>388</v>
      </c>
      <c r="I2109" s="138">
        <f>IF(H2109="Urban",VLOOKUP(C2109,'Wage Index Urban (CMS.GOV)-PDPM'!$A$2:$D$1682,4,FALSE),0)</f>
        <v>0</v>
      </c>
      <c r="J2109" s="138">
        <f>IF(H2109="Rural",VLOOKUP(B2109,'Wage Index Rural (CMS.GOV)-PDPM'!$B$1:$C$54,2,FALSE),0)</f>
        <v>0.7873</v>
      </c>
    </row>
    <row r="2110" spans="1:10" x14ac:dyDescent="0.25">
      <c r="A2110" s="134">
        <v>36250</v>
      </c>
      <c r="B2110" s="134" t="s">
        <v>1714</v>
      </c>
      <c r="C2110" s="131">
        <v>18140</v>
      </c>
      <c r="D2110" s="132" t="s">
        <v>448</v>
      </c>
      <c r="E2110" s="133" t="s">
        <v>3521</v>
      </c>
      <c r="F2110" s="133" t="s">
        <v>270</v>
      </c>
      <c r="G2110" s="135">
        <f t="shared" si="32"/>
        <v>0.9486</v>
      </c>
      <c r="H2110" s="134" t="s">
        <v>391</v>
      </c>
      <c r="I2110" s="138">
        <f>IF(H2110="Urban",VLOOKUP(C2110,'Wage Index Urban (CMS.GOV)-PDPM'!$A$2:$D$1682,4,FALSE),0)</f>
        <v>0.9486</v>
      </c>
      <c r="J2110" s="138">
        <f>IF(H2110="Rural",VLOOKUP(B2110,'Wage Index Rural (CMS.GOV)-PDPM'!$B$1:$C$54,2,FALSE),0)</f>
        <v>0</v>
      </c>
    </row>
    <row r="2111" spans="1:10" x14ac:dyDescent="0.25">
      <c r="A2111" s="134">
        <v>36260</v>
      </c>
      <c r="B2111" s="134" t="s">
        <v>1714</v>
      </c>
      <c r="C2111" s="131">
        <v>45780</v>
      </c>
      <c r="D2111" s="132" t="s">
        <v>657</v>
      </c>
      <c r="E2111" s="133" t="s">
        <v>3522</v>
      </c>
      <c r="F2111" s="133" t="s">
        <v>271</v>
      </c>
      <c r="G2111" s="135">
        <f t="shared" si="32"/>
        <v>0.84940000000000004</v>
      </c>
      <c r="H2111" s="134" t="s">
        <v>391</v>
      </c>
      <c r="I2111" s="138">
        <f>IF(H2111="Urban",VLOOKUP(C2111,'Wage Index Urban (CMS.GOV)-PDPM'!$A$2:$D$1682,4,FALSE),0)</f>
        <v>0.84940000000000004</v>
      </c>
      <c r="J2111" s="138">
        <f>IF(H2111="Rural",VLOOKUP(B2111,'Wage Index Rural (CMS.GOV)-PDPM'!$B$1:$C$54,2,FALSE),0)</f>
        <v>0</v>
      </c>
    </row>
    <row r="2112" spans="1:10" x14ac:dyDescent="0.25">
      <c r="A2112" s="134">
        <v>36270</v>
      </c>
      <c r="B2112" s="134" t="s">
        <v>1714</v>
      </c>
      <c r="C2112" s="131">
        <v>99936</v>
      </c>
      <c r="D2112" s="132" t="s">
        <v>3523</v>
      </c>
      <c r="E2112" s="133" t="s">
        <v>3524</v>
      </c>
      <c r="F2112" s="133" t="s">
        <v>7098</v>
      </c>
      <c r="G2112" s="135">
        <f t="shared" si="32"/>
        <v>0.7873</v>
      </c>
      <c r="H2112" s="134" t="s">
        <v>388</v>
      </c>
      <c r="I2112" s="138">
        <f>IF(H2112="Urban",VLOOKUP(C2112,'Wage Index Urban (CMS.GOV)-PDPM'!$A$2:$D$1682,4,FALSE),0)</f>
        <v>0</v>
      </c>
      <c r="J2112" s="138">
        <f>IF(H2112="Rural",VLOOKUP(B2112,'Wage Index Rural (CMS.GOV)-PDPM'!$B$1:$C$54,2,FALSE),0)</f>
        <v>0.7873</v>
      </c>
    </row>
    <row r="2113" spans="1:10" x14ac:dyDescent="0.25">
      <c r="A2113" s="134">
        <v>36280</v>
      </c>
      <c r="B2113" s="134" t="s">
        <v>1714</v>
      </c>
      <c r="C2113" s="131">
        <v>17460</v>
      </c>
      <c r="D2113" s="132" t="s">
        <v>3525</v>
      </c>
      <c r="E2113" s="133" t="s">
        <v>3526</v>
      </c>
      <c r="F2113" s="133" t="s">
        <v>269</v>
      </c>
      <c r="G2113" s="135">
        <f t="shared" si="32"/>
        <v>0.85410000000000008</v>
      </c>
      <c r="H2113" s="134" t="s">
        <v>391</v>
      </c>
      <c r="I2113" s="138">
        <f>IF(H2113="Urban",VLOOKUP(C2113,'Wage Index Urban (CMS.GOV)-PDPM'!$A$2:$D$1682,4,FALSE),0)</f>
        <v>0.85410000000000008</v>
      </c>
      <c r="J2113" s="138">
        <f>IF(H2113="Rural",VLOOKUP(B2113,'Wage Index Rural (CMS.GOV)-PDPM'!$B$1:$C$54,2,FALSE),0)</f>
        <v>0</v>
      </c>
    </row>
    <row r="2114" spans="1:10" x14ac:dyDescent="0.25">
      <c r="A2114" s="134">
        <v>36290</v>
      </c>
      <c r="B2114" s="134" t="s">
        <v>1714</v>
      </c>
      <c r="C2114" s="131">
        <v>19430</v>
      </c>
      <c r="D2114" s="132" t="s">
        <v>452</v>
      </c>
      <c r="E2114" s="133" t="s">
        <v>3527</v>
      </c>
      <c r="F2114" s="133" t="s">
        <v>6502</v>
      </c>
      <c r="G2114" s="135">
        <f t="shared" si="32"/>
        <v>0.872</v>
      </c>
      <c r="H2114" s="134" t="s">
        <v>391</v>
      </c>
      <c r="I2114" s="138">
        <f>IF(H2114="Urban",VLOOKUP(C2114,'Wage Index Urban (CMS.GOV)-PDPM'!$A$2:$D$1682,4,FALSE),0)</f>
        <v>0.872</v>
      </c>
      <c r="J2114" s="138">
        <f>IF(H2114="Rural",VLOOKUP(B2114,'Wage Index Rural (CMS.GOV)-PDPM'!$B$1:$C$54,2,FALSE),0)</f>
        <v>0</v>
      </c>
    </row>
    <row r="2115" spans="1:10" x14ac:dyDescent="0.25">
      <c r="A2115" s="134">
        <v>36300</v>
      </c>
      <c r="B2115" s="134" t="s">
        <v>1714</v>
      </c>
      <c r="C2115" s="131">
        <v>99936</v>
      </c>
      <c r="D2115" s="132" t="s">
        <v>3528</v>
      </c>
      <c r="E2115" s="133" t="s">
        <v>3529</v>
      </c>
      <c r="F2115" s="133" t="s">
        <v>7098</v>
      </c>
      <c r="G2115" s="135">
        <f t="shared" si="32"/>
        <v>0.7873</v>
      </c>
      <c r="H2115" s="134" t="s">
        <v>388</v>
      </c>
      <c r="I2115" s="138">
        <f>IF(H2115="Urban",VLOOKUP(C2115,'Wage Index Urban (CMS.GOV)-PDPM'!$A$2:$D$1682,4,FALSE),0)</f>
        <v>0</v>
      </c>
      <c r="J2115" s="138">
        <f>IF(H2115="Rural",VLOOKUP(B2115,'Wage Index Rural (CMS.GOV)-PDPM'!$B$1:$C$54,2,FALSE),0)</f>
        <v>0.7873</v>
      </c>
    </row>
    <row r="2116" spans="1:10" x14ac:dyDescent="0.25">
      <c r="A2116" s="134">
        <v>36310</v>
      </c>
      <c r="B2116" s="134" t="s">
        <v>1714</v>
      </c>
      <c r="C2116" s="131">
        <v>17140</v>
      </c>
      <c r="D2116" s="132" t="s">
        <v>1046</v>
      </c>
      <c r="E2116" s="133" t="s">
        <v>3530</v>
      </c>
      <c r="F2116" s="133" t="s">
        <v>139</v>
      </c>
      <c r="G2116" s="135">
        <f t="shared" si="32"/>
        <v>0.9103</v>
      </c>
      <c r="H2116" s="134" t="s">
        <v>391</v>
      </c>
      <c r="I2116" s="138">
        <f>IF(H2116="Urban",VLOOKUP(C2116,'Wage Index Urban (CMS.GOV)-PDPM'!$A$2:$D$1682,4,FALSE),0)</f>
        <v>0.9103</v>
      </c>
      <c r="J2116" s="138">
        <f>IF(H2116="Rural",VLOOKUP(B2116,'Wage Index Rural (CMS.GOV)-PDPM'!$B$1:$C$54,2,FALSE),0)</f>
        <v>0</v>
      </c>
    </row>
    <row r="2117" spans="1:10" x14ac:dyDescent="0.25">
      <c r="A2117" s="134">
        <v>36330</v>
      </c>
      <c r="B2117" s="134" t="s">
        <v>1714</v>
      </c>
      <c r="C2117" s="131">
        <v>99936</v>
      </c>
      <c r="D2117" s="132" t="s">
        <v>1244</v>
      </c>
      <c r="E2117" s="133" t="s">
        <v>3531</v>
      </c>
      <c r="F2117" s="133" t="s">
        <v>7098</v>
      </c>
      <c r="G2117" s="135">
        <f t="shared" si="32"/>
        <v>0.7873</v>
      </c>
      <c r="H2117" s="134" t="s">
        <v>388</v>
      </c>
      <c r="I2117" s="138">
        <f>IF(H2117="Urban",VLOOKUP(C2117,'Wage Index Urban (CMS.GOV)-PDPM'!$A$2:$D$1682,4,FALSE),0)</f>
        <v>0</v>
      </c>
      <c r="J2117" s="138">
        <f>IF(H2117="Rural",VLOOKUP(B2117,'Wage Index Rural (CMS.GOV)-PDPM'!$B$1:$C$54,2,FALSE),0)</f>
        <v>0.7873</v>
      </c>
    </row>
    <row r="2118" spans="1:10" x14ac:dyDescent="0.25">
      <c r="A2118" s="134">
        <v>36340</v>
      </c>
      <c r="B2118" s="134" t="s">
        <v>1714</v>
      </c>
      <c r="C2118" s="131">
        <v>99936</v>
      </c>
      <c r="D2118" s="132" t="s">
        <v>1532</v>
      </c>
      <c r="E2118" s="133" t="s">
        <v>3532</v>
      </c>
      <c r="F2118" s="133" t="s">
        <v>7098</v>
      </c>
      <c r="G2118" s="135">
        <f t="shared" si="32"/>
        <v>0.7873</v>
      </c>
      <c r="H2118" s="134" t="s">
        <v>388</v>
      </c>
      <c r="I2118" s="138">
        <f>IF(H2118="Urban",VLOOKUP(C2118,'Wage Index Urban (CMS.GOV)-PDPM'!$A$2:$D$1682,4,FALSE),0)</f>
        <v>0</v>
      </c>
      <c r="J2118" s="138">
        <f>IF(H2118="Rural",VLOOKUP(B2118,'Wage Index Rural (CMS.GOV)-PDPM'!$B$1:$C$54,2,FALSE),0)</f>
        <v>0.7873</v>
      </c>
    </row>
    <row r="2119" spans="1:10" x14ac:dyDescent="0.25">
      <c r="A2119" s="134">
        <v>36350</v>
      </c>
      <c r="B2119" s="134" t="s">
        <v>1714</v>
      </c>
      <c r="C2119" s="131">
        <v>99936</v>
      </c>
      <c r="D2119" s="132" t="s">
        <v>1677</v>
      </c>
      <c r="E2119" s="133" t="s">
        <v>3533</v>
      </c>
      <c r="F2119" s="133" t="s">
        <v>7098</v>
      </c>
      <c r="G2119" s="135">
        <f t="shared" si="32"/>
        <v>0.7873</v>
      </c>
      <c r="H2119" s="134" t="s">
        <v>388</v>
      </c>
      <c r="I2119" s="138">
        <f>IF(H2119="Urban",VLOOKUP(C2119,'Wage Index Urban (CMS.GOV)-PDPM'!$A$2:$D$1682,4,FALSE),0)</f>
        <v>0</v>
      </c>
      <c r="J2119" s="138">
        <f>IF(H2119="Rural",VLOOKUP(B2119,'Wage Index Rural (CMS.GOV)-PDPM'!$B$1:$C$54,2,FALSE),0)</f>
        <v>0.7873</v>
      </c>
    </row>
    <row r="2120" spans="1:10" x14ac:dyDescent="0.25">
      <c r="A2120" s="134">
        <v>36360</v>
      </c>
      <c r="B2120" s="134" t="s">
        <v>1714</v>
      </c>
      <c r="C2120" s="131">
        <v>99936</v>
      </c>
      <c r="D2120" s="132" t="s">
        <v>456</v>
      </c>
      <c r="E2120" s="133" t="s">
        <v>3534</v>
      </c>
      <c r="F2120" s="133" t="s">
        <v>7098</v>
      </c>
      <c r="G2120" s="135">
        <f t="shared" si="32"/>
        <v>0.7873</v>
      </c>
      <c r="H2120" s="134" t="s">
        <v>388</v>
      </c>
      <c r="I2120" s="138">
        <f>IF(H2120="Urban",VLOOKUP(C2120,'Wage Index Urban (CMS.GOV)-PDPM'!$A$2:$D$1682,4,FALSE),0)</f>
        <v>0</v>
      </c>
      <c r="J2120" s="138">
        <f>IF(H2120="Rural",VLOOKUP(B2120,'Wage Index Rural (CMS.GOV)-PDPM'!$B$1:$C$54,2,FALSE),0)</f>
        <v>0.7873</v>
      </c>
    </row>
    <row r="2121" spans="1:10" x14ac:dyDescent="0.25">
      <c r="A2121" s="134">
        <v>36370</v>
      </c>
      <c r="B2121" s="134" t="s">
        <v>1714</v>
      </c>
      <c r="C2121" s="131">
        <v>99936</v>
      </c>
      <c r="D2121" s="132" t="s">
        <v>3535</v>
      </c>
      <c r="E2121" s="133" t="s">
        <v>3536</v>
      </c>
      <c r="F2121" s="133" t="s">
        <v>7098</v>
      </c>
      <c r="G2121" s="135">
        <f t="shared" ref="G2121:G2184" si="33">IF(H2121="Rural",J2121,I2121)</f>
        <v>0.7873</v>
      </c>
      <c r="H2121" s="134" t="s">
        <v>388</v>
      </c>
      <c r="I2121" s="138">
        <f>IF(H2121="Urban",VLOOKUP(C2121,'Wage Index Urban (CMS.GOV)-PDPM'!$A$2:$D$1682,4,FALSE),0)</f>
        <v>0</v>
      </c>
      <c r="J2121" s="138">
        <f>IF(H2121="Rural",VLOOKUP(B2121,'Wage Index Rural (CMS.GOV)-PDPM'!$B$1:$C$54,2,FALSE),0)</f>
        <v>0.7873</v>
      </c>
    </row>
    <row r="2122" spans="1:10" x14ac:dyDescent="0.25">
      <c r="A2122" s="134">
        <v>36380</v>
      </c>
      <c r="B2122" s="134" t="s">
        <v>1714</v>
      </c>
      <c r="C2122" s="131">
        <v>18140</v>
      </c>
      <c r="D2122" s="132" t="s">
        <v>3537</v>
      </c>
      <c r="E2122" s="133" t="s">
        <v>3538</v>
      </c>
      <c r="F2122" s="133" t="s">
        <v>270</v>
      </c>
      <c r="G2122" s="135">
        <f t="shared" si="33"/>
        <v>0.9486</v>
      </c>
      <c r="H2122" s="134" t="s">
        <v>391</v>
      </c>
      <c r="I2122" s="138">
        <f>IF(H2122="Urban",VLOOKUP(C2122,'Wage Index Urban (CMS.GOV)-PDPM'!$A$2:$D$1682,4,FALSE),0)</f>
        <v>0.9486</v>
      </c>
      <c r="J2122" s="138">
        <f>IF(H2122="Rural",VLOOKUP(B2122,'Wage Index Rural (CMS.GOV)-PDPM'!$B$1:$C$54,2,FALSE),0)</f>
        <v>0</v>
      </c>
    </row>
    <row r="2123" spans="1:10" x14ac:dyDescent="0.25">
      <c r="A2123" s="134">
        <v>36390</v>
      </c>
      <c r="B2123" s="134" t="s">
        <v>1714</v>
      </c>
      <c r="C2123" s="131">
        <v>99936</v>
      </c>
      <c r="D2123" s="132" t="s">
        <v>1058</v>
      </c>
      <c r="E2123" s="133" t="s">
        <v>3539</v>
      </c>
      <c r="F2123" s="133" t="s">
        <v>7098</v>
      </c>
      <c r="G2123" s="135">
        <f t="shared" si="33"/>
        <v>0.7873</v>
      </c>
      <c r="H2123" s="134" t="s">
        <v>388</v>
      </c>
      <c r="I2123" s="138">
        <f>IF(H2123="Urban",VLOOKUP(C2123,'Wage Index Urban (CMS.GOV)-PDPM'!$A$2:$D$1682,4,FALSE),0)</f>
        <v>0</v>
      </c>
      <c r="J2123" s="138">
        <f>IF(H2123="Rural",VLOOKUP(B2123,'Wage Index Rural (CMS.GOV)-PDPM'!$B$1:$C$54,2,FALSE),0)</f>
        <v>0.7873</v>
      </c>
    </row>
    <row r="2124" spans="1:10" x14ac:dyDescent="0.25">
      <c r="A2124" s="134">
        <v>36400</v>
      </c>
      <c r="B2124" s="134" t="s">
        <v>1714</v>
      </c>
      <c r="C2124" s="131">
        <v>99936</v>
      </c>
      <c r="D2124" s="132" t="s">
        <v>2539</v>
      </c>
      <c r="E2124" s="133" t="s">
        <v>3540</v>
      </c>
      <c r="F2124" s="133" t="s">
        <v>7098</v>
      </c>
      <c r="G2124" s="135">
        <f t="shared" si="33"/>
        <v>0.7873</v>
      </c>
      <c r="H2124" s="134" t="s">
        <v>388</v>
      </c>
      <c r="I2124" s="138">
        <f>IF(H2124="Urban",VLOOKUP(C2124,'Wage Index Urban (CMS.GOV)-PDPM'!$A$2:$D$1682,4,FALSE),0)</f>
        <v>0</v>
      </c>
      <c r="J2124" s="138">
        <f>IF(H2124="Rural",VLOOKUP(B2124,'Wage Index Rural (CMS.GOV)-PDPM'!$B$1:$C$54,2,FALSE),0)</f>
        <v>0.7873</v>
      </c>
    </row>
    <row r="2125" spans="1:10" x14ac:dyDescent="0.25">
      <c r="A2125" s="134">
        <v>36410</v>
      </c>
      <c r="B2125" s="134" t="s">
        <v>1714</v>
      </c>
      <c r="C2125" s="131">
        <v>99936</v>
      </c>
      <c r="D2125" s="132" t="s">
        <v>460</v>
      </c>
      <c r="E2125" s="133" t="s">
        <v>3541</v>
      </c>
      <c r="F2125" s="133" t="s">
        <v>7098</v>
      </c>
      <c r="G2125" s="135">
        <f t="shared" si="33"/>
        <v>0.7873</v>
      </c>
      <c r="H2125" s="134" t="s">
        <v>388</v>
      </c>
      <c r="I2125" s="138">
        <f>IF(H2125="Urban",VLOOKUP(C2125,'Wage Index Urban (CMS.GOV)-PDPM'!$A$2:$D$1682,4,FALSE),0)</f>
        <v>0</v>
      </c>
      <c r="J2125" s="138">
        <f>IF(H2125="Rural",VLOOKUP(B2125,'Wage Index Rural (CMS.GOV)-PDPM'!$B$1:$C$54,2,FALSE),0)</f>
        <v>0.7873</v>
      </c>
    </row>
    <row r="2126" spans="1:10" x14ac:dyDescent="0.25">
      <c r="A2126" s="134">
        <v>36420</v>
      </c>
      <c r="B2126" s="134" t="s">
        <v>1714</v>
      </c>
      <c r="C2126" s="131">
        <v>48260</v>
      </c>
      <c r="D2126" s="132" t="s">
        <v>462</v>
      </c>
      <c r="E2126" s="133" t="s">
        <v>3542</v>
      </c>
      <c r="F2126" s="133" t="s">
        <v>272</v>
      </c>
      <c r="G2126" s="135">
        <f t="shared" si="33"/>
        <v>0.71679999999999999</v>
      </c>
      <c r="H2126" s="134" t="s">
        <v>391</v>
      </c>
      <c r="I2126" s="138">
        <f>IF(H2126="Urban",VLOOKUP(C2126,'Wage Index Urban (CMS.GOV)-PDPM'!$A$2:$D$1682,4,FALSE),0)</f>
        <v>0.71679999999999999</v>
      </c>
      <c r="J2126" s="138">
        <f>IF(H2126="Rural",VLOOKUP(B2126,'Wage Index Rural (CMS.GOV)-PDPM'!$B$1:$C$54,2,FALSE),0)</f>
        <v>0</v>
      </c>
    </row>
    <row r="2127" spans="1:10" x14ac:dyDescent="0.25">
      <c r="A2127" s="134">
        <v>36430</v>
      </c>
      <c r="B2127" s="134" t="s">
        <v>1714</v>
      </c>
      <c r="C2127" s="131">
        <v>99936</v>
      </c>
      <c r="D2127" s="132" t="s">
        <v>1553</v>
      </c>
      <c r="E2127" s="133" t="s">
        <v>3543</v>
      </c>
      <c r="F2127" s="133" t="s">
        <v>7098</v>
      </c>
      <c r="G2127" s="135">
        <f t="shared" si="33"/>
        <v>0.7873</v>
      </c>
      <c r="H2127" s="134" t="s">
        <v>388</v>
      </c>
      <c r="I2127" s="138">
        <f>IF(H2127="Urban",VLOOKUP(C2127,'Wage Index Urban (CMS.GOV)-PDPM'!$A$2:$D$1682,4,FALSE),0)</f>
        <v>0</v>
      </c>
      <c r="J2127" s="138">
        <f>IF(H2127="Rural",VLOOKUP(B2127,'Wage Index Rural (CMS.GOV)-PDPM'!$B$1:$C$54,2,FALSE),0)</f>
        <v>0.7873</v>
      </c>
    </row>
    <row r="2128" spans="1:10" x14ac:dyDescent="0.25">
      <c r="A2128" s="134">
        <v>36440</v>
      </c>
      <c r="B2128" s="134" t="s">
        <v>1714</v>
      </c>
      <c r="C2128" s="131">
        <v>17460</v>
      </c>
      <c r="D2128" s="132" t="s">
        <v>779</v>
      </c>
      <c r="E2128" s="133" t="s">
        <v>3544</v>
      </c>
      <c r="F2128" s="133" t="s">
        <v>269</v>
      </c>
      <c r="G2128" s="135">
        <f t="shared" si="33"/>
        <v>0.85410000000000008</v>
      </c>
      <c r="H2128" s="134" t="s">
        <v>391</v>
      </c>
      <c r="I2128" s="138">
        <f>IF(H2128="Urban",VLOOKUP(C2128,'Wage Index Urban (CMS.GOV)-PDPM'!$A$2:$D$1682,4,FALSE),0)</f>
        <v>0.85410000000000008</v>
      </c>
      <c r="J2128" s="138">
        <f>IF(H2128="Rural",VLOOKUP(B2128,'Wage Index Rural (CMS.GOV)-PDPM'!$B$1:$C$54,2,FALSE),0)</f>
        <v>0</v>
      </c>
    </row>
    <row r="2129" spans="1:10" x14ac:dyDescent="0.25">
      <c r="A2129" s="134">
        <v>36450</v>
      </c>
      <c r="B2129" s="134" t="s">
        <v>1714</v>
      </c>
      <c r="C2129" s="131">
        <v>26580</v>
      </c>
      <c r="D2129" s="132" t="s">
        <v>468</v>
      </c>
      <c r="E2129" s="133" t="s">
        <v>3545</v>
      </c>
      <c r="F2129" s="133" t="s">
        <v>164</v>
      </c>
      <c r="G2129" s="135">
        <f t="shared" si="33"/>
        <v>0.84200000000000008</v>
      </c>
      <c r="H2129" s="134" t="s">
        <v>391</v>
      </c>
      <c r="I2129" s="138">
        <f>IF(H2129="Urban",VLOOKUP(C2129,'Wage Index Urban (CMS.GOV)-PDPM'!$A$2:$D$1682,4,FALSE),0)</f>
        <v>0.84200000000000008</v>
      </c>
      <c r="J2129" s="138">
        <f>IF(H2129="Rural",VLOOKUP(B2129,'Wage Index Rural (CMS.GOV)-PDPM'!$B$1:$C$54,2,FALSE),0)</f>
        <v>0</v>
      </c>
    </row>
    <row r="2130" spans="1:10" x14ac:dyDescent="0.25">
      <c r="A2130" s="134">
        <v>36460</v>
      </c>
      <c r="B2130" s="134" t="s">
        <v>1714</v>
      </c>
      <c r="C2130" s="131">
        <v>18140</v>
      </c>
      <c r="D2130" s="132" t="s">
        <v>3546</v>
      </c>
      <c r="E2130" s="133" t="s">
        <v>3547</v>
      </c>
      <c r="F2130" s="133" t="s">
        <v>270</v>
      </c>
      <c r="G2130" s="135">
        <f t="shared" si="33"/>
        <v>0.9486</v>
      </c>
      <c r="H2130" s="134" t="s">
        <v>391</v>
      </c>
      <c r="I2130" s="138">
        <f>IF(H2130="Urban",VLOOKUP(C2130,'Wage Index Urban (CMS.GOV)-PDPM'!$A$2:$D$1682,4,FALSE),0)</f>
        <v>0.9486</v>
      </c>
      <c r="J2130" s="138">
        <f>IF(H2130="Rural",VLOOKUP(B2130,'Wage Index Rural (CMS.GOV)-PDPM'!$B$1:$C$54,2,FALSE),0)</f>
        <v>0</v>
      </c>
    </row>
    <row r="2131" spans="1:10" x14ac:dyDescent="0.25">
      <c r="A2131" s="134">
        <v>36470</v>
      </c>
      <c r="B2131" s="134" t="s">
        <v>1714</v>
      </c>
      <c r="C2131" s="131">
        <v>99936</v>
      </c>
      <c r="D2131" s="132" t="s">
        <v>686</v>
      </c>
      <c r="E2131" s="133" t="s">
        <v>3548</v>
      </c>
      <c r="F2131" s="133" t="s">
        <v>7098</v>
      </c>
      <c r="G2131" s="135">
        <f t="shared" si="33"/>
        <v>0.7873</v>
      </c>
      <c r="H2131" s="134" t="s">
        <v>388</v>
      </c>
      <c r="I2131" s="138">
        <f>IF(H2131="Urban",VLOOKUP(C2131,'Wage Index Urban (CMS.GOV)-PDPM'!$A$2:$D$1682,4,FALSE),0)</f>
        <v>0</v>
      </c>
      <c r="J2131" s="138">
        <f>IF(H2131="Rural",VLOOKUP(B2131,'Wage Index Rural (CMS.GOV)-PDPM'!$B$1:$C$54,2,FALSE),0)</f>
        <v>0.7873</v>
      </c>
    </row>
    <row r="2132" spans="1:10" x14ac:dyDescent="0.25">
      <c r="A2132" s="134">
        <v>36480</v>
      </c>
      <c r="B2132" s="134" t="s">
        <v>1714</v>
      </c>
      <c r="C2132" s="131">
        <v>17460</v>
      </c>
      <c r="D2132" s="132" t="s">
        <v>3549</v>
      </c>
      <c r="E2132" s="133" t="s">
        <v>3550</v>
      </c>
      <c r="F2132" s="133" t="s">
        <v>269</v>
      </c>
      <c r="G2132" s="135">
        <f t="shared" si="33"/>
        <v>0.85410000000000008</v>
      </c>
      <c r="H2132" s="134" t="s">
        <v>391</v>
      </c>
      <c r="I2132" s="138">
        <f>IF(H2132="Urban",VLOOKUP(C2132,'Wage Index Urban (CMS.GOV)-PDPM'!$A$2:$D$1682,4,FALSE),0)</f>
        <v>0.85410000000000008</v>
      </c>
      <c r="J2132" s="138">
        <f>IF(H2132="Rural",VLOOKUP(B2132,'Wage Index Rural (CMS.GOV)-PDPM'!$B$1:$C$54,2,FALSE),0)</f>
        <v>0</v>
      </c>
    </row>
    <row r="2133" spans="1:10" x14ac:dyDescent="0.25">
      <c r="A2133" s="134">
        <v>36490</v>
      </c>
      <c r="B2133" s="134" t="s">
        <v>1714</v>
      </c>
      <c r="C2133" s="131">
        <v>45780</v>
      </c>
      <c r="D2133" s="132" t="s">
        <v>1849</v>
      </c>
      <c r="E2133" s="133" t="s">
        <v>3551</v>
      </c>
      <c r="F2133" s="133" t="s">
        <v>271</v>
      </c>
      <c r="G2133" s="135">
        <f t="shared" si="33"/>
        <v>0.84940000000000004</v>
      </c>
      <c r="H2133" s="134" t="s">
        <v>391</v>
      </c>
      <c r="I2133" s="138">
        <f>IF(H2133="Urban",VLOOKUP(C2133,'Wage Index Urban (CMS.GOV)-PDPM'!$A$2:$D$1682,4,FALSE),0)</f>
        <v>0.84940000000000004</v>
      </c>
      <c r="J2133" s="138">
        <f>IF(H2133="Rural",VLOOKUP(B2133,'Wage Index Rural (CMS.GOV)-PDPM'!$B$1:$C$54,2,FALSE),0)</f>
        <v>0</v>
      </c>
    </row>
    <row r="2134" spans="1:10" x14ac:dyDescent="0.25">
      <c r="A2134" s="134">
        <v>36500</v>
      </c>
      <c r="B2134" s="134" t="s">
        <v>1714</v>
      </c>
      <c r="C2134" s="131">
        <v>18140</v>
      </c>
      <c r="D2134" s="132" t="s">
        <v>478</v>
      </c>
      <c r="E2134" s="133" t="s">
        <v>3552</v>
      </c>
      <c r="F2134" s="133" t="s">
        <v>270</v>
      </c>
      <c r="G2134" s="135">
        <f t="shared" si="33"/>
        <v>0.9486</v>
      </c>
      <c r="H2134" s="134" t="s">
        <v>391</v>
      </c>
      <c r="I2134" s="138">
        <f>IF(H2134="Urban",VLOOKUP(C2134,'Wage Index Urban (CMS.GOV)-PDPM'!$A$2:$D$1682,4,FALSE),0)</f>
        <v>0.9486</v>
      </c>
      <c r="J2134" s="138">
        <f>IF(H2134="Rural",VLOOKUP(B2134,'Wage Index Rural (CMS.GOV)-PDPM'!$B$1:$C$54,2,FALSE),0)</f>
        <v>0</v>
      </c>
    </row>
    <row r="2135" spans="1:10" x14ac:dyDescent="0.25">
      <c r="A2135" s="134">
        <v>36510</v>
      </c>
      <c r="B2135" s="134" t="s">
        <v>1714</v>
      </c>
      <c r="C2135" s="131">
        <v>49660</v>
      </c>
      <c r="D2135" s="132" t="s">
        <v>3553</v>
      </c>
      <c r="E2135" s="133" t="s">
        <v>3554</v>
      </c>
      <c r="F2135" s="133" t="s">
        <v>273</v>
      </c>
      <c r="G2135" s="135">
        <f t="shared" si="33"/>
        <v>0.75330000000000008</v>
      </c>
      <c r="H2135" s="134" t="s">
        <v>391</v>
      </c>
      <c r="I2135" s="138">
        <f>IF(H2135="Urban",VLOOKUP(C2135,'Wage Index Urban (CMS.GOV)-PDPM'!$A$2:$D$1682,4,FALSE),0)</f>
        <v>0.75330000000000008</v>
      </c>
      <c r="J2135" s="138">
        <f>IF(H2135="Rural",VLOOKUP(B2135,'Wage Index Rural (CMS.GOV)-PDPM'!$B$1:$C$54,2,FALSE),0)</f>
        <v>0</v>
      </c>
    </row>
    <row r="2136" spans="1:10" x14ac:dyDescent="0.25">
      <c r="A2136" s="134">
        <v>36520</v>
      </c>
      <c r="B2136" s="134" t="s">
        <v>1714</v>
      </c>
      <c r="C2136" s="131">
        <v>99936</v>
      </c>
      <c r="D2136" s="132" t="s">
        <v>482</v>
      </c>
      <c r="E2136" s="133" t="s">
        <v>3555</v>
      </c>
      <c r="F2136" s="133" t="s">
        <v>7098</v>
      </c>
      <c r="G2136" s="135">
        <f t="shared" si="33"/>
        <v>0.7873</v>
      </c>
      <c r="H2136" s="134" t="s">
        <v>388</v>
      </c>
      <c r="I2136" s="138">
        <f>IF(H2136="Urban",VLOOKUP(C2136,'Wage Index Urban (CMS.GOV)-PDPM'!$A$2:$D$1682,4,FALSE),0)</f>
        <v>0</v>
      </c>
      <c r="J2136" s="138">
        <f>IF(H2136="Rural",VLOOKUP(B2136,'Wage Index Rural (CMS.GOV)-PDPM'!$B$1:$C$54,2,FALSE),0)</f>
        <v>0.7873</v>
      </c>
    </row>
    <row r="2137" spans="1:10" x14ac:dyDescent="0.25">
      <c r="A2137" s="134">
        <v>36530</v>
      </c>
      <c r="B2137" s="134" t="s">
        <v>1714</v>
      </c>
      <c r="C2137" s="131">
        <v>17460</v>
      </c>
      <c r="D2137" s="132" t="s">
        <v>3556</v>
      </c>
      <c r="E2137" s="133" t="s">
        <v>3557</v>
      </c>
      <c r="F2137" s="133" t="s">
        <v>269</v>
      </c>
      <c r="G2137" s="135">
        <f t="shared" si="33"/>
        <v>0.85410000000000008</v>
      </c>
      <c r="H2137" s="134" t="s">
        <v>391</v>
      </c>
      <c r="I2137" s="138">
        <f>IF(H2137="Urban",VLOOKUP(C2137,'Wage Index Urban (CMS.GOV)-PDPM'!$A$2:$D$1682,4,FALSE),0)</f>
        <v>0.85410000000000008</v>
      </c>
      <c r="J2137" s="138">
        <f>IF(H2137="Rural",VLOOKUP(B2137,'Wage Index Rural (CMS.GOV)-PDPM'!$B$1:$C$54,2,FALSE),0)</f>
        <v>0</v>
      </c>
    </row>
    <row r="2138" spans="1:10" x14ac:dyDescent="0.25">
      <c r="A2138" s="134">
        <v>36540</v>
      </c>
      <c r="B2138" s="134" t="s">
        <v>1714</v>
      </c>
      <c r="C2138" s="131">
        <v>99936</v>
      </c>
      <c r="D2138" s="132" t="s">
        <v>3558</v>
      </c>
      <c r="E2138" s="133" t="s">
        <v>3559</v>
      </c>
      <c r="F2138" s="133" t="s">
        <v>7098</v>
      </c>
      <c r="G2138" s="135">
        <f t="shared" si="33"/>
        <v>0.7873</v>
      </c>
      <c r="H2138" s="134" t="s">
        <v>388</v>
      </c>
      <c r="I2138" s="138">
        <f>IF(H2138="Urban",VLOOKUP(C2138,'Wage Index Urban (CMS.GOV)-PDPM'!$A$2:$D$1682,4,FALSE),0)</f>
        <v>0</v>
      </c>
      <c r="J2138" s="138">
        <f>IF(H2138="Rural",VLOOKUP(B2138,'Wage Index Rural (CMS.GOV)-PDPM'!$B$1:$C$54,2,FALSE),0)</f>
        <v>0.7873</v>
      </c>
    </row>
    <row r="2139" spans="1:10" x14ac:dyDescent="0.25">
      <c r="A2139" s="134">
        <v>36550</v>
      </c>
      <c r="B2139" s="134" t="s">
        <v>1714</v>
      </c>
      <c r="C2139" s="131">
        <v>99936</v>
      </c>
      <c r="D2139" s="132" t="s">
        <v>1581</v>
      </c>
      <c r="E2139" s="133" t="s">
        <v>3560</v>
      </c>
      <c r="F2139" s="133" t="s">
        <v>7098</v>
      </c>
      <c r="G2139" s="135">
        <f t="shared" si="33"/>
        <v>0.7873</v>
      </c>
      <c r="H2139" s="134" t="s">
        <v>388</v>
      </c>
      <c r="I2139" s="138">
        <f>IF(H2139="Urban",VLOOKUP(C2139,'Wage Index Urban (CMS.GOV)-PDPM'!$A$2:$D$1682,4,FALSE),0)</f>
        <v>0</v>
      </c>
      <c r="J2139" s="138">
        <f>IF(H2139="Rural",VLOOKUP(B2139,'Wage Index Rural (CMS.GOV)-PDPM'!$B$1:$C$54,2,FALSE),0)</f>
        <v>0.7873</v>
      </c>
    </row>
    <row r="2140" spans="1:10" x14ac:dyDescent="0.25">
      <c r="A2140" s="134">
        <v>36560</v>
      </c>
      <c r="B2140" s="134" t="s">
        <v>1714</v>
      </c>
      <c r="C2140" s="131">
        <v>19430</v>
      </c>
      <c r="D2140" s="132" t="s">
        <v>1706</v>
      </c>
      <c r="E2140" s="133" t="s">
        <v>3561</v>
      </c>
      <c r="F2140" s="133" t="s">
        <v>6502</v>
      </c>
      <c r="G2140" s="135">
        <f t="shared" si="33"/>
        <v>0.872</v>
      </c>
      <c r="H2140" s="134" t="s">
        <v>391</v>
      </c>
      <c r="I2140" s="138">
        <f>IF(H2140="Urban",VLOOKUP(C2140,'Wage Index Urban (CMS.GOV)-PDPM'!$A$2:$D$1682,4,FALSE),0)</f>
        <v>0.872</v>
      </c>
      <c r="J2140" s="138">
        <f>IF(H2140="Rural",VLOOKUP(B2140,'Wage Index Rural (CMS.GOV)-PDPM'!$B$1:$C$54,2,FALSE),0)</f>
        <v>0</v>
      </c>
    </row>
    <row r="2141" spans="1:10" x14ac:dyDescent="0.25">
      <c r="A2141" s="134">
        <v>36570</v>
      </c>
      <c r="B2141" s="134" t="s">
        <v>1714</v>
      </c>
      <c r="C2141" s="131">
        <v>99936</v>
      </c>
      <c r="D2141" s="132" t="s">
        <v>488</v>
      </c>
      <c r="E2141" s="133" t="s">
        <v>3562</v>
      </c>
      <c r="F2141" s="133" t="s">
        <v>7098</v>
      </c>
      <c r="G2141" s="135">
        <f t="shared" si="33"/>
        <v>0.7873</v>
      </c>
      <c r="H2141" s="134" t="s">
        <v>388</v>
      </c>
      <c r="I2141" s="138">
        <f>IF(H2141="Urban",VLOOKUP(C2141,'Wage Index Urban (CMS.GOV)-PDPM'!$A$2:$D$1682,4,FALSE),0)</f>
        <v>0</v>
      </c>
      <c r="J2141" s="138">
        <f>IF(H2141="Rural",VLOOKUP(B2141,'Wage Index Rural (CMS.GOV)-PDPM'!$B$1:$C$54,2,FALSE),0)</f>
        <v>0.7873</v>
      </c>
    </row>
    <row r="2142" spans="1:10" x14ac:dyDescent="0.25">
      <c r="A2142" s="134">
        <v>36580</v>
      </c>
      <c r="B2142" s="134" t="s">
        <v>1714</v>
      </c>
      <c r="C2142" s="131">
        <v>19430</v>
      </c>
      <c r="D2142" s="132" t="s">
        <v>490</v>
      </c>
      <c r="E2142" s="133" t="s">
        <v>3563</v>
      </c>
      <c r="F2142" s="133" t="s">
        <v>6502</v>
      </c>
      <c r="G2142" s="135">
        <f t="shared" si="33"/>
        <v>0.872</v>
      </c>
      <c r="H2142" s="134" t="s">
        <v>391</v>
      </c>
      <c r="I2142" s="138">
        <f>IF(H2142="Urban",VLOOKUP(C2142,'Wage Index Urban (CMS.GOV)-PDPM'!$A$2:$D$1682,4,FALSE),0)</f>
        <v>0.872</v>
      </c>
      <c r="J2142" s="138">
        <f>IF(H2142="Rural",VLOOKUP(B2142,'Wage Index Rural (CMS.GOV)-PDPM'!$B$1:$C$54,2,FALSE),0)</f>
        <v>0</v>
      </c>
    </row>
    <row r="2143" spans="1:10" x14ac:dyDescent="0.25">
      <c r="A2143" s="134">
        <v>36590</v>
      </c>
      <c r="B2143" s="134" t="s">
        <v>1714</v>
      </c>
      <c r="C2143" s="131">
        <v>99936</v>
      </c>
      <c r="D2143" s="132" t="s">
        <v>492</v>
      </c>
      <c r="E2143" s="133" t="s">
        <v>3564</v>
      </c>
      <c r="F2143" s="133" t="s">
        <v>7098</v>
      </c>
      <c r="G2143" s="135">
        <f t="shared" si="33"/>
        <v>0.7873</v>
      </c>
      <c r="H2143" s="134" t="s">
        <v>388</v>
      </c>
      <c r="I2143" s="138">
        <f>IF(H2143="Urban",VLOOKUP(C2143,'Wage Index Urban (CMS.GOV)-PDPM'!$A$2:$D$1682,4,FALSE),0)</f>
        <v>0</v>
      </c>
      <c r="J2143" s="138">
        <f>IF(H2143="Rural",VLOOKUP(B2143,'Wage Index Rural (CMS.GOV)-PDPM'!$B$1:$C$54,2,FALSE),0)</f>
        <v>0.7873</v>
      </c>
    </row>
    <row r="2144" spans="1:10" x14ac:dyDescent="0.25">
      <c r="A2144" s="134">
        <v>36600</v>
      </c>
      <c r="B2144" s="134" t="s">
        <v>1714</v>
      </c>
      <c r="C2144" s="131">
        <v>18140</v>
      </c>
      <c r="D2144" s="132" t="s">
        <v>3565</v>
      </c>
      <c r="E2144" s="133" t="s">
        <v>3566</v>
      </c>
      <c r="F2144" s="133" t="s">
        <v>270</v>
      </c>
      <c r="G2144" s="135">
        <f t="shared" si="33"/>
        <v>0.9486</v>
      </c>
      <c r="H2144" s="134" t="s">
        <v>391</v>
      </c>
      <c r="I2144" s="138">
        <f>IF(H2144="Urban",VLOOKUP(C2144,'Wage Index Urban (CMS.GOV)-PDPM'!$A$2:$D$1682,4,FALSE),0)</f>
        <v>0.9486</v>
      </c>
      <c r="J2144" s="138">
        <f>IF(H2144="Rural",VLOOKUP(B2144,'Wage Index Rural (CMS.GOV)-PDPM'!$B$1:$C$54,2,FALSE),0)</f>
        <v>0</v>
      </c>
    </row>
    <row r="2145" spans="1:10" x14ac:dyDescent="0.25">
      <c r="A2145" s="134">
        <v>36610</v>
      </c>
      <c r="B2145" s="134" t="s">
        <v>1714</v>
      </c>
      <c r="C2145" s="131">
        <v>99936</v>
      </c>
      <c r="D2145" s="132" t="s">
        <v>3567</v>
      </c>
      <c r="E2145" s="133" t="s">
        <v>3568</v>
      </c>
      <c r="F2145" s="133" t="s">
        <v>7098</v>
      </c>
      <c r="G2145" s="135">
        <f t="shared" si="33"/>
        <v>0.7873</v>
      </c>
      <c r="H2145" s="134" t="s">
        <v>388</v>
      </c>
      <c r="I2145" s="138">
        <f>IF(H2145="Urban",VLOOKUP(C2145,'Wage Index Urban (CMS.GOV)-PDPM'!$A$2:$D$1682,4,FALSE),0)</f>
        <v>0</v>
      </c>
      <c r="J2145" s="138">
        <f>IF(H2145="Rural",VLOOKUP(B2145,'Wage Index Rural (CMS.GOV)-PDPM'!$B$1:$C$54,2,FALSE),0)</f>
        <v>0.7873</v>
      </c>
    </row>
    <row r="2146" spans="1:10" x14ac:dyDescent="0.25">
      <c r="A2146" s="134">
        <v>36620</v>
      </c>
      <c r="B2146" s="134" t="s">
        <v>1714</v>
      </c>
      <c r="C2146" s="131">
        <v>99936</v>
      </c>
      <c r="D2146" s="132" t="s">
        <v>1712</v>
      </c>
      <c r="E2146" s="133" t="s">
        <v>3569</v>
      </c>
      <c r="F2146" s="133" t="s">
        <v>7098</v>
      </c>
      <c r="G2146" s="135">
        <f t="shared" si="33"/>
        <v>0.7873</v>
      </c>
      <c r="H2146" s="134" t="s">
        <v>388</v>
      </c>
      <c r="I2146" s="138">
        <f>IF(H2146="Urban",VLOOKUP(C2146,'Wage Index Urban (CMS.GOV)-PDPM'!$A$2:$D$1682,4,FALSE),0)</f>
        <v>0</v>
      </c>
      <c r="J2146" s="138">
        <f>IF(H2146="Rural",VLOOKUP(B2146,'Wage Index Rural (CMS.GOV)-PDPM'!$B$1:$C$54,2,FALSE),0)</f>
        <v>0.7873</v>
      </c>
    </row>
    <row r="2147" spans="1:10" x14ac:dyDescent="0.25">
      <c r="A2147" s="134">
        <v>36630</v>
      </c>
      <c r="B2147" s="134" t="s">
        <v>1714</v>
      </c>
      <c r="C2147" s="131">
        <v>45780</v>
      </c>
      <c r="D2147" s="132" t="s">
        <v>2025</v>
      </c>
      <c r="E2147" s="133" t="s">
        <v>3570</v>
      </c>
      <c r="F2147" s="133" t="s">
        <v>271</v>
      </c>
      <c r="G2147" s="135">
        <f t="shared" si="33"/>
        <v>0.84940000000000004</v>
      </c>
      <c r="H2147" s="134" t="s">
        <v>391</v>
      </c>
      <c r="I2147" s="138">
        <f>IF(H2147="Urban",VLOOKUP(C2147,'Wage Index Urban (CMS.GOV)-PDPM'!$A$2:$D$1682,4,FALSE),0)</f>
        <v>0.84940000000000004</v>
      </c>
      <c r="J2147" s="138">
        <f>IF(H2147="Rural",VLOOKUP(B2147,'Wage Index Rural (CMS.GOV)-PDPM'!$B$1:$C$54,2,FALSE),0)</f>
        <v>0</v>
      </c>
    </row>
    <row r="2148" spans="1:10" x14ac:dyDescent="0.25">
      <c r="A2148" s="134">
        <v>36640</v>
      </c>
      <c r="B2148" s="134" t="s">
        <v>1714</v>
      </c>
      <c r="C2148" s="131">
        <v>99936</v>
      </c>
      <c r="D2148" s="132" t="s">
        <v>1306</v>
      </c>
      <c r="E2148" s="133" t="s">
        <v>3571</v>
      </c>
      <c r="F2148" s="133" t="s">
        <v>7098</v>
      </c>
      <c r="G2148" s="135">
        <f t="shared" si="33"/>
        <v>0.7873</v>
      </c>
      <c r="H2148" s="134" t="s">
        <v>388</v>
      </c>
      <c r="I2148" s="138">
        <f>IF(H2148="Urban",VLOOKUP(C2148,'Wage Index Urban (CMS.GOV)-PDPM'!$A$2:$D$1682,4,FALSE),0)</f>
        <v>0</v>
      </c>
      <c r="J2148" s="138">
        <f>IF(H2148="Rural",VLOOKUP(B2148,'Wage Index Rural (CMS.GOV)-PDPM'!$B$1:$C$54,2,FALSE),0)</f>
        <v>0.7873</v>
      </c>
    </row>
    <row r="2149" spans="1:10" x14ac:dyDescent="0.25">
      <c r="A2149" s="134">
        <v>36650</v>
      </c>
      <c r="B2149" s="134" t="s">
        <v>1714</v>
      </c>
      <c r="C2149" s="131">
        <v>18140</v>
      </c>
      <c r="D2149" s="132" t="s">
        <v>494</v>
      </c>
      <c r="E2149" s="133" t="s">
        <v>3572</v>
      </c>
      <c r="F2149" s="133" t="s">
        <v>270</v>
      </c>
      <c r="G2149" s="135">
        <f t="shared" si="33"/>
        <v>0.9486</v>
      </c>
      <c r="H2149" s="134" t="s">
        <v>391</v>
      </c>
      <c r="I2149" s="138">
        <f>IF(H2149="Urban",VLOOKUP(C2149,'Wage Index Urban (CMS.GOV)-PDPM'!$A$2:$D$1682,4,FALSE),0)</f>
        <v>0.9486</v>
      </c>
      <c r="J2149" s="138">
        <f>IF(H2149="Rural",VLOOKUP(B2149,'Wage Index Rural (CMS.GOV)-PDPM'!$B$1:$C$54,2,FALSE),0)</f>
        <v>0</v>
      </c>
    </row>
    <row r="2150" spans="1:10" x14ac:dyDescent="0.25">
      <c r="A2150" s="134">
        <v>36660</v>
      </c>
      <c r="B2150" s="134" t="s">
        <v>1714</v>
      </c>
      <c r="C2150" s="131">
        <v>18140</v>
      </c>
      <c r="D2150" s="132" t="s">
        <v>3573</v>
      </c>
      <c r="E2150" s="133" t="s">
        <v>3574</v>
      </c>
      <c r="F2150" s="133" t="s">
        <v>270</v>
      </c>
      <c r="G2150" s="135">
        <f t="shared" si="33"/>
        <v>0.9486</v>
      </c>
      <c r="H2150" s="134" t="s">
        <v>391</v>
      </c>
      <c r="I2150" s="138">
        <f>IF(H2150="Urban",VLOOKUP(C2150,'Wage Index Urban (CMS.GOV)-PDPM'!$A$2:$D$1682,4,FALSE),0)</f>
        <v>0.9486</v>
      </c>
      <c r="J2150" s="138">
        <f>IF(H2150="Rural",VLOOKUP(B2150,'Wage Index Rural (CMS.GOV)-PDPM'!$B$1:$C$54,2,FALSE),0)</f>
        <v>0</v>
      </c>
    </row>
    <row r="2151" spans="1:10" x14ac:dyDescent="0.25">
      <c r="A2151" s="134">
        <v>36670</v>
      </c>
      <c r="B2151" s="134" t="s">
        <v>1714</v>
      </c>
      <c r="C2151" s="131">
        <v>99936</v>
      </c>
      <c r="D2151" s="132" t="s">
        <v>498</v>
      </c>
      <c r="E2151" s="133" t="s">
        <v>3575</v>
      </c>
      <c r="F2151" s="133" t="s">
        <v>7098</v>
      </c>
      <c r="G2151" s="135">
        <f t="shared" si="33"/>
        <v>0.7873</v>
      </c>
      <c r="H2151" s="134" t="s">
        <v>388</v>
      </c>
      <c r="I2151" s="138">
        <f>IF(H2151="Urban",VLOOKUP(C2151,'Wage Index Urban (CMS.GOV)-PDPM'!$A$2:$D$1682,4,FALSE),0)</f>
        <v>0</v>
      </c>
      <c r="J2151" s="138">
        <f>IF(H2151="Rural",VLOOKUP(B2151,'Wage Index Rural (CMS.GOV)-PDPM'!$B$1:$C$54,2,FALSE),0)</f>
        <v>0.7873</v>
      </c>
    </row>
    <row r="2152" spans="1:10" x14ac:dyDescent="0.25">
      <c r="A2152" s="134">
        <v>36680</v>
      </c>
      <c r="B2152" s="134" t="s">
        <v>1714</v>
      </c>
      <c r="C2152" s="131">
        <v>10420</v>
      </c>
      <c r="D2152" s="132" t="s">
        <v>3576</v>
      </c>
      <c r="E2152" s="133" t="s">
        <v>3577</v>
      </c>
      <c r="F2152" s="133" t="s">
        <v>274</v>
      </c>
      <c r="G2152" s="135">
        <f t="shared" si="33"/>
        <v>0.78750000000000009</v>
      </c>
      <c r="H2152" s="134" t="s">
        <v>391</v>
      </c>
      <c r="I2152" s="138">
        <f>IF(H2152="Urban",VLOOKUP(C2152,'Wage Index Urban (CMS.GOV)-PDPM'!$A$2:$D$1682,4,FALSE),0)</f>
        <v>0.78750000000000009</v>
      </c>
      <c r="J2152" s="138">
        <f>IF(H2152="Rural",VLOOKUP(B2152,'Wage Index Rural (CMS.GOV)-PDPM'!$B$1:$C$54,2,FALSE),0)</f>
        <v>0</v>
      </c>
    </row>
    <row r="2153" spans="1:10" x14ac:dyDescent="0.25">
      <c r="A2153" s="134">
        <v>36690</v>
      </c>
      <c r="B2153" s="134" t="s">
        <v>1714</v>
      </c>
      <c r="C2153" s="131">
        <v>99936</v>
      </c>
      <c r="D2153" s="132" t="s">
        <v>3578</v>
      </c>
      <c r="E2153" s="133" t="s">
        <v>3579</v>
      </c>
      <c r="F2153" s="133" t="s">
        <v>7098</v>
      </c>
      <c r="G2153" s="135">
        <f t="shared" si="33"/>
        <v>0.7873</v>
      </c>
      <c r="H2153" s="134" t="s">
        <v>388</v>
      </c>
      <c r="I2153" s="138">
        <f>IF(H2153="Urban",VLOOKUP(C2153,'Wage Index Urban (CMS.GOV)-PDPM'!$A$2:$D$1682,4,FALSE),0)</f>
        <v>0</v>
      </c>
      <c r="J2153" s="138">
        <f>IF(H2153="Rural",VLOOKUP(B2153,'Wage Index Rural (CMS.GOV)-PDPM'!$B$1:$C$54,2,FALSE),0)</f>
        <v>0.7873</v>
      </c>
    </row>
    <row r="2154" spans="1:10" x14ac:dyDescent="0.25">
      <c r="A2154" s="134">
        <v>36700</v>
      </c>
      <c r="B2154" s="134" t="s">
        <v>1714</v>
      </c>
      <c r="C2154" s="131">
        <v>99936</v>
      </c>
      <c r="D2154" s="132" t="s">
        <v>1098</v>
      </c>
      <c r="E2154" s="133" t="s">
        <v>3580</v>
      </c>
      <c r="F2154" s="133" t="s">
        <v>7098</v>
      </c>
      <c r="G2154" s="135">
        <f t="shared" si="33"/>
        <v>0.7873</v>
      </c>
      <c r="H2154" s="134" t="s">
        <v>388</v>
      </c>
      <c r="I2154" s="138">
        <f>IF(H2154="Urban",VLOOKUP(C2154,'Wage Index Urban (CMS.GOV)-PDPM'!$A$2:$D$1682,4,FALSE),0)</f>
        <v>0</v>
      </c>
      <c r="J2154" s="138">
        <f>IF(H2154="Rural",VLOOKUP(B2154,'Wage Index Rural (CMS.GOV)-PDPM'!$B$1:$C$54,2,FALSE),0)</f>
        <v>0.7873</v>
      </c>
    </row>
    <row r="2155" spans="1:10" x14ac:dyDescent="0.25">
      <c r="A2155" s="134">
        <v>36710</v>
      </c>
      <c r="B2155" s="134" t="s">
        <v>1714</v>
      </c>
      <c r="C2155" s="131">
        <v>31900</v>
      </c>
      <c r="D2155" s="132" t="s">
        <v>1600</v>
      </c>
      <c r="E2155" s="133" t="s">
        <v>3581</v>
      </c>
      <c r="F2155" s="133" t="s">
        <v>275</v>
      </c>
      <c r="G2155" s="135">
        <f t="shared" si="33"/>
        <v>0.8992</v>
      </c>
      <c r="H2155" s="134" t="s">
        <v>391</v>
      </c>
      <c r="I2155" s="138">
        <f>IF(H2155="Urban",VLOOKUP(C2155,'Wage Index Urban (CMS.GOV)-PDPM'!$A$2:$D$1682,4,FALSE),0)</f>
        <v>0.8992</v>
      </c>
      <c r="J2155" s="138">
        <f>IF(H2155="Rural",VLOOKUP(B2155,'Wage Index Rural (CMS.GOV)-PDPM'!$B$1:$C$54,2,FALSE),0)</f>
        <v>0</v>
      </c>
    </row>
    <row r="2156" spans="1:10" x14ac:dyDescent="0.25">
      <c r="A2156" s="134">
        <v>36720</v>
      </c>
      <c r="B2156" s="134" t="s">
        <v>1714</v>
      </c>
      <c r="C2156" s="131">
        <v>99936</v>
      </c>
      <c r="D2156" s="132" t="s">
        <v>3582</v>
      </c>
      <c r="E2156" s="133" t="s">
        <v>3583</v>
      </c>
      <c r="F2156" s="133" t="s">
        <v>7098</v>
      </c>
      <c r="G2156" s="135">
        <f t="shared" si="33"/>
        <v>0.7873</v>
      </c>
      <c r="H2156" s="134" t="s">
        <v>388</v>
      </c>
      <c r="I2156" s="138">
        <f>IF(H2156="Urban",VLOOKUP(C2156,'Wage Index Urban (CMS.GOV)-PDPM'!$A$2:$D$1682,4,FALSE),0)</f>
        <v>0</v>
      </c>
      <c r="J2156" s="138">
        <f>IF(H2156="Rural",VLOOKUP(B2156,'Wage Index Rural (CMS.GOV)-PDPM'!$B$1:$C$54,2,FALSE),0)</f>
        <v>0.7873</v>
      </c>
    </row>
    <row r="2157" spans="1:10" x14ac:dyDescent="0.25">
      <c r="A2157" s="134">
        <v>36730</v>
      </c>
      <c r="B2157" s="134" t="s">
        <v>1714</v>
      </c>
      <c r="C2157" s="131">
        <v>99936</v>
      </c>
      <c r="D2157" s="132" t="s">
        <v>3584</v>
      </c>
      <c r="E2157" s="133" t="s">
        <v>3585</v>
      </c>
      <c r="F2157" s="133" t="s">
        <v>7098</v>
      </c>
      <c r="G2157" s="135">
        <f t="shared" si="33"/>
        <v>0.7873</v>
      </c>
      <c r="H2157" s="134" t="s">
        <v>388</v>
      </c>
      <c r="I2157" s="138">
        <f>IF(H2157="Urban",VLOOKUP(C2157,'Wage Index Urban (CMS.GOV)-PDPM'!$A$2:$D$1682,4,FALSE),0)</f>
        <v>0</v>
      </c>
      <c r="J2157" s="138">
        <f>IF(H2157="Rural",VLOOKUP(B2157,'Wage Index Rural (CMS.GOV)-PDPM'!$B$1:$C$54,2,FALSE),0)</f>
        <v>0.7873</v>
      </c>
    </row>
    <row r="2158" spans="1:10" x14ac:dyDescent="0.25">
      <c r="A2158" s="134">
        <v>36740</v>
      </c>
      <c r="B2158" s="134" t="s">
        <v>1714</v>
      </c>
      <c r="C2158" s="131">
        <v>99936</v>
      </c>
      <c r="D2158" s="132" t="s">
        <v>3586</v>
      </c>
      <c r="E2158" s="133" t="s">
        <v>3587</v>
      </c>
      <c r="F2158" s="133" t="s">
        <v>7098</v>
      </c>
      <c r="G2158" s="135">
        <f t="shared" si="33"/>
        <v>0.7873</v>
      </c>
      <c r="H2158" s="134" t="s">
        <v>388</v>
      </c>
      <c r="I2158" s="138">
        <f>IF(H2158="Urban",VLOOKUP(C2158,'Wage Index Urban (CMS.GOV)-PDPM'!$A$2:$D$1682,4,FALSE),0)</f>
        <v>0</v>
      </c>
      <c r="J2158" s="138">
        <f>IF(H2158="Rural",VLOOKUP(B2158,'Wage Index Rural (CMS.GOV)-PDPM'!$B$1:$C$54,2,FALSE),0)</f>
        <v>0.7873</v>
      </c>
    </row>
    <row r="2159" spans="1:10" x14ac:dyDescent="0.25">
      <c r="A2159" s="134">
        <v>36750</v>
      </c>
      <c r="B2159" s="134" t="s">
        <v>1714</v>
      </c>
      <c r="C2159" s="131">
        <v>99936</v>
      </c>
      <c r="D2159" s="132" t="s">
        <v>3378</v>
      </c>
      <c r="E2159" s="133" t="s">
        <v>3588</v>
      </c>
      <c r="F2159" s="133" t="s">
        <v>7098</v>
      </c>
      <c r="G2159" s="135">
        <f t="shared" si="33"/>
        <v>0.7873</v>
      </c>
      <c r="H2159" s="134" t="s">
        <v>388</v>
      </c>
      <c r="I2159" s="138">
        <f>IF(H2159="Urban",VLOOKUP(C2159,'Wage Index Urban (CMS.GOV)-PDPM'!$A$2:$D$1682,4,FALSE),0)</f>
        <v>0</v>
      </c>
      <c r="J2159" s="138">
        <f>IF(H2159="Rural",VLOOKUP(B2159,'Wage Index Rural (CMS.GOV)-PDPM'!$B$1:$C$54,2,FALSE),0)</f>
        <v>0.7873</v>
      </c>
    </row>
    <row r="2160" spans="1:10" x14ac:dyDescent="0.25">
      <c r="A2160" s="134">
        <v>36760</v>
      </c>
      <c r="B2160" s="134" t="s">
        <v>1714</v>
      </c>
      <c r="C2160" s="131">
        <v>99936</v>
      </c>
      <c r="D2160" s="132" t="s">
        <v>504</v>
      </c>
      <c r="E2160" s="133" t="s">
        <v>3589</v>
      </c>
      <c r="F2160" s="133" t="s">
        <v>7098</v>
      </c>
      <c r="G2160" s="135">
        <f t="shared" si="33"/>
        <v>0.7873</v>
      </c>
      <c r="H2160" s="134" t="s">
        <v>388</v>
      </c>
      <c r="I2160" s="138">
        <f>IF(H2160="Urban",VLOOKUP(C2160,'Wage Index Urban (CMS.GOV)-PDPM'!$A$2:$D$1682,4,FALSE),0)</f>
        <v>0</v>
      </c>
      <c r="J2160" s="138">
        <f>IF(H2160="Rural",VLOOKUP(B2160,'Wage Index Rural (CMS.GOV)-PDPM'!$B$1:$C$54,2,FALSE),0)</f>
        <v>0.7873</v>
      </c>
    </row>
    <row r="2161" spans="1:10" x14ac:dyDescent="0.25">
      <c r="A2161" s="134">
        <v>36770</v>
      </c>
      <c r="B2161" s="134" t="s">
        <v>1714</v>
      </c>
      <c r="C2161" s="131">
        <v>15940</v>
      </c>
      <c r="D2161" s="132" t="s">
        <v>1612</v>
      </c>
      <c r="E2161" s="133" t="s">
        <v>3590</v>
      </c>
      <c r="F2161" s="133" t="s">
        <v>267</v>
      </c>
      <c r="G2161" s="135">
        <f t="shared" si="33"/>
        <v>0.74540000000000006</v>
      </c>
      <c r="H2161" s="134" t="s">
        <v>391</v>
      </c>
      <c r="I2161" s="138">
        <f>IF(H2161="Urban",VLOOKUP(C2161,'Wage Index Urban (CMS.GOV)-PDPM'!$A$2:$D$1682,4,FALSE),0)</f>
        <v>0.74540000000000006</v>
      </c>
      <c r="J2161" s="138">
        <f>IF(H2161="Rural",VLOOKUP(B2161,'Wage Index Rural (CMS.GOV)-PDPM'!$B$1:$C$54,2,FALSE),0)</f>
        <v>0</v>
      </c>
    </row>
    <row r="2162" spans="1:10" x14ac:dyDescent="0.25">
      <c r="A2162" s="134">
        <v>36999</v>
      </c>
      <c r="B2162" s="134" t="s">
        <v>1714</v>
      </c>
      <c r="C2162" s="131">
        <v>99936</v>
      </c>
      <c r="D2162" s="132" t="s">
        <v>387</v>
      </c>
      <c r="E2162" s="133" t="s">
        <v>6931</v>
      </c>
      <c r="F2162" s="133" t="s">
        <v>7098</v>
      </c>
      <c r="G2162" s="135">
        <f t="shared" si="33"/>
        <v>0.7873</v>
      </c>
      <c r="H2162" s="134" t="s">
        <v>388</v>
      </c>
      <c r="I2162" s="138">
        <f>IF(H2162="Urban",VLOOKUP(C2162,'Wage Index Urban (CMS.GOV)-PDPM'!$A$2:$D$1682,4,FALSE),0)</f>
        <v>0</v>
      </c>
      <c r="J2162" s="138">
        <f>IF(H2162="Rural",VLOOKUP(B2162,'Wage Index Rural (CMS.GOV)-PDPM'!$B$1:$C$54,2,FALSE),0)</f>
        <v>0.7873</v>
      </c>
    </row>
    <row r="2163" spans="1:10" x14ac:dyDescent="0.25">
      <c r="A2163" s="134">
        <v>36780</v>
      </c>
      <c r="B2163" s="134" t="s">
        <v>1714</v>
      </c>
      <c r="C2163" s="131">
        <v>10420</v>
      </c>
      <c r="D2163" s="132" t="s">
        <v>973</v>
      </c>
      <c r="E2163" s="133" t="s">
        <v>3591</v>
      </c>
      <c r="F2163" s="133" t="s">
        <v>274</v>
      </c>
      <c r="G2163" s="135">
        <f t="shared" si="33"/>
        <v>0.78750000000000009</v>
      </c>
      <c r="H2163" s="134" t="s">
        <v>391</v>
      </c>
      <c r="I2163" s="138">
        <f>IF(H2163="Urban",VLOOKUP(C2163,'Wage Index Urban (CMS.GOV)-PDPM'!$A$2:$D$1682,4,FALSE),0)</f>
        <v>0.78750000000000009</v>
      </c>
      <c r="J2163" s="138">
        <f>IF(H2163="Rural",VLOOKUP(B2163,'Wage Index Rural (CMS.GOV)-PDPM'!$B$1:$C$54,2,FALSE),0)</f>
        <v>0</v>
      </c>
    </row>
    <row r="2164" spans="1:10" x14ac:dyDescent="0.25">
      <c r="A2164" s="134">
        <v>36790</v>
      </c>
      <c r="B2164" s="134" t="s">
        <v>1714</v>
      </c>
      <c r="C2164" s="131">
        <v>49660</v>
      </c>
      <c r="D2164" s="132" t="s">
        <v>3592</v>
      </c>
      <c r="E2164" s="133" t="s">
        <v>3593</v>
      </c>
      <c r="F2164" s="133" t="s">
        <v>273</v>
      </c>
      <c r="G2164" s="135">
        <f t="shared" si="33"/>
        <v>0.75330000000000008</v>
      </c>
      <c r="H2164" s="134" t="s">
        <v>391</v>
      </c>
      <c r="I2164" s="138">
        <f>IF(H2164="Urban",VLOOKUP(C2164,'Wage Index Urban (CMS.GOV)-PDPM'!$A$2:$D$1682,4,FALSE),0)</f>
        <v>0.75330000000000008</v>
      </c>
      <c r="J2164" s="138">
        <f>IF(H2164="Rural",VLOOKUP(B2164,'Wage Index Rural (CMS.GOV)-PDPM'!$B$1:$C$54,2,FALSE),0)</f>
        <v>0</v>
      </c>
    </row>
    <row r="2165" spans="1:10" x14ac:dyDescent="0.25">
      <c r="A2165" s="134">
        <v>36800</v>
      </c>
      <c r="B2165" s="134" t="s">
        <v>1714</v>
      </c>
      <c r="C2165" s="131">
        <v>99936</v>
      </c>
      <c r="D2165" s="132" t="s">
        <v>3594</v>
      </c>
      <c r="E2165" s="133" t="s">
        <v>3595</v>
      </c>
      <c r="F2165" s="133" t="s">
        <v>7098</v>
      </c>
      <c r="G2165" s="135">
        <f t="shared" si="33"/>
        <v>0.7873</v>
      </c>
      <c r="H2165" s="134" t="s">
        <v>388</v>
      </c>
      <c r="I2165" s="138">
        <f>IF(H2165="Urban",VLOOKUP(C2165,'Wage Index Urban (CMS.GOV)-PDPM'!$A$2:$D$1682,4,FALSE),0)</f>
        <v>0</v>
      </c>
      <c r="J2165" s="138">
        <f>IF(H2165="Rural",VLOOKUP(B2165,'Wage Index Rural (CMS.GOV)-PDPM'!$B$1:$C$54,2,FALSE),0)</f>
        <v>0.7873</v>
      </c>
    </row>
    <row r="2166" spans="1:10" x14ac:dyDescent="0.25">
      <c r="A2166" s="134">
        <v>36810</v>
      </c>
      <c r="B2166" s="134" t="s">
        <v>1714</v>
      </c>
      <c r="C2166" s="131">
        <v>18140</v>
      </c>
      <c r="D2166" s="132" t="s">
        <v>735</v>
      </c>
      <c r="E2166" s="133" t="s">
        <v>3596</v>
      </c>
      <c r="F2166" s="133" t="s">
        <v>270</v>
      </c>
      <c r="G2166" s="135">
        <f t="shared" si="33"/>
        <v>0.9486</v>
      </c>
      <c r="H2166" s="134" t="s">
        <v>391</v>
      </c>
      <c r="I2166" s="138">
        <f>IF(H2166="Urban",VLOOKUP(C2166,'Wage Index Urban (CMS.GOV)-PDPM'!$A$2:$D$1682,4,FALSE),0)</f>
        <v>0.9486</v>
      </c>
      <c r="J2166" s="138">
        <f>IF(H2166="Rural",VLOOKUP(B2166,'Wage Index Rural (CMS.GOV)-PDPM'!$B$1:$C$54,2,FALSE),0)</f>
        <v>0</v>
      </c>
    </row>
    <row r="2167" spans="1:10" x14ac:dyDescent="0.25">
      <c r="A2167" s="134">
        <v>36820</v>
      </c>
      <c r="B2167" s="134" t="s">
        <v>1714</v>
      </c>
      <c r="C2167" s="131">
        <v>99936</v>
      </c>
      <c r="D2167" s="132" t="s">
        <v>3597</v>
      </c>
      <c r="E2167" s="133" t="s">
        <v>3598</v>
      </c>
      <c r="F2167" s="133" t="s">
        <v>7098</v>
      </c>
      <c r="G2167" s="135">
        <f t="shared" si="33"/>
        <v>0.7873</v>
      </c>
      <c r="H2167" s="134" t="s">
        <v>388</v>
      </c>
      <c r="I2167" s="138">
        <f>IF(H2167="Urban",VLOOKUP(C2167,'Wage Index Urban (CMS.GOV)-PDPM'!$A$2:$D$1682,4,FALSE),0)</f>
        <v>0</v>
      </c>
      <c r="J2167" s="138">
        <f>IF(H2167="Rural",VLOOKUP(B2167,'Wage Index Rural (CMS.GOV)-PDPM'!$B$1:$C$54,2,FALSE),0)</f>
        <v>0.7873</v>
      </c>
    </row>
    <row r="2168" spans="1:10" x14ac:dyDescent="0.25">
      <c r="A2168" s="134">
        <v>36830</v>
      </c>
      <c r="B2168" s="134" t="s">
        <v>1714</v>
      </c>
      <c r="C2168" s="131">
        <v>99936</v>
      </c>
      <c r="D2168" s="132" t="s">
        <v>3599</v>
      </c>
      <c r="E2168" s="133" t="s">
        <v>3600</v>
      </c>
      <c r="F2168" s="133" t="s">
        <v>7098</v>
      </c>
      <c r="G2168" s="135">
        <f t="shared" si="33"/>
        <v>0.7873</v>
      </c>
      <c r="H2168" s="134" t="s">
        <v>388</v>
      </c>
      <c r="I2168" s="138">
        <f>IF(H2168="Urban",VLOOKUP(C2168,'Wage Index Urban (CMS.GOV)-PDPM'!$A$2:$D$1682,4,FALSE),0)</f>
        <v>0</v>
      </c>
      <c r="J2168" s="138">
        <f>IF(H2168="Rural",VLOOKUP(B2168,'Wage Index Rural (CMS.GOV)-PDPM'!$B$1:$C$54,2,FALSE),0)</f>
        <v>0.7873</v>
      </c>
    </row>
    <row r="2169" spans="1:10" x14ac:dyDescent="0.25">
      <c r="A2169" s="134">
        <v>36840</v>
      </c>
      <c r="B2169" s="134" t="s">
        <v>1714</v>
      </c>
      <c r="C2169" s="131">
        <v>17140</v>
      </c>
      <c r="D2169" s="132" t="s">
        <v>1372</v>
      </c>
      <c r="E2169" s="133" t="s">
        <v>3601</v>
      </c>
      <c r="F2169" s="133" t="s">
        <v>139</v>
      </c>
      <c r="G2169" s="135">
        <f t="shared" si="33"/>
        <v>0.9103</v>
      </c>
      <c r="H2169" s="134" t="s">
        <v>391</v>
      </c>
      <c r="I2169" s="138">
        <f>IF(H2169="Urban",VLOOKUP(C2169,'Wage Index Urban (CMS.GOV)-PDPM'!$A$2:$D$1682,4,FALSE),0)</f>
        <v>0.9103</v>
      </c>
      <c r="J2169" s="138">
        <f>IF(H2169="Rural",VLOOKUP(B2169,'Wage Index Rural (CMS.GOV)-PDPM'!$B$1:$C$54,2,FALSE),0)</f>
        <v>0</v>
      </c>
    </row>
    <row r="2170" spans="1:10" x14ac:dyDescent="0.25">
      <c r="A2170" s="134">
        <v>36850</v>
      </c>
      <c r="B2170" s="134" t="s">
        <v>1714</v>
      </c>
      <c r="C2170" s="131">
        <v>99936</v>
      </c>
      <c r="D2170" s="132" t="s">
        <v>518</v>
      </c>
      <c r="E2170" s="133" t="s">
        <v>3602</v>
      </c>
      <c r="F2170" s="133" t="s">
        <v>7098</v>
      </c>
      <c r="G2170" s="135">
        <f t="shared" si="33"/>
        <v>0.7873</v>
      </c>
      <c r="H2170" s="134" t="s">
        <v>388</v>
      </c>
      <c r="I2170" s="138">
        <f>IF(H2170="Urban",VLOOKUP(C2170,'Wage Index Urban (CMS.GOV)-PDPM'!$A$2:$D$1682,4,FALSE),0)</f>
        <v>0</v>
      </c>
      <c r="J2170" s="138">
        <f>IF(H2170="Rural",VLOOKUP(B2170,'Wage Index Rural (CMS.GOV)-PDPM'!$B$1:$C$54,2,FALSE),0)</f>
        <v>0.7873</v>
      </c>
    </row>
    <row r="2171" spans="1:10" x14ac:dyDescent="0.25">
      <c r="A2171" s="134">
        <v>36860</v>
      </c>
      <c r="B2171" s="134" t="s">
        <v>1714</v>
      </c>
      <c r="C2171" s="131">
        <v>99936</v>
      </c>
      <c r="D2171" s="132" t="s">
        <v>1375</v>
      </c>
      <c r="E2171" s="133" t="s">
        <v>3603</v>
      </c>
      <c r="F2171" s="133" t="s">
        <v>7098</v>
      </c>
      <c r="G2171" s="135">
        <f t="shared" si="33"/>
        <v>0.7873</v>
      </c>
      <c r="H2171" s="134" t="s">
        <v>388</v>
      </c>
      <c r="I2171" s="138">
        <f>IF(H2171="Urban",VLOOKUP(C2171,'Wage Index Urban (CMS.GOV)-PDPM'!$A$2:$D$1682,4,FALSE),0)</f>
        <v>0</v>
      </c>
      <c r="J2171" s="138">
        <f>IF(H2171="Rural",VLOOKUP(B2171,'Wage Index Rural (CMS.GOV)-PDPM'!$B$1:$C$54,2,FALSE),0)</f>
        <v>0.7873</v>
      </c>
    </row>
    <row r="2172" spans="1:10" x14ac:dyDescent="0.25">
      <c r="A2172" s="134">
        <v>36870</v>
      </c>
      <c r="B2172" s="134" t="s">
        <v>1714</v>
      </c>
      <c r="C2172" s="131">
        <v>99936</v>
      </c>
      <c r="D2172" s="132" t="s">
        <v>3485</v>
      </c>
      <c r="E2172" s="133" t="s">
        <v>3604</v>
      </c>
      <c r="F2172" s="133" t="s">
        <v>7098</v>
      </c>
      <c r="G2172" s="135">
        <f t="shared" si="33"/>
        <v>0.7873</v>
      </c>
      <c r="H2172" s="134" t="s">
        <v>388</v>
      </c>
      <c r="I2172" s="138">
        <f>IF(H2172="Urban",VLOOKUP(C2172,'Wage Index Urban (CMS.GOV)-PDPM'!$A$2:$D$1682,4,FALSE),0)</f>
        <v>0</v>
      </c>
      <c r="J2172" s="138">
        <f>IF(H2172="Rural",VLOOKUP(B2172,'Wage Index Rural (CMS.GOV)-PDPM'!$B$1:$C$54,2,FALSE),0)</f>
        <v>0.7873</v>
      </c>
    </row>
    <row r="2173" spans="1:10" x14ac:dyDescent="0.25">
      <c r="A2173" s="134">
        <v>36880</v>
      </c>
      <c r="B2173" s="134" t="s">
        <v>1714</v>
      </c>
      <c r="C2173" s="131">
        <v>45780</v>
      </c>
      <c r="D2173" s="132" t="s">
        <v>3605</v>
      </c>
      <c r="E2173" s="133" t="s">
        <v>3606</v>
      </c>
      <c r="F2173" s="133" t="s">
        <v>271</v>
      </c>
      <c r="G2173" s="135">
        <f t="shared" si="33"/>
        <v>0.84940000000000004</v>
      </c>
      <c r="H2173" s="134" t="s">
        <v>391</v>
      </c>
      <c r="I2173" s="138">
        <f>IF(H2173="Urban",VLOOKUP(C2173,'Wage Index Urban (CMS.GOV)-PDPM'!$A$2:$D$1682,4,FALSE),0)</f>
        <v>0.84940000000000004</v>
      </c>
      <c r="J2173" s="138">
        <f>IF(H2173="Rural",VLOOKUP(B2173,'Wage Index Rural (CMS.GOV)-PDPM'!$B$1:$C$54,2,FALSE),0)</f>
        <v>0</v>
      </c>
    </row>
    <row r="2174" spans="1:10" x14ac:dyDescent="0.25">
      <c r="A2174" s="134">
        <v>36890</v>
      </c>
      <c r="B2174" s="134" t="s">
        <v>1714</v>
      </c>
      <c r="C2174" s="131">
        <v>99936</v>
      </c>
      <c r="D2174" s="132" t="s">
        <v>3607</v>
      </c>
      <c r="E2174" s="133" t="s">
        <v>3608</v>
      </c>
      <c r="F2174" s="133" t="s">
        <v>7098</v>
      </c>
      <c r="G2174" s="135">
        <f t="shared" si="33"/>
        <v>0.7873</v>
      </c>
      <c r="H2174" s="134" t="s">
        <v>388</v>
      </c>
      <c r="I2174" s="138">
        <f>IF(H2174="Urban",VLOOKUP(C2174,'Wage Index Urban (CMS.GOV)-PDPM'!$A$2:$D$1682,4,FALSE),0)</f>
        <v>0</v>
      </c>
      <c r="J2174" s="138">
        <f>IF(H2174="Rural",VLOOKUP(B2174,'Wage Index Rural (CMS.GOV)-PDPM'!$B$1:$C$54,2,FALSE),0)</f>
        <v>0.7873</v>
      </c>
    </row>
    <row r="2175" spans="1:10" x14ac:dyDescent="0.25">
      <c r="A2175" s="134">
        <v>37000</v>
      </c>
      <c r="B2175" s="134" t="s">
        <v>3609</v>
      </c>
      <c r="C2175" s="131">
        <v>99937</v>
      </c>
      <c r="D2175" s="132" t="s">
        <v>1769</v>
      </c>
      <c r="E2175" s="133" t="s">
        <v>3610</v>
      </c>
      <c r="F2175" s="133" t="s">
        <v>7099</v>
      </c>
      <c r="G2175" s="135">
        <f t="shared" si="33"/>
        <v>0.77080000000000004</v>
      </c>
      <c r="H2175" s="134" t="s">
        <v>388</v>
      </c>
      <c r="I2175" s="138">
        <f>IF(H2175="Urban",VLOOKUP(C2175,'Wage Index Urban (CMS.GOV)-PDPM'!$A$2:$D$1682,4,FALSE),0)</f>
        <v>0</v>
      </c>
      <c r="J2175" s="138">
        <f>IF(H2175="Rural",VLOOKUP(B2175,'Wage Index Rural (CMS.GOV)-PDPM'!$B$1:$C$54,2,FALSE),0)</f>
        <v>0.77080000000000004</v>
      </c>
    </row>
    <row r="2176" spans="1:10" x14ac:dyDescent="0.25">
      <c r="A2176" s="134">
        <v>37010</v>
      </c>
      <c r="B2176" s="134" t="s">
        <v>3609</v>
      </c>
      <c r="C2176" s="131">
        <v>99937</v>
      </c>
      <c r="D2176" s="132" t="s">
        <v>3611</v>
      </c>
      <c r="E2176" s="133" t="s">
        <v>3612</v>
      </c>
      <c r="F2176" s="133" t="s">
        <v>7099</v>
      </c>
      <c r="G2176" s="135">
        <f t="shared" si="33"/>
        <v>0.77080000000000004</v>
      </c>
      <c r="H2176" s="134" t="s">
        <v>388</v>
      </c>
      <c r="I2176" s="138">
        <f>IF(H2176="Urban",VLOOKUP(C2176,'Wage Index Urban (CMS.GOV)-PDPM'!$A$2:$D$1682,4,FALSE),0)</f>
        <v>0</v>
      </c>
      <c r="J2176" s="138">
        <f>IF(H2176="Rural",VLOOKUP(B2176,'Wage Index Rural (CMS.GOV)-PDPM'!$B$1:$C$54,2,FALSE),0)</f>
        <v>0.77080000000000004</v>
      </c>
    </row>
    <row r="2177" spans="1:10" x14ac:dyDescent="0.25">
      <c r="A2177" s="134">
        <v>37020</v>
      </c>
      <c r="B2177" s="134" t="s">
        <v>3609</v>
      </c>
      <c r="C2177" s="131">
        <v>99937</v>
      </c>
      <c r="D2177" s="132" t="s">
        <v>3613</v>
      </c>
      <c r="E2177" s="133" t="s">
        <v>3614</v>
      </c>
      <c r="F2177" s="133" t="s">
        <v>7099</v>
      </c>
      <c r="G2177" s="135">
        <f t="shared" si="33"/>
        <v>0.77080000000000004</v>
      </c>
      <c r="H2177" s="134" t="s">
        <v>388</v>
      </c>
      <c r="I2177" s="138">
        <f>IF(H2177="Urban",VLOOKUP(C2177,'Wage Index Urban (CMS.GOV)-PDPM'!$A$2:$D$1682,4,FALSE),0)</f>
        <v>0</v>
      </c>
      <c r="J2177" s="138">
        <f>IF(H2177="Rural",VLOOKUP(B2177,'Wage Index Rural (CMS.GOV)-PDPM'!$B$1:$C$54,2,FALSE),0)</f>
        <v>0.77080000000000004</v>
      </c>
    </row>
    <row r="2178" spans="1:10" x14ac:dyDescent="0.25">
      <c r="A2178" s="134">
        <v>37030</v>
      </c>
      <c r="B2178" s="134" t="s">
        <v>3609</v>
      </c>
      <c r="C2178" s="131">
        <v>99937</v>
      </c>
      <c r="D2178" s="132" t="s">
        <v>3615</v>
      </c>
      <c r="E2178" s="133" t="s">
        <v>3616</v>
      </c>
      <c r="F2178" s="133" t="s">
        <v>7099</v>
      </c>
      <c r="G2178" s="135">
        <f t="shared" si="33"/>
        <v>0.77080000000000004</v>
      </c>
      <c r="H2178" s="134" t="s">
        <v>388</v>
      </c>
      <c r="I2178" s="138">
        <f>IF(H2178="Urban",VLOOKUP(C2178,'Wage Index Urban (CMS.GOV)-PDPM'!$A$2:$D$1682,4,FALSE),0)</f>
        <v>0</v>
      </c>
      <c r="J2178" s="138">
        <f>IF(H2178="Rural",VLOOKUP(B2178,'Wage Index Rural (CMS.GOV)-PDPM'!$B$1:$C$54,2,FALSE),0)</f>
        <v>0.77080000000000004</v>
      </c>
    </row>
    <row r="2179" spans="1:10" x14ac:dyDescent="0.25">
      <c r="A2179" s="134">
        <v>37040</v>
      </c>
      <c r="B2179" s="134" t="s">
        <v>3609</v>
      </c>
      <c r="C2179" s="131">
        <v>99937</v>
      </c>
      <c r="D2179" s="132" t="s">
        <v>3617</v>
      </c>
      <c r="E2179" s="133" t="s">
        <v>3618</v>
      </c>
      <c r="F2179" s="133" t="s">
        <v>7099</v>
      </c>
      <c r="G2179" s="135">
        <f t="shared" si="33"/>
        <v>0.77080000000000004</v>
      </c>
      <c r="H2179" s="134" t="s">
        <v>388</v>
      </c>
      <c r="I2179" s="138">
        <f>IF(H2179="Urban",VLOOKUP(C2179,'Wage Index Urban (CMS.GOV)-PDPM'!$A$2:$D$1682,4,FALSE),0)</f>
        <v>0</v>
      </c>
      <c r="J2179" s="138">
        <f>IF(H2179="Rural",VLOOKUP(B2179,'Wage Index Rural (CMS.GOV)-PDPM'!$B$1:$C$54,2,FALSE),0)</f>
        <v>0.77080000000000004</v>
      </c>
    </row>
    <row r="2180" spans="1:10" x14ac:dyDescent="0.25">
      <c r="A2180" s="134">
        <v>37050</v>
      </c>
      <c r="B2180" s="134" t="s">
        <v>3609</v>
      </c>
      <c r="C2180" s="131">
        <v>99937</v>
      </c>
      <c r="D2180" s="132" t="s">
        <v>1414</v>
      </c>
      <c r="E2180" s="133" t="s">
        <v>3619</v>
      </c>
      <c r="F2180" s="133" t="s">
        <v>7099</v>
      </c>
      <c r="G2180" s="135">
        <f t="shared" si="33"/>
        <v>0.77080000000000004</v>
      </c>
      <c r="H2180" s="134" t="s">
        <v>388</v>
      </c>
      <c r="I2180" s="138">
        <f>IF(H2180="Urban",VLOOKUP(C2180,'Wage Index Urban (CMS.GOV)-PDPM'!$A$2:$D$1682,4,FALSE),0)</f>
        <v>0</v>
      </c>
      <c r="J2180" s="138">
        <f>IF(H2180="Rural",VLOOKUP(B2180,'Wage Index Rural (CMS.GOV)-PDPM'!$B$1:$C$54,2,FALSE),0)</f>
        <v>0.77080000000000004</v>
      </c>
    </row>
    <row r="2181" spans="1:10" x14ac:dyDescent="0.25">
      <c r="A2181" s="134">
        <v>37060</v>
      </c>
      <c r="B2181" s="134" t="s">
        <v>3609</v>
      </c>
      <c r="C2181" s="131">
        <v>99937</v>
      </c>
      <c r="D2181" s="132" t="s">
        <v>1149</v>
      </c>
      <c r="E2181" s="133" t="s">
        <v>3620</v>
      </c>
      <c r="F2181" s="133" t="s">
        <v>7099</v>
      </c>
      <c r="G2181" s="135">
        <f t="shared" si="33"/>
        <v>0.77080000000000004</v>
      </c>
      <c r="H2181" s="134" t="s">
        <v>388</v>
      </c>
      <c r="I2181" s="138">
        <f>IF(H2181="Urban",VLOOKUP(C2181,'Wage Index Urban (CMS.GOV)-PDPM'!$A$2:$D$1682,4,FALSE),0)</f>
        <v>0</v>
      </c>
      <c r="J2181" s="138">
        <f>IF(H2181="Rural",VLOOKUP(B2181,'Wage Index Rural (CMS.GOV)-PDPM'!$B$1:$C$54,2,FALSE),0)</f>
        <v>0.77080000000000004</v>
      </c>
    </row>
    <row r="2182" spans="1:10" x14ac:dyDescent="0.25">
      <c r="A2182" s="134">
        <v>37070</v>
      </c>
      <c r="B2182" s="134" t="s">
        <v>3609</v>
      </c>
      <c r="C2182" s="131">
        <v>99937</v>
      </c>
      <c r="D2182" s="132" t="s">
        <v>3621</v>
      </c>
      <c r="E2182" s="133" t="s">
        <v>3622</v>
      </c>
      <c r="F2182" s="133" t="s">
        <v>7099</v>
      </c>
      <c r="G2182" s="135">
        <f t="shared" si="33"/>
        <v>0.77080000000000004</v>
      </c>
      <c r="H2182" s="134" t="s">
        <v>388</v>
      </c>
      <c r="I2182" s="138">
        <f>IF(H2182="Urban",VLOOKUP(C2182,'Wage Index Urban (CMS.GOV)-PDPM'!$A$2:$D$1682,4,FALSE),0)</f>
        <v>0</v>
      </c>
      <c r="J2182" s="138">
        <f>IF(H2182="Rural",VLOOKUP(B2182,'Wage Index Rural (CMS.GOV)-PDPM'!$B$1:$C$54,2,FALSE),0)</f>
        <v>0.77080000000000004</v>
      </c>
    </row>
    <row r="2183" spans="1:10" x14ac:dyDescent="0.25">
      <c r="A2183" s="134">
        <v>37080</v>
      </c>
      <c r="B2183" s="134" t="s">
        <v>3609</v>
      </c>
      <c r="C2183" s="131">
        <v>36420</v>
      </c>
      <c r="D2183" s="132" t="s">
        <v>3623</v>
      </c>
      <c r="E2183" s="133" t="s">
        <v>3624</v>
      </c>
      <c r="F2183" s="133" t="s">
        <v>276</v>
      </c>
      <c r="G2183" s="135">
        <f t="shared" si="33"/>
        <v>0.88550000000000006</v>
      </c>
      <c r="H2183" s="134" t="s">
        <v>391</v>
      </c>
      <c r="I2183" s="138">
        <f>IF(H2183="Urban",VLOOKUP(C2183,'Wage Index Urban (CMS.GOV)-PDPM'!$A$2:$D$1682,4,FALSE),0)</f>
        <v>0.88550000000000006</v>
      </c>
      <c r="J2183" s="138">
        <f>IF(H2183="Rural",VLOOKUP(B2183,'Wage Index Rural (CMS.GOV)-PDPM'!$B$1:$C$54,2,FALSE),0)</f>
        <v>0</v>
      </c>
    </row>
    <row r="2184" spans="1:10" x14ac:dyDescent="0.25">
      <c r="A2184" s="134">
        <v>37090</v>
      </c>
      <c r="B2184" s="134" t="s">
        <v>3609</v>
      </c>
      <c r="C2184" s="131">
        <v>99937</v>
      </c>
      <c r="D2184" s="132" t="s">
        <v>2121</v>
      </c>
      <c r="E2184" s="133" t="s">
        <v>3625</v>
      </c>
      <c r="F2184" s="133" t="s">
        <v>7099</v>
      </c>
      <c r="G2184" s="135">
        <f t="shared" si="33"/>
        <v>0.77080000000000004</v>
      </c>
      <c r="H2184" s="134" t="s">
        <v>388</v>
      </c>
      <c r="I2184" s="138">
        <f>IF(H2184="Urban",VLOOKUP(C2184,'Wage Index Urban (CMS.GOV)-PDPM'!$A$2:$D$1682,4,FALSE),0)</f>
        <v>0</v>
      </c>
      <c r="J2184" s="138">
        <f>IF(H2184="Rural",VLOOKUP(B2184,'Wage Index Rural (CMS.GOV)-PDPM'!$B$1:$C$54,2,FALSE),0)</f>
        <v>0.77080000000000004</v>
      </c>
    </row>
    <row r="2185" spans="1:10" x14ac:dyDescent="0.25">
      <c r="A2185" s="134">
        <v>37100</v>
      </c>
      <c r="B2185" s="134" t="s">
        <v>3609</v>
      </c>
      <c r="C2185" s="131">
        <v>99937</v>
      </c>
      <c r="D2185" s="132" t="s">
        <v>408</v>
      </c>
      <c r="E2185" s="133" t="s">
        <v>3626</v>
      </c>
      <c r="F2185" s="133" t="s">
        <v>7099</v>
      </c>
      <c r="G2185" s="135">
        <f t="shared" ref="G2185:G2248" si="34">IF(H2185="Rural",J2185,I2185)</f>
        <v>0.77080000000000004</v>
      </c>
      <c r="H2185" s="134" t="s">
        <v>388</v>
      </c>
      <c r="I2185" s="138">
        <f>IF(H2185="Urban",VLOOKUP(C2185,'Wage Index Urban (CMS.GOV)-PDPM'!$A$2:$D$1682,4,FALSE),0)</f>
        <v>0</v>
      </c>
      <c r="J2185" s="138">
        <f>IF(H2185="Rural",VLOOKUP(B2185,'Wage Index Rural (CMS.GOV)-PDPM'!$B$1:$C$54,2,FALSE),0)</f>
        <v>0.77080000000000004</v>
      </c>
    </row>
    <row r="2186" spans="1:10" x14ac:dyDescent="0.25">
      <c r="A2186" s="134">
        <v>37110</v>
      </c>
      <c r="B2186" s="134" t="s">
        <v>3609</v>
      </c>
      <c r="C2186" s="131">
        <v>99937</v>
      </c>
      <c r="D2186" s="132" t="s">
        <v>412</v>
      </c>
      <c r="E2186" s="133" t="s">
        <v>3627</v>
      </c>
      <c r="F2186" s="133" t="s">
        <v>7099</v>
      </c>
      <c r="G2186" s="135">
        <f t="shared" si="34"/>
        <v>0.77080000000000004</v>
      </c>
      <c r="H2186" s="134" t="s">
        <v>388</v>
      </c>
      <c r="I2186" s="138">
        <f>IF(H2186="Urban",VLOOKUP(C2186,'Wage Index Urban (CMS.GOV)-PDPM'!$A$2:$D$1682,4,FALSE),0)</f>
        <v>0</v>
      </c>
      <c r="J2186" s="138">
        <f>IF(H2186="Rural",VLOOKUP(B2186,'Wage Index Rural (CMS.GOV)-PDPM'!$B$1:$C$54,2,FALSE),0)</f>
        <v>0.77080000000000004</v>
      </c>
    </row>
    <row r="2187" spans="1:10" x14ac:dyDescent="0.25">
      <c r="A2187" s="134">
        <v>37120</v>
      </c>
      <c r="B2187" s="134" t="s">
        <v>3609</v>
      </c>
      <c r="C2187" s="131">
        <v>99937</v>
      </c>
      <c r="D2187" s="132" t="s">
        <v>3628</v>
      </c>
      <c r="E2187" s="133" t="s">
        <v>3629</v>
      </c>
      <c r="F2187" s="133" t="s">
        <v>7099</v>
      </c>
      <c r="G2187" s="135">
        <f t="shared" si="34"/>
        <v>0.77080000000000004</v>
      </c>
      <c r="H2187" s="134" t="s">
        <v>388</v>
      </c>
      <c r="I2187" s="138">
        <f>IF(H2187="Urban",VLOOKUP(C2187,'Wage Index Urban (CMS.GOV)-PDPM'!$A$2:$D$1682,4,FALSE),0)</f>
        <v>0</v>
      </c>
      <c r="J2187" s="138">
        <f>IF(H2187="Rural",VLOOKUP(B2187,'Wage Index Rural (CMS.GOV)-PDPM'!$B$1:$C$54,2,FALSE),0)</f>
        <v>0.77080000000000004</v>
      </c>
    </row>
    <row r="2188" spans="1:10" x14ac:dyDescent="0.25">
      <c r="A2188" s="134">
        <v>37130</v>
      </c>
      <c r="B2188" s="134" t="s">
        <v>3609</v>
      </c>
      <c r="C2188" s="131">
        <v>36420</v>
      </c>
      <c r="D2188" s="132" t="s">
        <v>635</v>
      </c>
      <c r="E2188" s="133" t="s">
        <v>3630</v>
      </c>
      <c r="F2188" s="133" t="s">
        <v>276</v>
      </c>
      <c r="G2188" s="135">
        <f t="shared" si="34"/>
        <v>0.88550000000000006</v>
      </c>
      <c r="H2188" s="134" t="s">
        <v>391</v>
      </c>
      <c r="I2188" s="138">
        <f>IF(H2188="Urban",VLOOKUP(C2188,'Wage Index Urban (CMS.GOV)-PDPM'!$A$2:$D$1682,4,FALSE),0)</f>
        <v>0.88550000000000006</v>
      </c>
      <c r="J2188" s="138">
        <f>IF(H2188="Rural",VLOOKUP(B2188,'Wage Index Rural (CMS.GOV)-PDPM'!$B$1:$C$54,2,FALSE),0)</f>
        <v>0</v>
      </c>
    </row>
    <row r="2189" spans="1:10" x14ac:dyDescent="0.25">
      <c r="A2189" s="134">
        <v>37140</v>
      </c>
      <c r="B2189" s="134" t="s">
        <v>3609</v>
      </c>
      <c r="C2189" s="131">
        <v>99937</v>
      </c>
      <c r="D2189" s="132" t="s">
        <v>3631</v>
      </c>
      <c r="E2189" s="133" t="s">
        <v>3632</v>
      </c>
      <c r="F2189" s="133" t="s">
        <v>7099</v>
      </c>
      <c r="G2189" s="135">
        <f t="shared" si="34"/>
        <v>0.77080000000000004</v>
      </c>
      <c r="H2189" s="134" t="s">
        <v>388</v>
      </c>
      <c r="I2189" s="138">
        <f>IF(H2189="Urban",VLOOKUP(C2189,'Wage Index Urban (CMS.GOV)-PDPM'!$A$2:$D$1682,4,FALSE),0)</f>
        <v>0</v>
      </c>
      <c r="J2189" s="138">
        <f>IF(H2189="Rural",VLOOKUP(B2189,'Wage Index Rural (CMS.GOV)-PDPM'!$B$1:$C$54,2,FALSE),0)</f>
        <v>0.77080000000000004</v>
      </c>
    </row>
    <row r="2190" spans="1:10" x14ac:dyDescent="0.25">
      <c r="A2190" s="134">
        <v>37150</v>
      </c>
      <c r="B2190" s="134" t="s">
        <v>3609</v>
      </c>
      <c r="C2190" s="131">
        <v>30020</v>
      </c>
      <c r="D2190" s="132" t="s">
        <v>1938</v>
      </c>
      <c r="E2190" s="133" t="s">
        <v>3633</v>
      </c>
      <c r="F2190" s="133" t="s">
        <v>277</v>
      </c>
      <c r="G2190" s="135">
        <f t="shared" si="34"/>
        <v>0.74440000000000006</v>
      </c>
      <c r="H2190" s="134" t="s">
        <v>391</v>
      </c>
      <c r="I2190" s="138">
        <f>IF(H2190="Urban",VLOOKUP(C2190,'Wage Index Urban (CMS.GOV)-PDPM'!$A$2:$D$1682,4,FALSE),0)</f>
        <v>0.74440000000000006</v>
      </c>
      <c r="J2190" s="138">
        <f>IF(H2190="Rural",VLOOKUP(B2190,'Wage Index Rural (CMS.GOV)-PDPM'!$B$1:$C$54,2,FALSE),0)</f>
        <v>0</v>
      </c>
    </row>
    <row r="2191" spans="1:10" x14ac:dyDescent="0.25">
      <c r="A2191" s="134">
        <v>37160</v>
      </c>
      <c r="B2191" s="134" t="s">
        <v>3609</v>
      </c>
      <c r="C2191" s="131">
        <v>30020</v>
      </c>
      <c r="D2191" s="132" t="s">
        <v>3634</v>
      </c>
      <c r="E2191" s="133" t="s">
        <v>3635</v>
      </c>
      <c r="F2191" s="133" t="s">
        <v>277</v>
      </c>
      <c r="G2191" s="135">
        <f t="shared" si="34"/>
        <v>0.74440000000000006</v>
      </c>
      <c r="H2191" s="134" t="s">
        <v>391</v>
      </c>
      <c r="I2191" s="138">
        <f>IF(H2191="Urban",VLOOKUP(C2191,'Wage Index Urban (CMS.GOV)-PDPM'!$A$2:$D$1682,4,FALSE),0)</f>
        <v>0.74440000000000006</v>
      </c>
      <c r="J2191" s="138">
        <f>IF(H2191="Rural",VLOOKUP(B2191,'Wage Index Rural (CMS.GOV)-PDPM'!$B$1:$C$54,2,FALSE),0)</f>
        <v>0</v>
      </c>
    </row>
    <row r="2192" spans="1:10" x14ac:dyDescent="0.25">
      <c r="A2192" s="134">
        <v>37170</v>
      </c>
      <c r="B2192" s="134" t="s">
        <v>3609</v>
      </c>
      <c r="C2192" s="131">
        <v>99937</v>
      </c>
      <c r="D2192" s="132" t="s">
        <v>3636</v>
      </c>
      <c r="E2192" s="133" t="s">
        <v>3637</v>
      </c>
      <c r="F2192" s="133" t="s">
        <v>7099</v>
      </c>
      <c r="G2192" s="135">
        <f t="shared" si="34"/>
        <v>0.77080000000000004</v>
      </c>
      <c r="H2192" s="134" t="s">
        <v>388</v>
      </c>
      <c r="I2192" s="138">
        <f>IF(H2192="Urban",VLOOKUP(C2192,'Wage Index Urban (CMS.GOV)-PDPM'!$A$2:$D$1682,4,FALSE),0)</f>
        <v>0</v>
      </c>
      <c r="J2192" s="138">
        <f>IF(H2192="Rural",VLOOKUP(B2192,'Wage Index Rural (CMS.GOV)-PDPM'!$B$1:$C$54,2,FALSE),0)</f>
        <v>0.77080000000000004</v>
      </c>
    </row>
    <row r="2193" spans="1:10" x14ac:dyDescent="0.25">
      <c r="A2193" s="134">
        <v>37180</v>
      </c>
      <c r="B2193" s="134" t="s">
        <v>3609</v>
      </c>
      <c r="C2193" s="131">
        <v>46140</v>
      </c>
      <c r="D2193" s="132" t="s">
        <v>3638</v>
      </c>
      <c r="E2193" s="133" t="s">
        <v>3639</v>
      </c>
      <c r="F2193" s="133" t="s">
        <v>278</v>
      </c>
      <c r="G2193" s="135">
        <f t="shared" si="34"/>
        <v>0.82300000000000006</v>
      </c>
      <c r="H2193" s="134" t="s">
        <v>391</v>
      </c>
      <c r="I2193" s="138">
        <f>IF(H2193="Urban",VLOOKUP(C2193,'Wage Index Urban (CMS.GOV)-PDPM'!$A$2:$D$1682,4,FALSE),0)</f>
        <v>0.82300000000000006</v>
      </c>
      <c r="J2193" s="138">
        <f>IF(H2193="Rural",VLOOKUP(B2193,'Wage Index Rural (CMS.GOV)-PDPM'!$B$1:$C$54,2,FALSE),0)</f>
        <v>0</v>
      </c>
    </row>
    <row r="2194" spans="1:10" x14ac:dyDescent="0.25">
      <c r="A2194" s="134">
        <v>37190</v>
      </c>
      <c r="B2194" s="134" t="s">
        <v>3609</v>
      </c>
      <c r="C2194" s="131">
        <v>99937</v>
      </c>
      <c r="D2194" s="132" t="s">
        <v>890</v>
      </c>
      <c r="E2194" s="133" t="s">
        <v>3640</v>
      </c>
      <c r="F2194" s="133" t="s">
        <v>7099</v>
      </c>
      <c r="G2194" s="135">
        <f t="shared" si="34"/>
        <v>0.77080000000000004</v>
      </c>
      <c r="H2194" s="134" t="s">
        <v>388</v>
      </c>
      <c r="I2194" s="138">
        <f>IF(H2194="Urban",VLOOKUP(C2194,'Wage Index Urban (CMS.GOV)-PDPM'!$A$2:$D$1682,4,FALSE),0)</f>
        <v>0</v>
      </c>
      <c r="J2194" s="138">
        <f>IF(H2194="Rural",VLOOKUP(B2194,'Wage Index Rural (CMS.GOV)-PDPM'!$B$1:$C$54,2,FALSE),0)</f>
        <v>0.77080000000000004</v>
      </c>
    </row>
    <row r="2195" spans="1:10" x14ac:dyDescent="0.25">
      <c r="A2195" s="134">
        <v>37200</v>
      </c>
      <c r="B2195" s="134" t="s">
        <v>3609</v>
      </c>
      <c r="C2195" s="131">
        <v>99937</v>
      </c>
      <c r="D2195" s="132" t="s">
        <v>999</v>
      </c>
      <c r="E2195" s="133" t="s">
        <v>3641</v>
      </c>
      <c r="F2195" s="133" t="s">
        <v>7099</v>
      </c>
      <c r="G2195" s="135">
        <f t="shared" si="34"/>
        <v>0.77080000000000004</v>
      </c>
      <c r="H2195" s="134" t="s">
        <v>388</v>
      </c>
      <c r="I2195" s="138">
        <f>IF(H2195="Urban",VLOOKUP(C2195,'Wage Index Urban (CMS.GOV)-PDPM'!$A$2:$D$1682,4,FALSE),0)</f>
        <v>0</v>
      </c>
      <c r="J2195" s="138">
        <f>IF(H2195="Rural",VLOOKUP(B2195,'Wage Index Rural (CMS.GOV)-PDPM'!$B$1:$C$54,2,FALSE),0)</f>
        <v>0.77080000000000004</v>
      </c>
    </row>
    <row r="2196" spans="1:10" x14ac:dyDescent="0.25">
      <c r="A2196" s="134">
        <v>37210</v>
      </c>
      <c r="B2196" s="134" t="s">
        <v>3609</v>
      </c>
      <c r="C2196" s="131">
        <v>99937</v>
      </c>
      <c r="D2196" s="132" t="s">
        <v>3642</v>
      </c>
      <c r="E2196" s="133" t="s">
        <v>3643</v>
      </c>
      <c r="F2196" s="133" t="s">
        <v>7099</v>
      </c>
      <c r="G2196" s="135">
        <f t="shared" si="34"/>
        <v>0.77080000000000004</v>
      </c>
      <c r="H2196" s="134" t="s">
        <v>388</v>
      </c>
      <c r="I2196" s="138">
        <f>IF(H2196="Urban",VLOOKUP(C2196,'Wage Index Urban (CMS.GOV)-PDPM'!$A$2:$D$1682,4,FALSE),0)</f>
        <v>0</v>
      </c>
      <c r="J2196" s="138">
        <f>IF(H2196="Rural",VLOOKUP(B2196,'Wage Index Rural (CMS.GOV)-PDPM'!$B$1:$C$54,2,FALSE),0)</f>
        <v>0.77080000000000004</v>
      </c>
    </row>
    <row r="2197" spans="1:10" x14ac:dyDescent="0.25">
      <c r="A2197" s="134">
        <v>37220</v>
      </c>
      <c r="B2197" s="134" t="s">
        <v>3609</v>
      </c>
      <c r="C2197" s="131">
        <v>99937</v>
      </c>
      <c r="D2197" s="132" t="s">
        <v>1951</v>
      </c>
      <c r="E2197" s="133" t="s">
        <v>3644</v>
      </c>
      <c r="F2197" s="133" t="s">
        <v>7099</v>
      </c>
      <c r="G2197" s="135">
        <f t="shared" si="34"/>
        <v>0.77080000000000004</v>
      </c>
      <c r="H2197" s="134" t="s">
        <v>388</v>
      </c>
      <c r="I2197" s="138">
        <f>IF(H2197="Urban",VLOOKUP(C2197,'Wage Index Urban (CMS.GOV)-PDPM'!$A$2:$D$1682,4,FALSE),0)</f>
        <v>0</v>
      </c>
      <c r="J2197" s="138">
        <f>IF(H2197="Rural",VLOOKUP(B2197,'Wage Index Rural (CMS.GOV)-PDPM'!$B$1:$C$54,2,FALSE),0)</f>
        <v>0.77080000000000004</v>
      </c>
    </row>
    <row r="2198" spans="1:10" x14ac:dyDescent="0.25">
      <c r="A2198" s="134">
        <v>37230</v>
      </c>
      <c r="B2198" s="134" t="s">
        <v>3609</v>
      </c>
      <c r="C2198" s="131">
        <v>21420</v>
      </c>
      <c r="D2198" s="132" t="s">
        <v>908</v>
      </c>
      <c r="E2198" s="133" t="s">
        <v>6593</v>
      </c>
      <c r="F2198" s="133" t="s">
        <v>5444</v>
      </c>
      <c r="G2198" s="135">
        <f t="shared" si="34"/>
        <v>0.83110000000000006</v>
      </c>
      <c r="H2198" s="134" t="s">
        <v>391</v>
      </c>
      <c r="I2198" s="138">
        <f>IF(H2198="Urban",VLOOKUP(C2198,'Wage Index Urban (CMS.GOV)-PDPM'!$A$2:$D$1682,4,FALSE),0)</f>
        <v>0.83110000000000006</v>
      </c>
      <c r="J2198" s="138">
        <f>IF(H2198="Rural",VLOOKUP(B2198,'Wage Index Rural (CMS.GOV)-PDPM'!$B$1:$C$54,2,FALSE),0)</f>
        <v>0</v>
      </c>
    </row>
    <row r="2199" spans="1:10" x14ac:dyDescent="0.25">
      <c r="A2199" s="134">
        <v>37240</v>
      </c>
      <c r="B2199" s="134" t="s">
        <v>3609</v>
      </c>
      <c r="C2199" s="131">
        <v>99937</v>
      </c>
      <c r="D2199" s="132" t="s">
        <v>3645</v>
      </c>
      <c r="E2199" s="133" t="s">
        <v>3646</v>
      </c>
      <c r="F2199" s="133" t="s">
        <v>7099</v>
      </c>
      <c r="G2199" s="135">
        <f t="shared" si="34"/>
        <v>0.77080000000000004</v>
      </c>
      <c r="H2199" s="134" t="s">
        <v>388</v>
      </c>
      <c r="I2199" s="138">
        <f>IF(H2199="Urban",VLOOKUP(C2199,'Wage Index Urban (CMS.GOV)-PDPM'!$A$2:$D$1682,4,FALSE),0)</f>
        <v>0</v>
      </c>
      <c r="J2199" s="138">
        <f>IF(H2199="Rural",VLOOKUP(B2199,'Wage Index Rural (CMS.GOV)-PDPM'!$B$1:$C$54,2,FALSE),0)</f>
        <v>0.77080000000000004</v>
      </c>
    </row>
    <row r="2200" spans="1:10" x14ac:dyDescent="0.25">
      <c r="A2200" s="134">
        <v>37250</v>
      </c>
      <c r="B2200" s="134" t="s">
        <v>3609</v>
      </c>
      <c r="C2200" s="131">
        <v>36420</v>
      </c>
      <c r="D2200" s="132" t="s">
        <v>1235</v>
      </c>
      <c r="E2200" s="133" t="s">
        <v>3647</v>
      </c>
      <c r="F2200" s="133" t="s">
        <v>276</v>
      </c>
      <c r="G2200" s="135">
        <f t="shared" si="34"/>
        <v>0.88550000000000006</v>
      </c>
      <c r="H2200" s="134" t="s">
        <v>391</v>
      </c>
      <c r="I2200" s="138">
        <f>IF(H2200="Urban",VLOOKUP(C2200,'Wage Index Urban (CMS.GOV)-PDPM'!$A$2:$D$1682,4,FALSE),0)</f>
        <v>0.88550000000000006</v>
      </c>
      <c r="J2200" s="138">
        <f>IF(H2200="Rural",VLOOKUP(B2200,'Wage Index Rural (CMS.GOV)-PDPM'!$B$1:$C$54,2,FALSE),0)</f>
        <v>0</v>
      </c>
    </row>
    <row r="2201" spans="1:10" x14ac:dyDescent="0.25">
      <c r="A2201" s="134">
        <v>37260</v>
      </c>
      <c r="B2201" s="134" t="s">
        <v>3609</v>
      </c>
      <c r="C2201" s="131">
        <v>99937</v>
      </c>
      <c r="D2201" s="132" t="s">
        <v>661</v>
      </c>
      <c r="E2201" s="133" t="s">
        <v>3648</v>
      </c>
      <c r="F2201" s="133" t="s">
        <v>7099</v>
      </c>
      <c r="G2201" s="135">
        <f t="shared" si="34"/>
        <v>0.77080000000000004</v>
      </c>
      <c r="H2201" s="134" t="s">
        <v>388</v>
      </c>
      <c r="I2201" s="138">
        <f>IF(H2201="Urban",VLOOKUP(C2201,'Wage Index Urban (CMS.GOV)-PDPM'!$A$2:$D$1682,4,FALSE),0)</f>
        <v>0</v>
      </c>
      <c r="J2201" s="138">
        <f>IF(H2201="Rural",VLOOKUP(B2201,'Wage Index Rural (CMS.GOV)-PDPM'!$B$1:$C$54,2,FALSE),0)</f>
        <v>0.77080000000000004</v>
      </c>
    </row>
    <row r="2202" spans="1:10" x14ac:dyDescent="0.25">
      <c r="A2202" s="134">
        <v>37270</v>
      </c>
      <c r="B2202" s="134" t="s">
        <v>3609</v>
      </c>
      <c r="C2202" s="131">
        <v>99937</v>
      </c>
      <c r="D2202" s="132" t="s">
        <v>3649</v>
      </c>
      <c r="E2202" s="133" t="s">
        <v>3650</v>
      </c>
      <c r="F2202" s="133" t="s">
        <v>7099</v>
      </c>
      <c r="G2202" s="135">
        <f t="shared" si="34"/>
        <v>0.77080000000000004</v>
      </c>
      <c r="H2202" s="134" t="s">
        <v>388</v>
      </c>
      <c r="I2202" s="138">
        <f>IF(H2202="Urban",VLOOKUP(C2202,'Wage Index Urban (CMS.GOV)-PDPM'!$A$2:$D$1682,4,FALSE),0)</f>
        <v>0</v>
      </c>
      <c r="J2202" s="138">
        <f>IF(H2202="Rural",VLOOKUP(B2202,'Wage Index Rural (CMS.GOV)-PDPM'!$B$1:$C$54,2,FALSE),0)</f>
        <v>0.77080000000000004</v>
      </c>
    </row>
    <row r="2203" spans="1:10" x14ac:dyDescent="0.25">
      <c r="A2203" s="134">
        <v>37280</v>
      </c>
      <c r="B2203" s="134" t="s">
        <v>3609</v>
      </c>
      <c r="C2203" s="131">
        <v>99937</v>
      </c>
      <c r="D2203" s="132" t="s">
        <v>3651</v>
      </c>
      <c r="E2203" s="133" t="s">
        <v>3652</v>
      </c>
      <c r="F2203" s="133" t="s">
        <v>7099</v>
      </c>
      <c r="G2203" s="135">
        <f t="shared" si="34"/>
        <v>0.77080000000000004</v>
      </c>
      <c r="H2203" s="134" t="s">
        <v>388</v>
      </c>
      <c r="I2203" s="138">
        <f>IF(H2203="Urban",VLOOKUP(C2203,'Wage Index Urban (CMS.GOV)-PDPM'!$A$2:$D$1682,4,FALSE),0)</f>
        <v>0</v>
      </c>
      <c r="J2203" s="138">
        <f>IF(H2203="Rural",VLOOKUP(B2203,'Wage Index Rural (CMS.GOV)-PDPM'!$B$1:$C$54,2,FALSE),0)</f>
        <v>0.77080000000000004</v>
      </c>
    </row>
    <row r="2204" spans="1:10" x14ac:dyDescent="0.25">
      <c r="A2204" s="134">
        <v>37290</v>
      </c>
      <c r="B2204" s="134" t="s">
        <v>3609</v>
      </c>
      <c r="C2204" s="131">
        <v>99937</v>
      </c>
      <c r="D2204" s="132" t="s">
        <v>1972</v>
      </c>
      <c r="E2204" s="133" t="s">
        <v>3653</v>
      </c>
      <c r="F2204" s="133" t="s">
        <v>7099</v>
      </c>
      <c r="G2204" s="135">
        <f t="shared" si="34"/>
        <v>0.77080000000000004</v>
      </c>
      <c r="H2204" s="134" t="s">
        <v>388</v>
      </c>
      <c r="I2204" s="138">
        <f>IF(H2204="Urban",VLOOKUP(C2204,'Wage Index Urban (CMS.GOV)-PDPM'!$A$2:$D$1682,4,FALSE),0)</f>
        <v>0</v>
      </c>
      <c r="J2204" s="138">
        <f>IF(H2204="Rural",VLOOKUP(B2204,'Wage Index Rural (CMS.GOV)-PDPM'!$B$1:$C$54,2,FALSE),0)</f>
        <v>0.77080000000000004</v>
      </c>
    </row>
    <row r="2205" spans="1:10" x14ac:dyDescent="0.25">
      <c r="A2205" s="134">
        <v>37300</v>
      </c>
      <c r="B2205" s="134" t="s">
        <v>3609</v>
      </c>
      <c r="C2205" s="131">
        <v>99937</v>
      </c>
      <c r="D2205" s="132" t="s">
        <v>1976</v>
      </c>
      <c r="E2205" s="133" t="s">
        <v>3654</v>
      </c>
      <c r="F2205" s="133" t="s">
        <v>7099</v>
      </c>
      <c r="G2205" s="135">
        <f t="shared" si="34"/>
        <v>0.77080000000000004</v>
      </c>
      <c r="H2205" s="134" t="s">
        <v>388</v>
      </c>
      <c r="I2205" s="138">
        <f>IF(H2205="Urban",VLOOKUP(C2205,'Wage Index Urban (CMS.GOV)-PDPM'!$A$2:$D$1682,4,FALSE),0)</f>
        <v>0</v>
      </c>
      <c r="J2205" s="138">
        <f>IF(H2205="Rural",VLOOKUP(B2205,'Wage Index Rural (CMS.GOV)-PDPM'!$B$1:$C$54,2,FALSE),0)</f>
        <v>0.77080000000000004</v>
      </c>
    </row>
    <row r="2206" spans="1:10" x14ac:dyDescent="0.25">
      <c r="A2206" s="134">
        <v>37310</v>
      </c>
      <c r="B2206" s="134" t="s">
        <v>3609</v>
      </c>
      <c r="C2206" s="131">
        <v>99937</v>
      </c>
      <c r="D2206" s="132" t="s">
        <v>3655</v>
      </c>
      <c r="E2206" s="133" t="s">
        <v>3656</v>
      </c>
      <c r="F2206" s="133" t="s">
        <v>7099</v>
      </c>
      <c r="G2206" s="135">
        <f t="shared" si="34"/>
        <v>0.77080000000000004</v>
      </c>
      <c r="H2206" s="134" t="s">
        <v>388</v>
      </c>
      <c r="I2206" s="138">
        <f>IF(H2206="Urban",VLOOKUP(C2206,'Wage Index Urban (CMS.GOV)-PDPM'!$A$2:$D$1682,4,FALSE),0)</f>
        <v>0</v>
      </c>
      <c r="J2206" s="138">
        <f>IF(H2206="Rural",VLOOKUP(B2206,'Wage Index Rural (CMS.GOV)-PDPM'!$B$1:$C$54,2,FALSE),0)</f>
        <v>0.77080000000000004</v>
      </c>
    </row>
    <row r="2207" spans="1:10" x14ac:dyDescent="0.25">
      <c r="A2207" s="134">
        <v>37320</v>
      </c>
      <c r="B2207" s="134" t="s">
        <v>3609</v>
      </c>
      <c r="C2207" s="131">
        <v>99937</v>
      </c>
      <c r="D2207" s="132" t="s">
        <v>460</v>
      </c>
      <c r="E2207" s="133" t="s">
        <v>3657</v>
      </c>
      <c r="F2207" s="133" t="s">
        <v>7099</v>
      </c>
      <c r="G2207" s="135">
        <f t="shared" si="34"/>
        <v>0.77080000000000004</v>
      </c>
      <c r="H2207" s="134" t="s">
        <v>388</v>
      </c>
      <c r="I2207" s="138">
        <f>IF(H2207="Urban",VLOOKUP(C2207,'Wage Index Urban (CMS.GOV)-PDPM'!$A$2:$D$1682,4,FALSE),0)</f>
        <v>0</v>
      </c>
      <c r="J2207" s="138">
        <f>IF(H2207="Rural",VLOOKUP(B2207,'Wage Index Rural (CMS.GOV)-PDPM'!$B$1:$C$54,2,FALSE),0)</f>
        <v>0.77080000000000004</v>
      </c>
    </row>
    <row r="2208" spans="1:10" x14ac:dyDescent="0.25">
      <c r="A2208" s="134">
        <v>37330</v>
      </c>
      <c r="B2208" s="134" t="s">
        <v>3609</v>
      </c>
      <c r="C2208" s="131">
        <v>99937</v>
      </c>
      <c r="D2208" s="132" t="s">
        <v>462</v>
      </c>
      <c r="E2208" s="133" t="s">
        <v>3658</v>
      </c>
      <c r="F2208" s="133" t="s">
        <v>7099</v>
      </c>
      <c r="G2208" s="135">
        <f t="shared" si="34"/>
        <v>0.77080000000000004</v>
      </c>
      <c r="H2208" s="134" t="s">
        <v>388</v>
      </c>
      <c r="I2208" s="138">
        <f>IF(H2208="Urban",VLOOKUP(C2208,'Wage Index Urban (CMS.GOV)-PDPM'!$A$2:$D$1682,4,FALSE),0)</f>
        <v>0</v>
      </c>
      <c r="J2208" s="138">
        <f>IF(H2208="Rural",VLOOKUP(B2208,'Wage Index Rural (CMS.GOV)-PDPM'!$B$1:$C$54,2,FALSE),0)</f>
        <v>0.77080000000000004</v>
      </c>
    </row>
    <row r="2209" spans="1:10" x14ac:dyDescent="0.25">
      <c r="A2209" s="134">
        <v>37340</v>
      </c>
      <c r="B2209" s="134" t="s">
        <v>3609</v>
      </c>
      <c r="C2209" s="131">
        <v>99937</v>
      </c>
      <c r="D2209" s="132" t="s">
        <v>3422</v>
      </c>
      <c r="E2209" s="133" t="s">
        <v>3659</v>
      </c>
      <c r="F2209" s="133" t="s">
        <v>7099</v>
      </c>
      <c r="G2209" s="135">
        <f t="shared" si="34"/>
        <v>0.77080000000000004</v>
      </c>
      <c r="H2209" s="134" t="s">
        <v>388</v>
      </c>
      <c r="I2209" s="138">
        <f>IF(H2209="Urban",VLOOKUP(C2209,'Wage Index Urban (CMS.GOV)-PDPM'!$A$2:$D$1682,4,FALSE),0)</f>
        <v>0</v>
      </c>
      <c r="J2209" s="138">
        <f>IF(H2209="Rural",VLOOKUP(B2209,'Wage Index Rural (CMS.GOV)-PDPM'!$B$1:$C$54,2,FALSE),0)</f>
        <v>0.77080000000000004</v>
      </c>
    </row>
    <row r="2210" spans="1:10" x14ac:dyDescent="0.25">
      <c r="A2210" s="134">
        <v>37350</v>
      </c>
      <c r="B2210" s="134" t="s">
        <v>3609</v>
      </c>
      <c r="C2210" s="131">
        <v>99937</v>
      </c>
      <c r="D2210" s="132" t="s">
        <v>3660</v>
      </c>
      <c r="E2210" s="133" t="s">
        <v>3661</v>
      </c>
      <c r="F2210" s="133" t="s">
        <v>7099</v>
      </c>
      <c r="G2210" s="135">
        <f t="shared" si="34"/>
        <v>0.77080000000000004</v>
      </c>
      <c r="H2210" s="134" t="s">
        <v>388</v>
      </c>
      <c r="I2210" s="138">
        <f>IF(H2210="Urban",VLOOKUP(C2210,'Wage Index Urban (CMS.GOV)-PDPM'!$A$2:$D$1682,4,FALSE),0)</f>
        <v>0</v>
      </c>
      <c r="J2210" s="138">
        <f>IF(H2210="Rural",VLOOKUP(B2210,'Wage Index Rural (CMS.GOV)-PDPM'!$B$1:$C$54,2,FALSE),0)</f>
        <v>0.77080000000000004</v>
      </c>
    </row>
    <row r="2211" spans="1:10" x14ac:dyDescent="0.25">
      <c r="A2211" s="134">
        <v>37360</v>
      </c>
      <c r="B2211" s="134" t="s">
        <v>3609</v>
      </c>
      <c r="C2211" s="131">
        <v>99937</v>
      </c>
      <c r="D2211" s="132" t="s">
        <v>3662</v>
      </c>
      <c r="E2211" s="133" t="s">
        <v>3663</v>
      </c>
      <c r="F2211" s="133" t="s">
        <v>7099</v>
      </c>
      <c r="G2211" s="135">
        <f t="shared" si="34"/>
        <v>0.77080000000000004</v>
      </c>
      <c r="H2211" s="134" t="s">
        <v>388</v>
      </c>
      <c r="I2211" s="138">
        <f>IF(H2211="Urban",VLOOKUP(C2211,'Wage Index Urban (CMS.GOV)-PDPM'!$A$2:$D$1682,4,FALSE),0)</f>
        <v>0</v>
      </c>
      <c r="J2211" s="138">
        <f>IF(H2211="Rural",VLOOKUP(B2211,'Wage Index Rural (CMS.GOV)-PDPM'!$B$1:$C$54,2,FALSE),0)</f>
        <v>0.77080000000000004</v>
      </c>
    </row>
    <row r="2212" spans="1:10" x14ac:dyDescent="0.25">
      <c r="A2212" s="134">
        <v>37370</v>
      </c>
      <c r="B2212" s="134" t="s">
        <v>3609</v>
      </c>
      <c r="C2212" s="131">
        <v>99937</v>
      </c>
      <c r="D2212" s="132" t="s">
        <v>922</v>
      </c>
      <c r="E2212" s="133" t="s">
        <v>3664</v>
      </c>
      <c r="F2212" s="133" t="s">
        <v>7099</v>
      </c>
      <c r="G2212" s="135">
        <f t="shared" si="34"/>
        <v>0.77080000000000004</v>
      </c>
      <c r="H2212" s="134" t="s">
        <v>388</v>
      </c>
      <c r="I2212" s="138">
        <f>IF(H2212="Urban",VLOOKUP(C2212,'Wage Index Urban (CMS.GOV)-PDPM'!$A$2:$D$1682,4,FALSE),0)</f>
        <v>0</v>
      </c>
      <c r="J2212" s="138">
        <f>IF(H2212="Rural",VLOOKUP(B2212,'Wage Index Rural (CMS.GOV)-PDPM'!$B$1:$C$54,2,FALSE),0)</f>
        <v>0.77080000000000004</v>
      </c>
    </row>
    <row r="2213" spans="1:10" x14ac:dyDescent="0.25">
      <c r="A2213" s="134">
        <v>37380</v>
      </c>
      <c r="B2213" s="134" t="s">
        <v>3609</v>
      </c>
      <c r="C2213" s="131">
        <v>99937</v>
      </c>
      <c r="D2213" s="132" t="s">
        <v>3665</v>
      </c>
      <c r="E2213" s="133" t="s">
        <v>3666</v>
      </c>
      <c r="F2213" s="133" t="s">
        <v>7099</v>
      </c>
      <c r="G2213" s="135">
        <f t="shared" si="34"/>
        <v>0.77080000000000004</v>
      </c>
      <c r="H2213" s="134" t="s">
        <v>388</v>
      </c>
      <c r="I2213" s="138">
        <f>IF(H2213="Urban",VLOOKUP(C2213,'Wage Index Urban (CMS.GOV)-PDPM'!$A$2:$D$1682,4,FALSE),0)</f>
        <v>0</v>
      </c>
      <c r="J2213" s="138">
        <f>IF(H2213="Rural",VLOOKUP(B2213,'Wage Index Rural (CMS.GOV)-PDPM'!$B$1:$C$54,2,FALSE),0)</f>
        <v>0.77080000000000004</v>
      </c>
    </row>
    <row r="2214" spans="1:10" x14ac:dyDescent="0.25">
      <c r="A2214" s="134">
        <v>37390</v>
      </c>
      <c r="B2214" s="134" t="s">
        <v>3609</v>
      </c>
      <c r="C2214" s="131">
        <v>99937</v>
      </c>
      <c r="D2214" s="132" t="s">
        <v>3667</v>
      </c>
      <c r="E2214" s="133" t="s">
        <v>3668</v>
      </c>
      <c r="F2214" s="133" t="s">
        <v>7099</v>
      </c>
      <c r="G2214" s="135">
        <f t="shared" si="34"/>
        <v>0.77080000000000004</v>
      </c>
      <c r="H2214" s="134" t="s">
        <v>388</v>
      </c>
      <c r="I2214" s="138">
        <f>IF(H2214="Urban",VLOOKUP(C2214,'Wage Index Urban (CMS.GOV)-PDPM'!$A$2:$D$1682,4,FALSE),0)</f>
        <v>0</v>
      </c>
      <c r="J2214" s="138">
        <f>IF(H2214="Rural",VLOOKUP(B2214,'Wage Index Rural (CMS.GOV)-PDPM'!$B$1:$C$54,2,FALSE),0)</f>
        <v>0.77080000000000004</v>
      </c>
    </row>
    <row r="2215" spans="1:10" x14ac:dyDescent="0.25">
      <c r="A2215" s="134">
        <v>37400</v>
      </c>
      <c r="B2215" s="134" t="s">
        <v>3609</v>
      </c>
      <c r="C2215" s="131">
        <v>36420</v>
      </c>
      <c r="D2215" s="132" t="s">
        <v>682</v>
      </c>
      <c r="E2215" s="133" t="s">
        <v>3669</v>
      </c>
      <c r="F2215" s="133" t="s">
        <v>276</v>
      </c>
      <c r="G2215" s="135">
        <f t="shared" si="34"/>
        <v>0.88550000000000006</v>
      </c>
      <c r="H2215" s="134" t="s">
        <v>391</v>
      </c>
      <c r="I2215" s="138">
        <f>IF(H2215="Urban",VLOOKUP(C2215,'Wage Index Urban (CMS.GOV)-PDPM'!$A$2:$D$1682,4,FALSE),0)</f>
        <v>0.88550000000000006</v>
      </c>
      <c r="J2215" s="138">
        <f>IF(H2215="Rural",VLOOKUP(B2215,'Wage Index Rural (CMS.GOV)-PDPM'!$B$1:$C$54,2,FALSE),0)</f>
        <v>0</v>
      </c>
    </row>
    <row r="2216" spans="1:10" x14ac:dyDescent="0.25">
      <c r="A2216" s="134">
        <v>37410</v>
      </c>
      <c r="B2216" s="134" t="s">
        <v>3609</v>
      </c>
      <c r="C2216" s="131">
        <v>36420</v>
      </c>
      <c r="D2216" s="132" t="s">
        <v>686</v>
      </c>
      <c r="E2216" s="133" t="s">
        <v>3670</v>
      </c>
      <c r="F2216" s="133" t="s">
        <v>276</v>
      </c>
      <c r="G2216" s="135">
        <f t="shared" si="34"/>
        <v>0.88550000000000006</v>
      </c>
      <c r="H2216" s="134" t="s">
        <v>391</v>
      </c>
      <c r="I2216" s="138">
        <f>IF(H2216="Urban",VLOOKUP(C2216,'Wage Index Urban (CMS.GOV)-PDPM'!$A$2:$D$1682,4,FALSE),0)</f>
        <v>0.88550000000000006</v>
      </c>
      <c r="J2216" s="138">
        <f>IF(H2216="Rural",VLOOKUP(B2216,'Wage Index Rural (CMS.GOV)-PDPM'!$B$1:$C$54,2,FALSE),0)</f>
        <v>0</v>
      </c>
    </row>
    <row r="2217" spans="1:10" x14ac:dyDescent="0.25">
      <c r="A2217" s="134">
        <v>37420</v>
      </c>
      <c r="B2217" s="134" t="s">
        <v>3609</v>
      </c>
      <c r="C2217" s="131">
        <v>99937</v>
      </c>
      <c r="D2217" s="132" t="s">
        <v>3671</v>
      </c>
      <c r="E2217" s="133" t="s">
        <v>3672</v>
      </c>
      <c r="F2217" s="133" t="s">
        <v>7099</v>
      </c>
      <c r="G2217" s="135">
        <f t="shared" si="34"/>
        <v>0.77080000000000004</v>
      </c>
      <c r="H2217" s="134" t="s">
        <v>388</v>
      </c>
      <c r="I2217" s="138">
        <f>IF(H2217="Urban",VLOOKUP(C2217,'Wage Index Urban (CMS.GOV)-PDPM'!$A$2:$D$1682,4,FALSE),0)</f>
        <v>0</v>
      </c>
      <c r="J2217" s="138">
        <f>IF(H2217="Rural",VLOOKUP(B2217,'Wage Index Rural (CMS.GOV)-PDPM'!$B$1:$C$54,2,FALSE),0)</f>
        <v>0.77080000000000004</v>
      </c>
    </row>
    <row r="2218" spans="1:10" x14ac:dyDescent="0.25">
      <c r="A2218" s="134">
        <v>37460</v>
      </c>
      <c r="B2218" s="134" t="s">
        <v>3609</v>
      </c>
      <c r="C2218" s="131">
        <v>99937</v>
      </c>
      <c r="D2218" s="132" t="s">
        <v>3673</v>
      </c>
      <c r="E2218" s="133" t="s">
        <v>3674</v>
      </c>
      <c r="F2218" s="133" t="s">
        <v>7099</v>
      </c>
      <c r="G2218" s="135">
        <f t="shared" si="34"/>
        <v>0.77080000000000004</v>
      </c>
      <c r="H2218" s="134" t="s">
        <v>388</v>
      </c>
      <c r="I2218" s="138">
        <f>IF(H2218="Urban",VLOOKUP(C2218,'Wage Index Urban (CMS.GOV)-PDPM'!$A$2:$D$1682,4,FALSE),0)</f>
        <v>0</v>
      </c>
      <c r="J2218" s="138">
        <f>IF(H2218="Rural",VLOOKUP(B2218,'Wage Index Rural (CMS.GOV)-PDPM'!$B$1:$C$54,2,FALSE),0)</f>
        <v>0.77080000000000004</v>
      </c>
    </row>
    <row r="2219" spans="1:10" x14ac:dyDescent="0.25">
      <c r="A2219" s="134">
        <v>37470</v>
      </c>
      <c r="B2219" s="134" t="s">
        <v>3609</v>
      </c>
      <c r="C2219" s="131">
        <v>99937</v>
      </c>
      <c r="D2219" s="132" t="s">
        <v>484</v>
      </c>
      <c r="E2219" s="133" t="s">
        <v>3675</v>
      </c>
      <c r="F2219" s="133" t="s">
        <v>7099</v>
      </c>
      <c r="G2219" s="135">
        <f t="shared" si="34"/>
        <v>0.77080000000000004</v>
      </c>
      <c r="H2219" s="134" t="s">
        <v>388</v>
      </c>
      <c r="I2219" s="138">
        <f>IF(H2219="Urban",VLOOKUP(C2219,'Wage Index Urban (CMS.GOV)-PDPM'!$A$2:$D$1682,4,FALSE),0)</f>
        <v>0</v>
      </c>
      <c r="J2219" s="138">
        <f>IF(H2219="Rural",VLOOKUP(B2219,'Wage Index Rural (CMS.GOV)-PDPM'!$B$1:$C$54,2,FALSE),0)</f>
        <v>0.77080000000000004</v>
      </c>
    </row>
    <row r="2220" spans="1:10" x14ac:dyDescent="0.25">
      <c r="A2220" s="134">
        <v>37480</v>
      </c>
      <c r="B2220" s="134" t="s">
        <v>3609</v>
      </c>
      <c r="C2220" s="131">
        <v>99937</v>
      </c>
      <c r="D2220" s="132" t="s">
        <v>3676</v>
      </c>
      <c r="E2220" s="133" t="s">
        <v>3677</v>
      </c>
      <c r="F2220" s="133" t="s">
        <v>7099</v>
      </c>
      <c r="G2220" s="135">
        <f t="shared" si="34"/>
        <v>0.77080000000000004</v>
      </c>
      <c r="H2220" s="134" t="s">
        <v>388</v>
      </c>
      <c r="I2220" s="138">
        <f>IF(H2220="Urban",VLOOKUP(C2220,'Wage Index Urban (CMS.GOV)-PDPM'!$A$2:$D$1682,4,FALSE),0)</f>
        <v>0</v>
      </c>
      <c r="J2220" s="138">
        <f>IF(H2220="Rural",VLOOKUP(B2220,'Wage Index Rural (CMS.GOV)-PDPM'!$B$1:$C$54,2,FALSE),0)</f>
        <v>0.77080000000000004</v>
      </c>
    </row>
    <row r="2221" spans="1:10" x14ac:dyDescent="0.25">
      <c r="A2221" s="134">
        <v>37430</v>
      </c>
      <c r="B2221" s="134" t="s">
        <v>3609</v>
      </c>
      <c r="C2221" s="131">
        <v>36420</v>
      </c>
      <c r="D2221" s="132" t="s">
        <v>3678</v>
      </c>
      <c r="E2221" s="133" t="s">
        <v>3679</v>
      </c>
      <c r="F2221" s="133" t="s">
        <v>276</v>
      </c>
      <c r="G2221" s="135">
        <f t="shared" si="34"/>
        <v>0.88550000000000006</v>
      </c>
      <c r="H2221" s="134" t="s">
        <v>391</v>
      </c>
      <c r="I2221" s="138">
        <f>IF(H2221="Urban",VLOOKUP(C2221,'Wage Index Urban (CMS.GOV)-PDPM'!$A$2:$D$1682,4,FALSE),0)</f>
        <v>0.88550000000000006</v>
      </c>
      <c r="J2221" s="138">
        <f>IF(H2221="Rural",VLOOKUP(B2221,'Wage Index Rural (CMS.GOV)-PDPM'!$B$1:$C$54,2,FALSE),0)</f>
        <v>0</v>
      </c>
    </row>
    <row r="2222" spans="1:10" x14ac:dyDescent="0.25">
      <c r="A2222" s="134">
        <v>37440</v>
      </c>
      <c r="B2222" s="134" t="s">
        <v>3609</v>
      </c>
      <c r="C2222" s="131">
        <v>99937</v>
      </c>
      <c r="D2222" s="132" t="s">
        <v>3680</v>
      </c>
      <c r="E2222" s="133" t="s">
        <v>3681</v>
      </c>
      <c r="F2222" s="133" t="s">
        <v>7099</v>
      </c>
      <c r="G2222" s="135">
        <f t="shared" si="34"/>
        <v>0.77080000000000004</v>
      </c>
      <c r="H2222" s="134" t="s">
        <v>388</v>
      </c>
      <c r="I2222" s="138">
        <f>IF(H2222="Urban",VLOOKUP(C2222,'Wage Index Urban (CMS.GOV)-PDPM'!$A$2:$D$1682,4,FALSE),0)</f>
        <v>0</v>
      </c>
      <c r="J2222" s="138">
        <f>IF(H2222="Rural",VLOOKUP(B2222,'Wage Index Rural (CMS.GOV)-PDPM'!$B$1:$C$54,2,FALSE),0)</f>
        <v>0.77080000000000004</v>
      </c>
    </row>
    <row r="2223" spans="1:10" x14ac:dyDescent="0.25">
      <c r="A2223" s="134">
        <v>37450</v>
      </c>
      <c r="B2223" s="134" t="s">
        <v>3609</v>
      </c>
      <c r="C2223" s="131">
        <v>99937</v>
      </c>
      <c r="D2223" s="132" t="s">
        <v>3470</v>
      </c>
      <c r="E2223" s="133" t="s">
        <v>3682</v>
      </c>
      <c r="F2223" s="133" t="s">
        <v>7099</v>
      </c>
      <c r="G2223" s="135">
        <f t="shared" si="34"/>
        <v>0.77080000000000004</v>
      </c>
      <c r="H2223" s="134" t="s">
        <v>388</v>
      </c>
      <c r="I2223" s="138">
        <f>IF(H2223="Urban",VLOOKUP(C2223,'Wage Index Urban (CMS.GOV)-PDPM'!$A$2:$D$1682,4,FALSE),0)</f>
        <v>0</v>
      </c>
      <c r="J2223" s="138">
        <f>IF(H2223="Rural",VLOOKUP(B2223,'Wage Index Rural (CMS.GOV)-PDPM'!$B$1:$C$54,2,FALSE),0)</f>
        <v>0.77080000000000004</v>
      </c>
    </row>
    <row r="2224" spans="1:10" x14ac:dyDescent="0.25">
      <c r="A2224" s="134">
        <v>37490</v>
      </c>
      <c r="B2224" s="134" t="s">
        <v>3609</v>
      </c>
      <c r="C2224" s="131">
        <v>99937</v>
      </c>
      <c r="D2224" s="132" t="s">
        <v>1297</v>
      </c>
      <c r="E2224" s="133" t="s">
        <v>3683</v>
      </c>
      <c r="F2224" s="133" t="s">
        <v>7099</v>
      </c>
      <c r="G2224" s="135">
        <f t="shared" si="34"/>
        <v>0.77080000000000004</v>
      </c>
      <c r="H2224" s="134" t="s">
        <v>388</v>
      </c>
      <c r="I2224" s="138">
        <f>IF(H2224="Urban",VLOOKUP(C2224,'Wage Index Urban (CMS.GOV)-PDPM'!$A$2:$D$1682,4,FALSE),0)</f>
        <v>0</v>
      </c>
      <c r="J2224" s="138">
        <f>IF(H2224="Rural",VLOOKUP(B2224,'Wage Index Rural (CMS.GOV)-PDPM'!$B$1:$C$54,2,FALSE),0)</f>
        <v>0.77080000000000004</v>
      </c>
    </row>
    <row r="2225" spans="1:10" x14ac:dyDescent="0.25">
      <c r="A2225" s="134">
        <v>37500</v>
      </c>
      <c r="B2225" s="134" t="s">
        <v>3609</v>
      </c>
      <c r="C2225" s="131">
        <v>99937</v>
      </c>
      <c r="D2225" s="132" t="s">
        <v>3684</v>
      </c>
      <c r="E2225" s="133" t="s">
        <v>3685</v>
      </c>
      <c r="F2225" s="133" t="s">
        <v>7099</v>
      </c>
      <c r="G2225" s="135">
        <f t="shared" si="34"/>
        <v>0.77080000000000004</v>
      </c>
      <c r="H2225" s="134" t="s">
        <v>388</v>
      </c>
      <c r="I2225" s="138">
        <f>IF(H2225="Urban",VLOOKUP(C2225,'Wage Index Urban (CMS.GOV)-PDPM'!$A$2:$D$1682,4,FALSE),0)</f>
        <v>0</v>
      </c>
      <c r="J2225" s="138">
        <f>IF(H2225="Rural",VLOOKUP(B2225,'Wage Index Rural (CMS.GOV)-PDPM'!$B$1:$C$54,2,FALSE),0)</f>
        <v>0.77080000000000004</v>
      </c>
    </row>
    <row r="2226" spans="1:10" x14ac:dyDescent="0.25">
      <c r="A2226" s="134">
        <v>37510</v>
      </c>
      <c r="B2226" s="134" t="s">
        <v>3609</v>
      </c>
      <c r="C2226" s="131">
        <v>99937</v>
      </c>
      <c r="D2226" s="132" t="s">
        <v>1712</v>
      </c>
      <c r="E2226" s="133" t="s">
        <v>3686</v>
      </c>
      <c r="F2226" s="133" t="s">
        <v>7099</v>
      </c>
      <c r="G2226" s="135">
        <f t="shared" si="34"/>
        <v>0.77080000000000004</v>
      </c>
      <c r="H2226" s="134" t="s">
        <v>388</v>
      </c>
      <c r="I2226" s="138">
        <f>IF(H2226="Urban",VLOOKUP(C2226,'Wage Index Urban (CMS.GOV)-PDPM'!$A$2:$D$1682,4,FALSE),0)</f>
        <v>0</v>
      </c>
      <c r="J2226" s="138">
        <f>IF(H2226="Rural",VLOOKUP(B2226,'Wage Index Rural (CMS.GOV)-PDPM'!$B$1:$C$54,2,FALSE),0)</f>
        <v>0.77080000000000004</v>
      </c>
    </row>
    <row r="2227" spans="1:10" x14ac:dyDescent="0.25">
      <c r="A2227" s="134">
        <v>37520</v>
      </c>
      <c r="B2227" s="134" t="s">
        <v>3609</v>
      </c>
      <c r="C2227" s="131">
        <v>99937</v>
      </c>
      <c r="D2227" s="132" t="s">
        <v>3687</v>
      </c>
      <c r="E2227" s="133" t="s">
        <v>3688</v>
      </c>
      <c r="F2227" s="133" t="s">
        <v>7099</v>
      </c>
      <c r="G2227" s="135">
        <f t="shared" si="34"/>
        <v>0.77080000000000004</v>
      </c>
      <c r="H2227" s="134" t="s">
        <v>388</v>
      </c>
      <c r="I2227" s="138">
        <f>IF(H2227="Urban",VLOOKUP(C2227,'Wage Index Urban (CMS.GOV)-PDPM'!$A$2:$D$1682,4,FALSE),0)</f>
        <v>0</v>
      </c>
      <c r="J2227" s="138">
        <f>IF(H2227="Rural",VLOOKUP(B2227,'Wage Index Rural (CMS.GOV)-PDPM'!$B$1:$C$54,2,FALSE),0)</f>
        <v>0.77080000000000004</v>
      </c>
    </row>
    <row r="2228" spans="1:10" x14ac:dyDescent="0.25">
      <c r="A2228" s="134">
        <v>37530</v>
      </c>
      <c r="B2228" s="134" t="s">
        <v>3609</v>
      </c>
      <c r="C2228" s="131">
        <v>99937</v>
      </c>
      <c r="D2228" s="132" t="s">
        <v>3689</v>
      </c>
      <c r="E2228" s="133" t="s">
        <v>3690</v>
      </c>
      <c r="F2228" s="133" t="s">
        <v>7099</v>
      </c>
      <c r="G2228" s="135">
        <f t="shared" si="34"/>
        <v>0.77080000000000004</v>
      </c>
      <c r="H2228" s="134" t="s">
        <v>388</v>
      </c>
      <c r="I2228" s="138">
        <f>IF(H2228="Urban",VLOOKUP(C2228,'Wage Index Urban (CMS.GOV)-PDPM'!$A$2:$D$1682,4,FALSE),0)</f>
        <v>0</v>
      </c>
      <c r="J2228" s="138">
        <f>IF(H2228="Rural",VLOOKUP(B2228,'Wage Index Rural (CMS.GOV)-PDPM'!$B$1:$C$54,2,FALSE),0)</f>
        <v>0.77080000000000004</v>
      </c>
    </row>
    <row r="2229" spans="1:10" x14ac:dyDescent="0.25">
      <c r="A2229" s="134">
        <v>37540</v>
      </c>
      <c r="B2229" s="134" t="s">
        <v>3609</v>
      </c>
      <c r="C2229" s="131">
        <v>36420</v>
      </c>
      <c r="D2229" s="132" t="s">
        <v>3609</v>
      </c>
      <c r="E2229" s="133" t="s">
        <v>3691</v>
      </c>
      <c r="F2229" s="133" t="s">
        <v>276</v>
      </c>
      <c r="G2229" s="135">
        <f t="shared" si="34"/>
        <v>0.88550000000000006</v>
      </c>
      <c r="H2229" s="134" t="s">
        <v>391</v>
      </c>
      <c r="I2229" s="138">
        <f>IF(H2229="Urban",VLOOKUP(C2229,'Wage Index Urban (CMS.GOV)-PDPM'!$A$2:$D$1682,4,FALSE),0)</f>
        <v>0.88550000000000006</v>
      </c>
      <c r="J2229" s="138">
        <f>IF(H2229="Rural",VLOOKUP(B2229,'Wage Index Rural (CMS.GOV)-PDPM'!$B$1:$C$54,2,FALSE),0)</f>
        <v>0</v>
      </c>
    </row>
    <row r="2230" spans="1:10" x14ac:dyDescent="0.25">
      <c r="A2230" s="134">
        <v>37550</v>
      </c>
      <c r="B2230" s="134" t="s">
        <v>3609</v>
      </c>
      <c r="C2230" s="131">
        <v>46140</v>
      </c>
      <c r="D2230" s="132" t="s">
        <v>3692</v>
      </c>
      <c r="E2230" s="133" t="s">
        <v>3693</v>
      </c>
      <c r="F2230" s="133" t="s">
        <v>278</v>
      </c>
      <c r="G2230" s="135">
        <f t="shared" si="34"/>
        <v>0.82300000000000006</v>
      </c>
      <c r="H2230" s="134" t="s">
        <v>391</v>
      </c>
      <c r="I2230" s="138">
        <f>IF(H2230="Urban",VLOOKUP(C2230,'Wage Index Urban (CMS.GOV)-PDPM'!$A$2:$D$1682,4,FALSE),0)</f>
        <v>0.82300000000000006</v>
      </c>
      <c r="J2230" s="138">
        <f>IF(H2230="Rural",VLOOKUP(B2230,'Wage Index Rural (CMS.GOV)-PDPM'!$B$1:$C$54,2,FALSE),0)</f>
        <v>0</v>
      </c>
    </row>
    <row r="2231" spans="1:10" x14ac:dyDescent="0.25">
      <c r="A2231" s="134">
        <v>37560</v>
      </c>
      <c r="B2231" s="134" t="s">
        <v>3609</v>
      </c>
      <c r="C2231" s="131">
        <v>46140</v>
      </c>
      <c r="D2231" s="132" t="s">
        <v>2021</v>
      </c>
      <c r="E2231" s="133" t="s">
        <v>3694</v>
      </c>
      <c r="F2231" s="133" t="s">
        <v>278</v>
      </c>
      <c r="G2231" s="135">
        <f t="shared" si="34"/>
        <v>0.82300000000000006</v>
      </c>
      <c r="H2231" s="134" t="s">
        <v>391</v>
      </c>
      <c r="I2231" s="138">
        <f>IF(H2231="Urban",VLOOKUP(C2231,'Wage Index Urban (CMS.GOV)-PDPM'!$A$2:$D$1682,4,FALSE),0)</f>
        <v>0.82300000000000006</v>
      </c>
      <c r="J2231" s="138">
        <f>IF(H2231="Rural",VLOOKUP(B2231,'Wage Index Rural (CMS.GOV)-PDPM'!$B$1:$C$54,2,FALSE),0)</f>
        <v>0</v>
      </c>
    </row>
    <row r="2232" spans="1:10" x14ac:dyDescent="0.25">
      <c r="A2232" s="134">
        <v>37570</v>
      </c>
      <c r="B2232" s="134" t="s">
        <v>3609</v>
      </c>
      <c r="C2232" s="131">
        <v>99937</v>
      </c>
      <c r="D2232" s="132" t="s">
        <v>2025</v>
      </c>
      <c r="E2232" s="133" t="s">
        <v>3695</v>
      </c>
      <c r="F2232" s="133" t="s">
        <v>7099</v>
      </c>
      <c r="G2232" s="135">
        <f t="shared" si="34"/>
        <v>0.77080000000000004</v>
      </c>
      <c r="H2232" s="134" t="s">
        <v>388</v>
      </c>
      <c r="I2232" s="138">
        <f>IF(H2232="Urban",VLOOKUP(C2232,'Wage Index Urban (CMS.GOV)-PDPM'!$A$2:$D$1682,4,FALSE),0)</f>
        <v>0</v>
      </c>
      <c r="J2232" s="138">
        <f>IF(H2232="Rural",VLOOKUP(B2232,'Wage Index Rural (CMS.GOV)-PDPM'!$B$1:$C$54,2,FALSE),0)</f>
        <v>0.77080000000000004</v>
      </c>
    </row>
    <row r="2233" spans="1:10" x14ac:dyDescent="0.25">
      <c r="A2233" s="134">
        <v>37580</v>
      </c>
      <c r="B2233" s="134" t="s">
        <v>3609</v>
      </c>
      <c r="C2233" s="131">
        <v>46140</v>
      </c>
      <c r="D2233" s="132" t="s">
        <v>2027</v>
      </c>
      <c r="E2233" s="133" t="s">
        <v>3696</v>
      </c>
      <c r="F2233" s="133" t="s">
        <v>278</v>
      </c>
      <c r="G2233" s="135">
        <f t="shared" si="34"/>
        <v>0.82300000000000006</v>
      </c>
      <c r="H2233" s="134" t="s">
        <v>391</v>
      </c>
      <c r="I2233" s="138">
        <f>IF(H2233="Urban",VLOOKUP(C2233,'Wage Index Urban (CMS.GOV)-PDPM'!$A$2:$D$1682,4,FALSE),0)</f>
        <v>0.82300000000000006</v>
      </c>
      <c r="J2233" s="138">
        <f>IF(H2233="Rural",VLOOKUP(B2233,'Wage Index Rural (CMS.GOV)-PDPM'!$B$1:$C$54,2,FALSE),0)</f>
        <v>0</v>
      </c>
    </row>
    <row r="2234" spans="1:10" x14ac:dyDescent="0.25">
      <c r="A2234" s="134">
        <v>37590</v>
      </c>
      <c r="B2234" s="134" t="s">
        <v>3609</v>
      </c>
      <c r="C2234" s="131">
        <v>99937</v>
      </c>
      <c r="D2234" s="132" t="s">
        <v>3697</v>
      </c>
      <c r="E2234" s="133" t="s">
        <v>3698</v>
      </c>
      <c r="F2234" s="133" t="s">
        <v>7099</v>
      </c>
      <c r="G2234" s="135">
        <f t="shared" si="34"/>
        <v>0.77080000000000004</v>
      </c>
      <c r="H2234" s="134" t="s">
        <v>388</v>
      </c>
      <c r="I2234" s="138">
        <f>IF(H2234="Urban",VLOOKUP(C2234,'Wage Index Urban (CMS.GOV)-PDPM'!$A$2:$D$1682,4,FALSE),0)</f>
        <v>0</v>
      </c>
      <c r="J2234" s="138">
        <f>IF(H2234="Rural",VLOOKUP(B2234,'Wage Index Rural (CMS.GOV)-PDPM'!$B$1:$C$54,2,FALSE),0)</f>
        <v>0.77080000000000004</v>
      </c>
    </row>
    <row r="2235" spans="1:10" x14ac:dyDescent="0.25">
      <c r="A2235" s="134">
        <v>37600</v>
      </c>
      <c r="B2235" s="134" t="s">
        <v>3609</v>
      </c>
      <c r="C2235" s="131">
        <v>99937</v>
      </c>
      <c r="D2235" s="132" t="s">
        <v>3699</v>
      </c>
      <c r="E2235" s="133" t="s">
        <v>3700</v>
      </c>
      <c r="F2235" s="133" t="s">
        <v>7099</v>
      </c>
      <c r="G2235" s="135">
        <f t="shared" si="34"/>
        <v>0.77080000000000004</v>
      </c>
      <c r="H2235" s="134" t="s">
        <v>388</v>
      </c>
      <c r="I2235" s="138">
        <f>IF(H2235="Urban",VLOOKUP(C2235,'Wage Index Urban (CMS.GOV)-PDPM'!$A$2:$D$1682,4,FALSE),0)</f>
        <v>0</v>
      </c>
      <c r="J2235" s="138">
        <f>IF(H2235="Rural",VLOOKUP(B2235,'Wage Index Rural (CMS.GOV)-PDPM'!$B$1:$C$54,2,FALSE),0)</f>
        <v>0.77080000000000004</v>
      </c>
    </row>
    <row r="2236" spans="1:10" x14ac:dyDescent="0.25">
      <c r="A2236" s="134">
        <v>37610</v>
      </c>
      <c r="B2236" s="134" t="s">
        <v>3609</v>
      </c>
      <c r="C2236" s="131">
        <v>99937</v>
      </c>
      <c r="D2236" s="132" t="s">
        <v>2860</v>
      </c>
      <c r="E2236" s="133" t="s">
        <v>3701</v>
      </c>
      <c r="F2236" s="133" t="s">
        <v>7099</v>
      </c>
      <c r="G2236" s="135">
        <f t="shared" si="34"/>
        <v>0.77080000000000004</v>
      </c>
      <c r="H2236" s="134" t="s">
        <v>388</v>
      </c>
      <c r="I2236" s="138">
        <f>IF(H2236="Urban",VLOOKUP(C2236,'Wage Index Urban (CMS.GOV)-PDPM'!$A$2:$D$1682,4,FALSE),0)</f>
        <v>0</v>
      </c>
      <c r="J2236" s="138">
        <f>IF(H2236="Rural",VLOOKUP(B2236,'Wage Index Rural (CMS.GOV)-PDPM'!$B$1:$C$54,2,FALSE),0)</f>
        <v>0.77080000000000004</v>
      </c>
    </row>
    <row r="2237" spans="1:10" x14ac:dyDescent="0.25">
      <c r="A2237" s="134">
        <v>37620</v>
      </c>
      <c r="B2237" s="134" t="s">
        <v>3609</v>
      </c>
      <c r="C2237" s="131">
        <v>99937</v>
      </c>
      <c r="D2237" s="132" t="s">
        <v>2030</v>
      </c>
      <c r="E2237" s="133" t="s">
        <v>3702</v>
      </c>
      <c r="F2237" s="133" t="s">
        <v>7099</v>
      </c>
      <c r="G2237" s="135">
        <f t="shared" si="34"/>
        <v>0.77080000000000004</v>
      </c>
      <c r="H2237" s="134" t="s">
        <v>388</v>
      </c>
      <c r="I2237" s="138">
        <f>IF(H2237="Urban",VLOOKUP(C2237,'Wage Index Urban (CMS.GOV)-PDPM'!$A$2:$D$1682,4,FALSE),0)</f>
        <v>0</v>
      </c>
      <c r="J2237" s="138">
        <f>IF(H2237="Rural",VLOOKUP(B2237,'Wage Index Rural (CMS.GOV)-PDPM'!$B$1:$C$54,2,FALSE),0)</f>
        <v>0.77080000000000004</v>
      </c>
    </row>
    <row r="2238" spans="1:10" x14ac:dyDescent="0.25">
      <c r="A2238" s="134">
        <v>37630</v>
      </c>
      <c r="B2238" s="134" t="s">
        <v>3609</v>
      </c>
      <c r="C2238" s="131">
        <v>99937</v>
      </c>
      <c r="D2238" s="132" t="s">
        <v>3703</v>
      </c>
      <c r="E2238" s="133" t="s">
        <v>3704</v>
      </c>
      <c r="F2238" s="133" t="s">
        <v>7099</v>
      </c>
      <c r="G2238" s="135">
        <f t="shared" si="34"/>
        <v>0.77080000000000004</v>
      </c>
      <c r="H2238" s="134" t="s">
        <v>388</v>
      </c>
      <c r="I2238" s="138">
        <f>IF(H2238="Urban",VLOOKUP(C2238,'Wage Index Urban (CMS.GOV)-PDPM'!$A$2:$D$1682,4,FALSE),0)</f>
        <v>0</v>
      </c>
      <c r="J2238" s="138">
        <f>IF(H2238="Rural",VLOOKUP(B2238,'Wage Index Rural (CMS.GOV)-PDPM'!$B$1:$C$54,2,FALSE),0)</f>
        <v>0.77080000000000004</v>
      </c>
    </row>
    <row r="2239" spans="1:10" x14ac:dyDescent="0.25">
      <c r="A2239" s="134">
        <v>37640</v>
      </c>
      <c r="B2239" s="134" t="s">
        <v>3609</v>
      </c>
      <c r="C2239" s="131">
        <v>99937</v>
      </c>
      <c r="D2239" s="132" t="s">
        <v>3705</v>
      </c>
      <c r="E2239" s="133" t="s">
        <v>3706</v>
      </c>
      <c r="F2239" s="133" t="s">
        <v>7099</v>
      </c>
      <c r="G2239" s="135">
        <f t="shared" si="34"/>
        <v>0.77080000000000004</v>
      </c>
      <c r="H2239" s="134" t="s">
        <v>388</v>
      </c>
      <c r="I2239" s="138">
        <f>IF(H2239="Urban",VLOOKUP(C2239,'Wage Index Urban (CMS.GOV)-PDPM'!$A$2:$D$1682,4,FALSE),0)</f>
        <v>0</v>
      </c>
      <c r="J2239" s="138">
        <f>IF(H2239="Rural",VLOOKUP(B2239,'Wage Index Rural (CMS.GOV)-PDPM'!$B$1:$C$54,2,FALSE),0)</f>
        <v>0.77080000000000004</v>
      </c>
    </row>
    <row r="2240" spans="1:10" x14ac:dyDescent="0.25">
      <c r="A2240" s="134">
        <v>37650</v>
      </c>
      <c r="B2240" s="134" t="s">
        <v>3609</v>
      </c>
      <c r="C2240" s="131">
        <v>46140</v>
      </c>
      <c r="D2240" s="132" t="s">
        <v>3707</v>
      </c>
      <c r="E2240" s="133" t="s">
        <v>3708</v>
      </c>
      <c r="F2240" s="133" t="s">
        <v>278</v>
      </c>
      <c r="G2240" s="135">
        <f t="shared" si="34"/>
        <v>0.82300000000000006</v>
      </c>
      <c r="H2240" s="134" t="s">
        <v>391</v>
      </c>
      <c r="I2240" s="138">
        <f>IF(H2240="Urban",VLOOKUP(C2240,'Wage Index Urban (CMS.GOV)-PDPM'!$A$2:$D$1682,4,FALSE),0)</f>
        <v>0.82300000000000006</v>
      </c>
      <c r="J2240" s="138">
        <f>IF(H2240="Rural",VLOOKUP(B2240,'Wage Index Rural (CMS.GOV)-PDPM'!$B$1:$C$54,2,FALSE),0)</f>
        <v>0</v>
      </c>
    </row>
    <row r="2241" spans="1:10" x14ac:dyDescent="0.25">
      <c r="A2241" s="134">
        <v>37660</v>
      </c>
      <c r="B2241" s="134" t="s">
        <v>3609</v>
      </c>
      <c r="C2241" s="131">
        <v>99937</v>
      </c>
      <c r="D2241" s="132" t="s">
        <v>1104</v>
      </c>
      <c r="E2241" s="133" t="s">
        <v>3709</v>
      </c>
      <c r="F2241" s="133" t="s">
        <v>7099</v>
      </c>
      <c r="G2241" s="135">
        <f t="shared" si="34"/>
        <v>0.77080000000000004</v>
      </c>
      <c r="H2241" s="134" t="s">
        <v>388</v>
      </c>
      <c r="I2241" s="138">
        <f>IF(H2241="Urban",VLOOKUP(C2241,'Wage Index Urban (CMS.GOV)-PDPM'!$A$2:$D$1682,4,FALSE),0)</f>
        <v>0</v>
      </c>
      <c r="J2241" s="138">
        <f>IF(H2241="Rural",VLOOKUP(B2241,'Wage Index Rural (CMS.GOV)-PDPM'!$B$1:$C$54,2,FALSE),0)</f>
        <v>0.77080000000000004</v>
      </c>
    </row>
    <row r="2242" spans="1:10" x14ac:dyDescent="0.25">
      <c r="A2242" s="134">
        <v>37670</v>
      </c>
      <c r="B2242" s="134" t="s">
        <v>3609</v>
      </c>
      <c r="C2242" s="131">
        <v>22900</v>
      </c>
      <c r="D2242" s="132" t="s">
        <v>3710</v>
      </c>
      <c r="E2242" s="133" t="s">
        <v>3711</v>
      </c>
      <c r="F2242" s="133" t="s">
        <v>36</v>
      </c>
      <c r="G2242" s="135">
        <f t="shared" si="34"/>
        <v>0.83050000000000002</v>
      </c>
      <c r="H2242" s="134" t="s">
        <v>391</v>
      </c>
      <c r="I2242" s="138">
        <f>IF(H2242="Urban",VLOOKUP(C2242,'Wage Index Urban (CMS.GOV)-PDPM'!$A$2:$D$1682,4,FALSE),0)</f>
        <v>0.83050000000000002</v>
      </c>
      <c r="J2242" s="138">
        <f>IF(H2242="Rural",VLOOKUP(B2242,'Wage Index Rural (CMS.GOV)-PDPM'!$B$1:$C$54,2,FALSE),0)</f>
        <v>0</v>
      </c>
    </row>
    <row r="2243" spans="1:10" x14ac:dyDescent="0.25">
      <c r="A2243" s="134">
        <v>37999</v>
      </c>
      <c r="B2243" s="134" t="s">
        <v>3609</v>
      </c>
      <c r="C2243" s="131">
        <v>99937</v>
      </c>
      <c r="D2243" s="132" t="s">
        <v>387</v>
      </c>
      <c r="E2243" s="133" t="s">
        <v>6932</v>
      </c>
      <c r="F2243" s="133" t="s">
        <v>7099</v>
      </c>
      <c r="G2243" s="135">
        <f t="shared" si="34"/>
        <v>0.77080000000000004</v>
      </c>
      <c r="H2243" s="134" t="s">
        <v>388</v>
      </c>
      <c r="I2243" s="138">
        <f>IF(H2243="Urban",VLOOKUP(C2243,'Wage Index Urban (CMS.GOV)-PDPM'!$A$2:$D$1682,4,FALSE),0)</f>
        <v>0</v>
      </c>
      <c r="J2243" s="138">
        <f>IF(H2243="Rural",VLOOKUP(B2243,'Wage Index Rural (CMS.GOV)-PDPM'!$B$1:$C$54,2,FALSE),0)</f>
        <v>0.77080000000000004</v>
      </c>
    </row>
    <row r="2244" spans="1:10" x14ac:dyDescent="0.25">
      <c r="A2244" s="134">
        <v>37680</v>
      </c>
      <c r="B2244" s="134" t="s">
        <v>3609</v>
      </c>
      <c r="C2244" s="131">
        <v>99937</v>
      </c>
      <c r="D2244" s="132" t="s">
        <v>1333</v>
      </c>
      <c r="E2244" s="133" t="s">
        <v>3712</v>
      </c>
      <c r="F2244" s="133" t="s">
        <v>7099</v>
      </c>
      <c r="G2244" s="135">
        <f t="shared" si="34"/>
        <v>0.77080000000000004</v>
      </c>
      <c r="H2244" s="134" t="s">
        <v>388</v>
      </c>
      <c r="I2244" s="138">
        <f>IF(H2244="Urban",VLOOKUP(C2244,'Wage Index Urban (CMS.GOV)-PDPM'!$A$2:$D$1682,4,FALSE),0)</f>
        <v>0</v>
      </c>
      <c r="J2244" s="138">
        <f>IF(H2244="Rural",VLOOKUP(B2244,'Wage Index Rural (CMS.GOV)-PDPM'!$B$1:$C$54,2,FALSE),0)</f>
        <v>0.77080000000000004</v>
      </c>
    </row>
    <row r="2245" spans="1:10" x14ac:dyDescent="0.25">
      <c r="A2245" s="134">
        <v>37690</v>
      </c>
      <c r="B2245" s="134" t="s">
        <v>3609</v>
      </c>
      <c r="C2245" s="131">
        <v>99937</v>
      </c>
      <c r="D2245" s="132" t="s">
        <v>3045</v>
      </c>
      <c r="E2245" s="133" t="s">
        <v>3713</v>
      </c>
      <c r="F2245" s="133" t="s">
        <v>7099</v>
      </c>
      <c r="G2245" s="135">
        <f t="shared" si="34"/>
        <v>0.77080000000000004</v>
      </c>
      <c r="H2245" s="134" t="s">
        <v>388</v>
      </c>
      <c r="I2245" s="138">
        <f>IF(H2245="Urban",VLOOKUP(C2245,'Wage Index Urban (CMS.GOV)-PDPM'!$A$2:$D$1682,4,FALSE),0)</f>
        <v>0</v>
      </c>
      <c r="J2245" s="138">
        <f>IF(H2245="Rural",VLOOKUP(B2245,'Wage Index Rural (CMS.GOV)-PDPM'!$B$1:$C$54,2,FALSE),0)</f>
        <v>0.77080000000000004</v>
      </c>
    </row>
    <row r="2246" spans="1:10" x14ac:dyDescent="0.25">
      <c r="A2246" s="134">
        <v>37700</v>
      </c>
      <c r="B2246" s="134" t="s">
        <v>3609</v>
      </c>
      <c r="C2246" s="131">
        <v>99937</v>
      </c>
      <c r="D2246" s="132" t="s">
        <v>3714</v>
      </c>
      <c r="E2246" s="133" t="s">
        <v>3715</v>
      </c>
      <c r="F2246" s="133" t="s">
        <v>7099</v>
      </c>
      <c r="G2246" s="135">
        <f t="shared" si="34"/>
        <v>0.77080000000000004</v>
      </c>
      <c r="H2246" s="134" t="s">
        <v>388</v>
      </c>
      <c r="I2246" s="138">
        <f>IF(H2246="Urban",VLOOKUP(C2246,'Wage Index Urban (CMS.GOV)-PDPM'!$A$2:$D$1682,4,FALSE),0)</f>
        <v>0</v>
      </c>
      <c r="J2246" s="138">
        <f>IF(H2246="Rural",VLOOKUP(B2246,'Wage Index Rural (CMS.GOV)-PDPM'!$B$1:$C$54,2,FALSE),0)</f>
        <v>0.77080000000000004</v>
      </c>
    </row>
    <row r="2247" spans="1:10" x14ac:dyDescent="0.25">
      <c r="A2247" s="134">
        <v>37710</v>
      </c>
      <c r="B2247" s="134" t="s">
        <v>3609</v>
      </c>
      <c r="C2247" s="131">
        <v>46140</v>
      </c>
      <c r="D2247" s="132" t="s">
        <v>3716</v>
      </c>
      <c r="E2247" s="133" t="s">
        <v>3717</v>
      </c>
      <c r="F2247" s="133" t="s">
        <v>278</v>
      </c>
      <c r="G2247" s="135">
        <f t="shared" si="34"/>
        <v>0.82300000000000006</v>
      </c>
      <c r="H2247" s="134" t="s">
        <v>391</v>
      </c>
      <c r="I2247" s="138">
        <f>IF(H2247="Urban",VLOOKUP(C2247,'Wage Index Urban (CMS.GOV)-PDPM'!$A$2:$D$1682,4,FALSE),0)</f>
        <v>0.82300000000000006</v>
      </c>
      <c r="J2247" s="138">
        <f>IF(H2247="Rural",VLOOKUP(B2247,'Wage Index Rural (CMS.GOV)-PDPM'!$B$1:$C$54,2,FALSE),0)</f>
        <v>0</v>
      </c>
    </row>
    <row r="2248" spans="1:10" x14ac:dyDescent="0.25">
      <c r="A2248" s="134">
        <v>37720</v>
      </c>
      <c r="B2248" s="134" t="s">
        <v>3609</v>
      </c>
      <c r="C2248" s="131">
        <v>46140</v>
      </c>
      <c r="D2248" s="132" t="s">
        <v>3718</v>
      </c>
      <c r="E2248" s="133" t="s">
        <v>3719</v>
      </c>
      <c r="F2248" s="133" t="s">
        <v>278</v>
      </c>
      <c r="G2248" s="135">
        <f t="shared" si="34"/>
        <v>0.82300000000000006</v>
      </c>
      <c r="H2248" s="134" t="s">
        <v>391</v>
      </c>
      <c r="I2248" s="138">
        <f>IF(H2248="Urban",VLOOKUP(C2248,'Wage Index Urban (CMS.GOV)-PDPM'!$A$2:$D$1682,4,FALSE),0)</f>
        <v>0.82300000000000006</v>
      </c>
      <c r="J2248" s="138">
        <f>IF(H2248="Rural",VLOOKUP(B2248,'Wage Index Rural (CMS.GOV)-PDPM'!$B$1:$C$54,2,FALSE),0)</f>
        <v>0</v>
      </c>
    </row>
    <row r="2249" spans="1:10" x14ac:dyDescent="0.25">
      <c r="A2249" s="134">
        <v>37730</v>
      </c>
      <c r="B2249" s="134" t="s">
        <v>3609</v>
      </c>
      <c r="C2249" s="131">
        <v>99937</v>
      </c>
      <c r="D2249" s="132" t="s">
        <v>518</v>
      </c>
      <c r="E2249" s="133" t="s">
        <v>3720</v>
      </c>
      <c r="F2249" s="133" t="s">
        <v>7099</v>
      </c>
      <c r="G2249" s="135">
        <f t="shared" ref="G2249:G2312" si="35">IF(H2249="Rural",J2249,I2249)</f>
        <v>0.77080000000000004</v>
      </c>
      <c r="H2249" s="134" t="s">
        <v>388</v>
      </c>
      <c r="I2249" s="138">
        <f>IF(H2249="Urban",VLOOKUP(C2249,'Wage Index Urban (CMS.GOV)-PDPM'!$A$2:$D$1682,4,FALSE),0)</f>
        <v>0</v>
      </c>
      <c r="J2249" s="138">
        <f>IF(H2249="Rural",VLOOKUP(B2249,'Wage Index Rural (CMS.GOV)-PDPM'!$B$1:$C$54,2,FALSE),0)</f>
        <v>0.77080000000000004</v>
      </c>
    </row>
    <row r="2250" spans="1:10" x14ac:dyDescent="0.25">
      <c r="A2250" s="134">
        <v>37740</v>
      </c>
      <c r="B2250" s="134" t="s">
        <v>3609</v>
      </c>
      <c r="C2250" s="131">
        <v>99937</v>
      </c>
      <c r="D2250" s="132" t="s">
        <v>3721</v>
      </c>
      <c r="E2250" s="133" t="s">
        <v>3722</v>
      </c>
      <c r="F2250" s="133" t="s">
        <v>7099</v>
      </c>
      <c r="G2250" s="135">
        <f t="shared" si="35"/>
        <v>0.77080000000000004</v>
      </c>
      <c r="H2250" s="134" t="s">
        <v>388</v>
      </c>
      <c r="I2250" s="138">
        <f>IF(H2250="Urban",VLOOKUP(C2250,'Wage Index Urban (CMS.GOV)-PDPM'!$A$2:$D$1682,4,FALSE),0)</f>
        <v>0</v>
      </c>
      <c r="J2250" s="138">
        <f>IF(H2250="Rural",VLOOKUP(B2250,'Wage Index Rural (CMS.GOV)-PDPM'!$B$1:$C$54,2,FALSE),0)</f>
        <v>0.77080000000000004</v>
      </c>
    </row>
    <row r="2251" spans="1:10" x14ac:dyDescent="0.25">
      <c r="A2251" s="134">
        <v>37750</v>
      </c>
      <c r="B2251" s="134" t="s">
        <v>3609</v>
      </c>
      <c r="C2251" s="131">
        <v>99937</v>
      </c>
      <c r="D2251" s="132" t="s">
        <v>3723</v>
      </c>
      <c r="E2251" s="133" t="s">
        <v>3724</v>
      </c>
      <c r="F2251" s="133" t="s">
        <v>7099</v>
      </c>
      <c r="G2251" s="135">
        <f t="shared" si="35"/>
        <v>0.77080000000000004</v>
      </c>
      <c r="H2251" s="134" t="s">
        <v>388</v>
      </c>
      <c r="I2251" s="138">
        <f>IF(H2251="Urban",VLOOKUP(C2251,'Wage Index Urban (CMS.GOV)-PDPM'!$A$2:$D$1682,4,FALSE),0)</f>
        <v>0</v>
      </c>
      <c r="J2251" s="138">
        <f>IF(H2251="Rural",VLOOKUP(B2251,'Wage Index Rural (CMS.GOV)-PDPM'!$B$1:$C$54,2,FALSE),0)</f>
        <v>0.77080000000000004</v>
      </c>
    </row>
    <row r="2252" spans="1:10" x14ac:dyDescent="0.25">
      <c r="A2252" s="134">
        <v>37760</v>
      </c>
      <c r="B2252" s="134" t="s">
        <v>3609</v>
      </c>
      <c r="C2252" s="131">
        <v>99937</v>
      </c>
      <c r="D2252" s="132" t="s">
        <v>3725</v>
      </c>
      <c r="E2252" s="133" t="s">
        <v>3726</v>
      </c>
      <c r="F2252" s="133" t="s">
        <v>7099</v>
      </c>
      <c r="G2252" s="135">
        <f t="shared" si="35"/>
        <v>0.77080000000000004</v>
      </c>
      <c r="H2252" s="134" t="s">
        <v>388</v>
      </c>
      <c r="I2252" s="138">
        <f>IF(H2252="Urban",VLOOKUP(C2252,'Wage Index Urban (CMS.GOV)-PDPM'!$A$2:$D$1682,4,FALSE),0)</f>
        <v>0</v>
      </c>
      <c r="J2252" s="138">
        <f>IF(H2252="Rural",VLOOKUP(B2252,'Wage Index Rural (CMS.GOV)-PDPM'!$B$1:$C$54,2,FALSE),0)</f>
        <v>0.77080000000000004</v>
      </c>
    </row>
    <row r="2253" spans="1:10" x14ac:dyDescent="0.25">
      <c r="A2253" s="134">
        <v>38000</v>
      </c>
      <c r="B2253" s="134" t="s">
        <v>2995</v>
      </c>
      <c r="C2253" s="131">
        <v>99938</v>
      </c>
      <c r="D2253" s="132" t="s">
        <v>1009</v>
      </c>
      <c r="E2253" s="133" t="s">
        <v>3727</v>
      </c>
      <c r="F2253" s="133" t="s">
        <v>7100</v>
      </c>
      <c r="G2253" s="135">
        <f t="shared" si="35"/>
        <v>1.0210000000000001</v>
      </c>
      <c r="H2253" s="134" t="s">
        <v>388</v>
      </c>
      <c r="I2253" s="138">
        <f>IF(H2253="Urban",VLOOKUP(C2253,'Wage Index Urban (CMS.GOV)-PDPM'!$A$2:$D$1682,4,FALSE),0)</f>
        <v>0</v>
      </c>
      <c r="J2253" s="138">
        <f>IF(H2253="Rural",VLOOKUP(B2253,'Wage Index Rural (CMS.GOV)-PDPM'!$B$1:$C$54,2,FALSE),0)</f>
        <v>1.0210000000000001</v>
      </c>
    </row>
    <row r="2254" spans="1:10" x14ac:dyDescent="0.25">
      <c r="A2254" s="134">
        <v>38010</v>
      </c>
      <c r="B2254" s="134" t="s">
        <v>2995</v>
      </c>
      <c r="C2254" s="131">
        <v>18700</v>
      </c>
      <c r="D2254" s="132" t="s">
        <v>620</v>
      </c>
      <c r="E2254" s="133" t="s">
        <v>3728</v>
      </c>
      <c r="F2254" s="133" t="s">
        <v>279</v>
      </c>
      <c r="G2254" s="135">
        <f t="shared" si="35"/>
        <v>1.0808</v>
      </c>
      <c r="H2254" s="134" t="s">
        <v>391</v>
      </c>
      <c r="I2254" s="138">
        <f>IF(H2254="Urban",VLOOKUP(C2254,'Wage Index Urban (CMS.GOV)-PDPM'!$A$2:$D$1682,4,FALSE),0)</f>
        <v>1.0808</v>
      </c>
      <c r="J2254" s="138">
        <f>IF(H2254="Rural",VLOOKUP(B2254,'Wage Index Rural (CMS.GOV)-PDPM'!$B$1:$C$54,2,FALSE),0)</f>
        <v>0</v>
      </c>
    </row>
    <row r="2255" spans="1:10" x14ac:dyDescent="0.25">
      <c r="A2255" s="134">
        <v>38020</v>
      </c>
      <c r="B2255" s="134" t="s">
        <v>2995</v>
      </c>
      <c r="C2255" s="131">
        <v>38900</v>
      </c>
      <c r="D2255" s="132" t="s">
        <v>3729</v>
      </c>
      <c r="E2255" s="133" t="s">
        <v>3730</v>
      </c>
      <c r="F2255" s="133" t="s">
        <v>280</v>
      </c>
      <c r="G2255" s="135">
        <f t="shared" si="35"/>
        <v>1.2475000000000001</v>
      </c>
      <c r="H2255" s="134" t="s">
        <v>391</v>
      </c>
      <c r="I2255" s="138">
        <f>IF(H2255="Urban",VLOOKUP(C2255,'Wage Index Urban (CMS.GOV)-PDPM'!$A$2:$D$1682,4,FALSE),0)</f>
        <v>1.2475000000000001</v>
      </c>
      <c r="J2255" s="138">
        <f>IF(H2255="Rural",VLOOKUP(B2255,'Wage Index Rural (CMS.GOV)-PDPM'!$B$1:$C$54,2,FALSE),0)</f>
        <v>0</v>
      </c>
    </row>
    <row r="2256" spans="1:10" x14ac:dyDescent="0.25">
      <c r="A2256" s="134">
        <v>38030</v>
      </c>
      <c r="B2256" s="134" t="s">
        <v>2995</v>
      </c>
      <c r="C2256" s="131">
        <v>99938</v>
      </c>
      <c r="D2256" s="132" t="s">
        <v>3731</v>
      </c>
      <c r="E2256" s="133" t="s">
        <v>3732</v>
      </c>
      <c r="F2256" s="133" t="s">
        <v>7100</v>
      </c>
      <c r="G2256" s="135">
        <f t="shared" si="35"/>
        <v>1.0210000000000001</v>
      </c>
      <c r="H2256" s="134" t="s">
        <v>388</v>
      </c>
      <c r="I2256" s="138">
        <f>IF(H2256="Urban",VLOOKUP(C2256,'Wage Index Urban (CMS.GOV)-PDPM'!$A$2:$D$1682,4,FALSE),0)</f>
        <v>0</v>
      </c>
      <c r="J2256" s="138">
        <f>IF(H2256="Rural",VLOOKUP(B2256,'Wage Index Rural (CMS.GOV)-PDPM'!$B$1:$C$54,2,FALSE),0)</f>
        <v>1.0210000000000001</v>
      </c>
    </row>
    <row r="2257" spans="1:10" x14ac:dyDescent="0.25">
      <c r="A2257" s="134">
        <v>38040</v>
      </c>
      <c r="B2257" s="134" t="s">
        <v>2995</v>
      </c>
      <c r="C2257" s="131">
        <v>38900</v>
      </c>
      <c r="D2257" s="132" t="s">
        <v>637</v>
      </c>
      <c r="E2257" s="133" t="s">
        <v>3733</v>
      </c>
      <c r="F2257" s="133" t="s">
        <v>280</v>
      </c>
      <c r="G2257" s="135">
        <f t="shared" si="35"/>
        <v>1.2475000000000001</v>
      </c>
      <c r="H2257" s="134" t="s">
        <v>391</v>
      </c>
      <c r="I2257" s="138">
        <f>IF(H2257="Urban",VLOOKUP(C2257,'Wage Index Urban (CMS.GOV)-PDPM'!$A$2:$D$1682,4,FALSE),0)</f>
        <v>1.2475000000000001</v>
      </c>
      <c r="J2257" s="138">
        <f>IF(H2257="Rural",VLOOKUP(B2257,'Wage Index Rural (CMS.GOV)-PDPM'!$B$1:$C$54,2,FALSE),0)</f>
        <v>0</v>
      </c>
    </row>
    <row r="2258" spans="1:10" x14ac:dyDescent="0.25">
      <c r="A2258" s="134">
        <v>38050</v>
      </c>
      <c r="B2258" s="134" t="s">
        <v>2995</v>
      </c>
      <c r="C2258" s="131">
        <v>99938</v>
      </c>
      <c r="D2258" s="132" t="s">
        <v>3314</v>
      </c>
      <c r="E2258" s="133" t="s">
        <v>3734</v>
      </c>
      <c r="F2258" s="133" t="s">
        <v>7100</v>
      </c>
      <c r="G2258" s="135">
        <f t="shared" si="35"/>
        <v>1.0210000000000001</v>
      </c>
      <c r="H2258" s="134" t="s">
        <v>388</v>
      </c>
      <c r="I2258" s="138">
        <f>IF(H2258="Urban",VLOOKUP(C2258,'Wage Index Urban (CMS.GOV)-PDPM'!$A$2:$D$1682,4,FALSE),0)</f>
        <v>0</v>
      </c>
      <c r="J2258" s="138">
        <f>IF(H2258="Rural",VLOOKUP(B2258,'Wage Index Rural (CMS.GOV)-PDPM'!$B$1:$C$54,2,FALSE),0)</f>
        <v>1.0210000000000001</v>
      </c>
    </row>
    <row r="2259" spans="1:10" x14ac:dyDescent="0.25">
      <c r="A2259" s="134">
        <v>38060</v>
      </c>
      <c r="B2259" s="134" t="s">
        <v>2995</v>
      </c>
      <c r="C2259" s="131">
        <v>99938</v>
      </c>
      <c r="D2259" s="132" t="s">
        <v>3735</v>
      </c>
      <c r="E2259" s="133" t="s">
        <v>3736</v>
      </c>
      <c r="F2259" s="133" t="s">
        <v>7100</v>
      </c>
      <c r="G2259" s="135">
        <f t="shared" si="35"/>
        <v>1.0210000000000001</v>
      </c>
      <c r="H2259" s="134" t="s">
        <v>388</v>
      </c>
      <c r="I2259" s="138">
        <f>IF(H2259="Urban",VLOOKUP(C2259,'Wage Index Urban (CMS.GOV)-PDPM'!$A$2:$D$1682,4,FALSE),0)</f>
        <v>0</v>
      </c>
      <c r="J2259" s="138">
        <f>IF(H2259="Rural",VLOOKUP(B2259,'Wage Index Rural (CMS.GOV)-PDPM'!$B$1:$C$54,2,FALSE),0)</f>
        <v>1.0210000000000001</v>
      </c>
    </row>
    <row r="2260" spans="1:10" x14ac:dyDescent="0.25">
      <c r="A2260" s="134">
        <v>38070</v>
      </c>
      <c r="B2260" s="134" t="s">
        <v>2995</v>
      </c>
      <c r="C2260" s="131">
        <v>99938</v>
      </c>
      <c r="D2260" s="132" t="s">
        <v>3335</v>
      </c>
      <c r="E2260" s="133" t="s">
        <v>3737</v>
      </c>
      <c r="F2260" s="133" t="s">
        <v>7100</v>
      </c>
      <c r="G2260" s="135">
        <f t="shared" si="35"/>
        <v>1.0210000000000001</v>
      </c>
      <c r="H2260" s="134" t="s">
        <v>388</v>
      </c>
      <c r="I2260" s="138">
        <f>IF(H2260="Urban",VLOOKUP(C2260,'Wage Index Urban (CMS.GOV)-PDPM'!$A$2:$D$1682,4,FALSE),0)</f>
        <v>0</v>
      </c>
      <c r="J2260" s="138">
        <f>IF(H2260="Rural",VLOOKUP(B2260,'Wage Index Rural (CMS.GOV)-PDPM'!$B$1:$C$54,2,FALSE),0)</f>
        <v>1.0210000000000001</v>
      </c>
    </row>
    <row r="2261" spans="1:10" x14ac:dyDescent="0.25">
      <c r="A2261" s="134">
        <v>38080</v>
      </c>
      <c r="B2261" s="134" t="s">
        <v>2995</v>
      </c>
      <c r="C2261" s="131">
        <v>13460</v>
      </c>
      <c r="D2261" s="132" t="s">
        <v>3738</v>
      </c>
      <c r="E2261" s="133" t="s">
        <v>3739</v>
      </c>
      <c r="F2261" s="133" t="s">
        <v>6498</v>
      </c>
      <c r="G2261" s="135">
        <f t="shared" si="35"/>
        <v>1.1012</v>
      </c>
      <c r="H2261" s="134" t="s">
        <v>391</v>
      </c>
      <c r="I2261" s="138">
        <f>IF(H2261="Urban",VLOOKUP(C2261,'Wage Index Urban (CMS.GOV)-PDPM'!$A$2:$D$1682,4,FALSE),0)</f>
        <v>1.1012</v>
      </c>
      <c r="J2261" s="138">
        <f>IF(H2261="Rural",VLOOKUP(B2261,'Wage Index Rural (CMS.GOV)-PDPM'!$B$1:$C$54,2,FALSE),0)</f>
        <v>0</v>
      </c>
    </row>
    <row r="2262" spans="1:10" x14ac:dyDescent="0.25">
      <c r="A2262" s="134">
        <v>38090</v>
      </c>
      <c r="B2262" s="134" t="s">
        <v>2995</v>
      </c>
      <c r="C2262" s="131">
        <v>99938</v>
      </c>
      <c r="D2262" s="132" t="s">
        <v>898</v>
      </c>
      <c r="E2262" s="133" t="s">
        <v>3740</v>
      </c>
      <c r="F2262" s="133" t="s">
        <v>7100</v>
      </c>
      <c r="G2262" s="135">
        <f t="shared" si="35"/>
        <v>1.0210000000000001</v>
      </c>
      <c r="H2262" s="134" t="s">
        <v>388</v>
      </c>
      <c r="I2262" s="138">
        <f>IF(H2262="Urban",VLOOKUP(C2262,'Wage Index Urban (CMS.GOV)-PDPM'!$A$2:$D$1682,4,FALSE),0)</f>
        <v>0</v>
      </c>
      <c r="J2262" s="138">
        <f>IF(H2262="Rural",VLOOKUP(B2262,'Wage Index Rural (CMS.GOV)-PDPM'!$B$1:$C$54,2,FALSE),0)</f>
        <v>1.0210000000000001</v>
      </c>
    </row>
    <row r="2263" spans="1:10" x14ac:dyDescent="0.25">
      <c r="A2263" s="134">
        <v>38100</v>
      </c>
      <c r="B2263" s="134" t="s">
        <v>2995</v>
      </c>
      <c r="C2263" s="131">
        <v>99938</v>
      </c>
      <c r="D2263" s="132" t="s">
        <v>3741</v>
      </c>
      <c r="E2263" s="133" t="s">
        <v>3742</v>
      </c>
      <c r="F2263" s="133" t="s">
        <v>7100</v>
      </c>
      <c r="G2263" s="135">
        <f t="shared" si="35"/>
        <v>1.0210000000000001</v>
      </c>
      <c r="H2263" s="134" t="s">
        <v>388</v>
      </c>
      <c r="I2263" s="138">
        <f>IF(H2263="Urban",VLOOKUP(C2263,'Wage Index Urban (CMS.GOV)-PDPM'!$A$2:$D$1682,4,FALSE),0)</f>
        <v>0</v>
      </c>
      <c r="J2263" s="138">
        <f>IF(H2263="Rural",VLOOKUP(B2263,'Wage Index Rural (CMS.GOV)-PDPM'!$B$1:$C$54,2,FALSE),0)</f>
        <v>1.0210000000000001</v>
      </c>
    </row>
    <row r="2264" spans="1:10" x14ac:dyDescent="0.25">
      <c r="A2264" s="134">
        <v>38110</v>
      </c>
      <c r="B2264" s="134" t="s">
        <v>2995</v>
      </c>
      <c r="C2264" s="131">
        <v>99938</v>
      </c>
      <c r="D2264" s="132" t="s">
        <v>661</v>
      </c>
      <c r="E2264" s="133" t="s">
        <v>3743</v>
      </c>
      <c r="F2264" s="133" t="s">
        <v>7100</v>
      </c>
      <c r="G2264" s="135">
        <f t="shared" si="35"/>
        <v>1.0210000000000001</v>
      </c>
      <c r="H2264" s="134" t="s">
        <v>388</v>
      </c>
      <c r="I2264" s="138">
        <f>IF(H2264="Urban",VLOOKUP(C2264,'Wage Index Urban (CMS.GOV)-PDPM'!$A$2:$D$1682,4,FALSE),0)</f>
        <v>0</v>
      </c>
      <c r="J2264" s="138">
        <f>IF(H2264="Rural",VLOOKUP(B2264,'Wage Index Rural (CMS.GOV)-PDPM'!$B$1:$C$54,2,FALSE),0)</f>
        <v>1.0210000000000001</v>
      </c>
    </row>
    <row r="2265" spans="1:10" x14ac:dyDescent="0.25">
      <c r="A2265" s="134">
        <v>38120</v>
      </c>
      <c r="B2265" s="134" t="s">
        <v>2995</v>
      </c>
      <c r="C2265" s="131">
        <v>99938</v>
      </c>
      <c r="D2265" s="132" t="s">
        <v>3744</v>
      </c>
      <c r="E2265" s="133" t="s">
        <v>3745</v>
      </c>
      <c r="F2265" s="133" t="s">
        <v>7100</v>
      </c>
      <c r="G2265" s="135">
        <f t="shared" si="35"/>
        <v>1.0210000000000001</v>
      </c>
      <c r="H2265" s="134" t="s">
        <v>388</v>
      </c>
      <c r="I2265" s="138">
        <f>IF(H2265="Urban",VLOOKUP(C2265,'Wage Index Urban (CMS.GOV)-PDPM'!$A$2:$D$1682,4,FALSE),0)</f>
        <v>0</v>
      </c>
      <c r="J2265" s="138">
        <f>IF(H2265="Rural",VLOOKUP(B2265,'Wage Index Rural (CMS.GOV)-PDPM'!$B$1:$C$54,2,FALSE),0)</f>
        <v>1.0210000000000001</v>
      </c>
    </row>
    <row r="2266" spans="1:10" x14ac:dyDescent="0.25">
      <c r="A2266" s="134">
        <v>38130</v>
      </c>
      <c r="B2266" s="134" t="s">
        <v>2995</v>
      </c>
      <c r="C2266" s="131">
        <v>99938</v>
      </c>
      <c r="D2266" s="132" t="s">
        <v>3746</v>
      </c>
      <c r="E2266" s="133" t="s">
        <v>3747</v>
      </c>
      <c r="F2266" s="133" t="s">
        <v>7100</v>
      </c>
      <c r="G2266" s="135">
        <f t="shared" si="35"/>
        <v>1.0210000000000001</v>
      </c>
      <c r="H2266" s="134" t="s">
        <v>388</v>
      </c>
      <c r="I2266" s="138">
        <f>IF(H2266="Urban",VLOOKUP(C2266,'Wage Index Urban (CMS.GOV)-PDPM'!$A$2:$D$1682,4,FALSE),0)</f>
        <v>0</v>
      </c>
      <c r="J2266" s="138">
        <f>IF(H2266="Rural",VLOOKUP(B2266,'Wage Index Rural (CMS.GOV)-PDPM'!$B$1:$C$54,2,FALSE),0)</f>
        <v>1.0210000000000001</v>
      </c>
    </row>
    <row r="2267" spans="1:10" x14ac:dyDescent="0.25">
      <c r="A2267" s="134">
        <v>38140</v>
      </c>
      <c r="B2267" s="134" t="s">
        <v>2995</v>
      </c>
      <c r="C2267" s="131">
        <v>32780</v>
      </c>
      <c r="D2267" s="132" t="s">
        <v>460</v>
      </c>
      <c r="E2267" s="133" t="s">
        <v>3748</v>
      </c>
      <c r="F2267" s="133" t="s">
        <v>281</v>
      </c>
      <c r="G2267" s="135">
        <f t="shared" si="35"/>
        <v>1.0835000000000001</v>
      </c>
      <c r="H2267" s="134" t="s">
        <v>391</v>
      </c>
      <c r="I2267" s="138">
        <f>IF(H2267="Urban",VLOOKUP(C2267,'Wage Index Urban (CMS.GOV)-PDPM'!$A$2:$D$1682,4,FALSE),0)</f>
        <v>1.0835000000000001</v>
      </c>
      <c r="J2267" s="138">
        <f>IF(H2267="Rural",VLOOKUP(B2267,'Wage Index Rural (CMS.GOV)-PDPM'!$B$1:$C$54,2,FALSE),0)</f>
        <v>0</v>
      </c>
    </row>
    <row r="2268" spans="1:10" x14ac:dyDescent="0.25">
      <c r="A2268" s="134">
        <v>38150</v>
      </c>
      <c r="B2268" s="134" t="s">
        <v>2995</v>
      </c>
      <c r="C2268" s="131">
        <v>99938</v>
      </c>
      <c r="D2268" s="132" t="s">
        <v>462</v>
      </c>
      <c r="E2268" s="133" t="s">
        <v>3749</v>
      </c>
      <c r="F2268" s="133" t="s">
        <v>7100</v>
      </c>
      <c r="G2268" s="135">
        <f t="shared" si="35"/>
        <v>1.0210000000000001</v>
      </c>
      <c r="H2268" s="134" t="s">
        <v>388</v>
      </c>
      <c r="I2268" s="138">
        <f>IF(H2268="Urban",VLOOKUP(C2268,'Wage Index Urban (CMS.GOV)-PDPM'!$A$2:$D$1682,4,FALSE),0)</f>
        <v>0</v>
      </c>
      <c r="J2268" s="138">
        <f>IF(H2268="Rural",VLOOKUP(B2268,'Wage Index Rural (CMS.GOV)-PDPM'!$B$1:$C$54,2,FALSE),0)</f>
        <v>1.0210000000000001</v>
      </c>
    </row>
    <row r="2269" spans="1:10" x14ac:dyDescent="0.25">
      <c r="A2269" s="134">
        <v>38160</v>
      </c>
      <c r="B2269" s="134" t="s">
        <v>2995</v>
      </c>
      <c r="C2269" s="131">
        <v>24420</v>
      </c>
      <c r="D2269" s="132" t="s">
        <v>3750</v>
      </c>
      <c r="E2269" s="133" t="s">
        <v>3751</v>
      </c>
      <c r="F2269" s="133" t="s">
        <v>282</v>
      </c>
      <c r="G2269" s="135">
        <f t="shared" si="35"/>
        <v>1.0212000000000001</v>
      </c>
      <c r="H2269" s="134" t="s">
        <v>391</v>
      </c>
      <c r="I2269" s="138">
        <f>IF(H2269="Urban",VLOOKUP(C2269,'Wage Index Urban (CMS.GOV)-PDPM'!$A$2:$D$1682,4,FALSE),0)</f>
        <v>1.0212000000000001</v>
      </c>
      <c r="J2269" s="138">
        <f>IF(H2269="Rural",VLOOKUP(B2269,'Wage Index Rural (CMS.GOV)-PDPM'!$B$1:$C$54,2,FALSE),0)</f>
        <v>0</v>
      </c>
    </row>
    <row r="2270" spans="1:10" x14ac:dyDescent="0.25">
      <c r="A2270" s="134">
        <v>38170</v>
      </c>
      <c r="B2270" s="134" t="s">
        <v>2995</v>
      </c>
      <c r="C2270" s="131">
        <v>99938</v>
      </c>
      <c r="D2270" s="132" t="s">
        <v>3752</v>
      </c>
      <c r="E2270" s="133" t="s">
        <v>3753</v>
      </c>
      <c r="F2270" s="133" t="s">
        <v>7100</v>
      </c>
      <c r="G2270" s="135">
        <f t="shared" si="35"/>
        <v>1.0210000000000001</v>
      </c>
      <c r="H2270" s="134" t="s">
        <v>388</v>
      </c>
      <c r="I2270" s="138">
        <f>IF(H2270="Urban",VLOOKUP(C2270,'Wage Index Urban (CMS.GOV)-PDPM'!$A$2:$D$1682,4,FALSE),0)</f>
        <v>0</v>
      </c>
      <c r="J2270" s="138">
        <f>IF(H2270="Rural",VLOOKUP(B2270,'Wage Index Rural (CMS.GOV)-PDPM'!$B$1:$C$54,2,FALSE),0)</f>
        <v>1.0210000000000001</v>
      </c>
    </row>
    <row r="2271" spans="1:10" x14ac:dyDescent="0.25">
      <c r="A2271" s="134">
        <v>38180</v>
      </c>
      <c r="B2271" s="134" t="s">
        <v>2995</v>
      </c>
      <c r="C2271" s="131">
        <v>99938</v>
      </c>
      <c r="D2271" s="132" t="s">
        <v>779</v>
      </c>
      <c r="E2271" s="133" t="s">
        <v>3754</v>
      </c>
      <c r="F2271" s="133" t="s">
        <v>7100</v>
      </c>
      <c r="G2271" s="135">
        <f t="shared" si="35"/>
        <v>1.0210000000000001</v>
      </c>
      <c r="H2271" s="134" t="s">
        <v>388</v>
      </c>
      <c r="I2271" s="138">
        <f>IF(H2271="Urban",VLOOKUP(C2271,'Wage Index Urban (CMS.GOV)-PDPM'!$A$2:$D$1682,4,FALSE),0)</f>
        <v>0</v>
      </c>
      <c r="J2271" s="138">
        <f>IF(H2271="Rural",VLOOKUP(B2271,'Wage Index Rural (CMS.GOV)-PDPM'!$B$1:$C$54,2,FALSE),0)</f>
        <v>1.0210000000000001</v>
      </c>
    </row>
    <row r="2272" spans="1:10" x14ac:dyDescent="0.25">
      <c r="A2272" s="134">
        <v>38190</v>
      </c>
      <c r="B2272" s="134" t="s">
        <v>2995</v>
      </c>
      <c r="C2272" s="131">
        <v>21660</v>
      </c>
      <c r="D2272" s="132" t="s">
        <v>1992</v>
      </c>
      <c r="E2272" s="133" t="s">
        <v>3755</v>
      </c>
      <c r="F2272" s="133" t="s">
        <v>6503</v>
      </c>
      <c r="G2272" s="135">
        <f t="shared" si="35"/>
        <v>1.2159</v>
      </c>
      <c r="H2272" s="134" t="s">
        <v>391</v>
      </c>
      <c r="I2272" s="138">
        <f>IF(H2272="Urban",VLOOKUP(C2272,'Wage Index Urban (CMS.GOV)-PDPM'!$A$2:$D$1682,4,FALSE),0)</f>
        <v>1.2159</v>
      </c>
      <c r="J2272" s="138">
        <f>IF(H2272="Rural",VLOOKUP(B2272,'Wage Index Rural (CMS.GOV)-PDPM'!$B$1:$C$54,2,FALSE),0)</f>
        <v>0</v>
      </c>
    </row>
    <row r="2273" spans="1:10" x14ac:dyDescent="0.25">
      <c r="A2273" s="134">
        <v>38200</v>
      </c>
      <c r="B2273" s="134" t="s">
        <v>2995</v>
      </c>
      <c r="C2273" s="131">
        <v>99938</v>
      </c>
      <c r="D2273" s="132" t="s">
        <v>682</v>
      </c>
      <c r="E2273" s="133" t="s">
        <v>3756</v>
      </c>
      <c r="F2273" s="133" t="s">
        <v>7100</v>
      </c>
      <c r="G2273" s="135">
        <f t="shared" si="35"/>
        <v>1.0210000000000001</v>
      </c>
      <c r="H2273" s="134" t="s">
        <v>388</v>
      </c>
      <c r="I2273" s="138">
        <f>IF(H2273="Urban",VLOOKUP(C2273,'Wage Index Urban (CMS.GOV)-PDPM'!$A$2:$D$1682,4,FALSE),0)</f>
        <v>0</v>
      </c>
      <c r="J2273" s="138">
        <f>IF(H2273="Rural",VLOOKUP(B2273,'Wage Index Rural (CMS.GOV)-PDPM'!$B$1:$C$54,2,FALSE),0)</f>
        <v>1.0210000000000001</v>
      </c>
    </row>
    <row r="2274" spans="1:10" x14ac:dyDescent="0.25">
      <c r="A2274" s="134">
        <v>38210</v>
      </c>
      <c r="B2274" s="134" t="s">
        <v>2995</v>
      </c>
      <c r="C2274" s="131">
        <v>10540</v>
      </c>
      <c r="D2274" s="132" t="s">
        <v>1845</v>
      </c>
      <c r="E2274" s="133" t="s">
        <v>3757</v>
      </c>
      <c r="F2274" s="133" t="s">
        <v>6494</v>
      </c>
      <c r="G2274" s="135">
        <f t="shared" si="35"/>
        <v>1.0885</v>
      </c>
      <c r="H2274" s="134" t="s">
        <v>391</v>
      </c>
      <c r="I2274" s="138">
        <f>IF(H2274="Urban",VLOOKUP(C2274,'Wage Index Urban (CMS.GOV)-PDPM'!$A$2:$D$1682,4,FALSE),0)</f>
        <v>1.0885</v>
      </c>
      <c r="J2274" s="138">
        <f>IF(H2274="Rural",VLOOKUP(B2274,'Wage Index Rural (CMS.GOV)-PDPM'!$B$1:$C$54,2,FALSE),0)</f>
        <v>0</v>
      </c>
    </row>
    <row r="2275" spans="1:10" x14ac:dyDescent="0.25">
      <c r="A2275" s="134">
        <v>38220</v>
      </c>
      <c r="B2275" s="134" t="s">
        <v>2995</v>
      </c>
      <c r="C2275" s="131">
        <v>99938</v>
      </c>
      <c r="D2275" s="132" t="s">
        <v>3758</v>
      </c>
      <c r="E2275" s="133" t="s">
        <v>3759</v>
      </c>
      <c r="F2275" s="133" t="s">
        <v>7100</v>
      </c>
      <c r="G2275" s="135">
        <f t="shared" si="35"/>
        <v>1.0210000000000001</v>
      </c>
      <c r="H2275" s="134" t="s">
        <v>388</v>
      </c>
      <c r="I2275" s="138">
        <f>IF(H2275="Urban",VLOOKUP(C2275,'Wage Index Urban (CMS.GOV)-PDPM'!$A$2:$D$1682,4,FALSE),0)</f>
        <v>0</v>
      </c>
      <c r="J2275" s="138">
        <f>IF(H2275="Rural",VLOOKUP(B2275,'Wage Index Rural (CMS.GOV)-PDPM'!$B$1:$C$54,2,FALSE),0)</f>
        <v>1.0210000000000001</v>
      </c>
    </row>
    <row r="2276" spans="1:10" x14ac:dyDescent="0.25">
      <c r="A2276" s="134">
        <v>38230</v>
      </c>
      <c r="B2276" s="134" t="s">
        <v>2995</v>
      </c>
      <c r="C2276" s="131">
        <v>41420</v>
      </c>
      <c r="D2276" s="132" t="s">
        <v>482</v>
      </c>
      <c r="E2276" s="133" t="s">
        <v>3760</v>
      </c>
      <c r="F2276" s="133" t="s">
        <v>283</v>
      </c>
      <c r="G2276" s="135">
        <f t="shared" si="35"/>
        <v>1.1546000000000001</v>
      </c>
      <c r="H2276" s="134" t="s">
        <v>391</v>
      </c>
      <c r="I2276" s="138">
        <f>IF(H2276="Urban",VLOOKUP(C2276,'Wage Index Urban (CMS.GOV)-PDPM'!$A$2:$D$1682,4,FALSE),0)</f>
        <v>1.1546000000000001</v>
      </c>
      <c r="J2276" s="138">
        <f>IF(H2276="Rural",VLOOKUP(B2276,'Wage Index Rural (CMS.GOV)-PDPM'!$B$1:$C$54,2,FALSE),0)</f>
        <v>0</v>
      </c>
    </row>
    <row r="2277" spans="1:10" x14ac:dyDescent="0.25">
      <c r="A2277" s="134">
        <v>38240</v>
      </c>
      <c r="B2277" s="134" t="s">
        <v>2995</v>
      </c>
      <c r="C2277" s="131">
        <v>99938</v>
      </c>
      <c r="D2277" s="132" t="s">
        <v>3565</v>
      </c>
      <c r="E2277" s="133" t="s">
        <v>3761</v>
      </c>
      <c r="F2277" s="133" t="s">
        <v>7100</v>
      </c>
      <c r="G2277" s="135">
        <f t="shared" si="35"/>
        <v>1.0210000000000001</v>
      </c>
      <c r="H2277" s="134" t="s">
        <v>388</v>
      </c>
      <c r="I2277" s="138">
        <f>IF(H2277="Urban",VLOOKUP(C2277,'Wage Index Urban (CMS.GOV)-PDPM'!$A$2:$D$1682,4,FALSE),0)</f>
        <v>0</v>
      </c>
      <c r="J2277" s="138">
        <f>IF(H2277="Rural",VLOOKUP(B2277,'Wage Index Rural (CMS.GOV)-PDPM'!$B$1:$C$54,2,FALSE),0)</f>
        <v>1.0210000000000001</v>
      </c>
    </row>
    <row r="2278" spans="1:10" x14ac:dyDescent="0.25">
      <c r="A2278" s="134">
        <v>38250</v>
      </c>
      <c r="B2278" s="134" t="s">
        <v>2995</v>
      </c>
      <c r="C2278" s="131">
        <v>38900</v>
      </c>
      <c r="D2278" s="132" t="s">
        <v>3762</v>
      </c>
      <c r="E2278" s="133" t="s">
        <v>3763</v>
      </c>
      <c r="F2278" s="133" t="s">
        <v>280</v>
      </c>
      <c r="G2278" s="135">
        <f t="shared" si="35"/>
        <v>1.2475000000000001</v>
      </c>
      <c r="H2278" s="134" t="s">
        <v>391</v>
      </c>
      <c r="I2278" s="138">
        <f>IF(H2278="Urban",VLOOKUP(C2278,'Wage Index Urban (CMS.GOV)-PDPM'!$A$2:$D$1682,4,FALSE),0)</f>
        <v>1.2475000000000001</v>
      </c>
      <c r="J2278" s="138">
        <f>IF(H2278="Rural",VLOOKUP(B2278,'Wage Index Rural (CMS.GOV)-PDPM'!$B$1:$C$54,2,FALSE),0)</f>
        <v>0</v>
      </c>
    </row>
    <row r="2279" spans="1:10" x14ac:dyDescent="0.25">
      <c r="A2279" s="134">
        <v>38260</v>
      </c>
      <c r="B2279" s="134" t="s">
        <v>2995</v>
      </c>
      <c r="C2279" s="131">
        <v>41420</v>
      </c>
      <c r="D2279" s="132" t="s">
        <v>710</v>
      </c>
      <c r="E2279" s="133" t="s">
        <v>3764</v>
      </c>
      <c r="F2279" s="133" t="s">
        <v>283</v>
      </c>
      <c r="G2279" s="135">
        <f t="shared" si="35"/>
        <v>1.1546000000000001</v>
      </c>
      <c r="H2279" s="134" t="s">
        <v>391</v>
      </c>
      <c r="I2279" s="138">
        <f>IF(H2279="Urban",VLOOKUP(C2279,'Wage Index Urban (CMS.GOV)-PDPM'!$A$2:$D$1682,4,FALSE),0)</f>
        <v>1.1546000000000001</v>
      </c>
      <c r="J2279" s="138">
        <f>IF(H2279="Rural",VLOOKUP(B2279,'Wage Index Rural (CMS.GOV)-PDPM'!$B$1:$C$54,2,FALSE),0)</f>
        <v>0</v>
      </c>
    </row>
    <row r="2280" spans="1:10" x14ac:dyDescent="0.25">
      <c r="A2280" s="134">
        <v>38270</v>
      </c>
      <c r="B2280" s="134" t="s">
        <v>2995</v>
      </c>
      <c r="C2280" s="131">
        <v>99938</v>
      </c>
      <c r="D2280" s="132" t="s">
        <v>2057</v>
      </c>
      <c r="E2280" s="133" t="s">
        <v>3765</v>
      </c>
      <c r="F2280" s="133" t="s">
        <v>7100</v>
      </c>
      <c r="G2280" s="135">
        <f t="shared" si="35"/>
        <v>1.0210000000000001</v>
      </c>
      <c r="H2280" s="134" t="s">
        <v>388</v>
      </c>
      <c r="I2280" s="138">
        <f>IF(H2280="Urban",VLOOKUP(C2280,'Wage Index Urban (CMS.GOV)-PDPM'!$A$2:$D$1682,4,FALSE),0)</f>
        <v>0</v>
      </c>
      <c r="J2280" s="138">
        <f>IF(H2280="Rural",VLOOKUP(B2280,'Wage Index Rural (CMS.GOV)-PDPM'!$B$1:$C$54,2,FALSE),0)</f>
        <v>1.0210000000000001</v>
      </c>
    </row>
    <row r="2281" spans="1:10" x14ac:dyDescent="0.25">
      <c r="A2281" s="134">
        <v>38999</v>
      </c>
      <c r="B2281" s="134" t="s">
        <v>2995</v>
      </c>
      <c r="C2281" s="131">
        <v>99938</v>
      </c>
      <c r="D2281" s="132" t="s">
        <v>387</v>
      </c>
      <c r="E2281" s="133" t="s">
        <v>6933</v>
      </c>
      <c r="F2281" s="133" t="s">
        <v>7100</v>
      </c>
      <c r="G2281" s="135">
        <f t="shared" si="35"/>
        <v>1.0210000000000001</v>
      </c>
      <c r="H2281" s="134" t="s">
        <v>388</v>
      </c>
      <c r="I2281" s="138">
        <f>IF(H2281="Urban",VLOOKUP(C2281,'Wage Index Urban (CMS.GOV)-PDPM'!$A$2:$D$1682,4,FALSE),0)</f>
        <v>0</v>
      </c>
      <c r="J2281" s="138">
        <f>IF(H2281="Rural",VLOOKUP(B2281,'Wage Index Rural (CMS.GOV)-PDPM'!$B$1:$C$54,2,FALSE),0)</f>
        <v>1.0210000000000001</v>
      </c>
    </row>
    <row r="2282" spans="1:10" x14ac:dyDescent="0.25">
      <c r="A2282" s="134">
        <v>38280</v>
      </c>
      <c r="B2282" s="134" t="s">
        <v>2995</v>
      </c>
      <c r="C2282" s="131">
        <v>99938</v>
      </c>
      <c r="D2282" s="132" t="s">
        <v>3766</v>
      </c>
      <c r="E2282" s="133" t="s">
        <v>3767</v>
      </c>
      <c r="F2282" s="133" t="s">
        <v>7100</v>
      </c>
      <c r="G2282" s="135">
        <f t="shared" si="35"/>
        <v>1.0210000000000001</v>
      </c>
      <c r="H2282" s="134" t="s">
        <v>388</v>
      </c>
      <c r="I2282" s="138">
        <f>IF(H2282="Urban",VLOOKUP(C2282,'Wage Index Urban (CMS.GOV)-PDPM'!$A$2:$D$1682,4,FALSE),0)</f>
        <v>0</v>
      </c>
      <c r="J2282" s="138">
        <f>IF(H2282="Rural",VLOOKUP(B2282,'Wage Index Rural (CMS.GOV)-PDPM'!$B$1:$C$54,2,FALSE),0)</f>
        <v>1.0210000000000001</v>
      </c>
    </row>
    <row r="2283" spans="1:10" x14ac:dyDescent="0.25">
      <c r="A2283" s="134">
        <v>38290</v>
      </c>
      <c r="B2283" s="134" t="s">
        <v>2995</v>
      </c>
      <c r="C2283" s="131">
        <v>99938</v>
      </c>
      <c r="D2283" s="132" t="s">
        <v>3768</v>
      </c>
      <c r="E2283" s="133" t="s">
        <v>3769</v>
      </c>
      <c r="F2283" s="133" t="s">
        <v>7100</v>
      </c>
      <c r="G2283" s="135">
        <f t="shared" si="35"/>
        <v>1.0210000000000001</v>
      </c>
      <c r="H2283" s="134" t="s">
        <v>388</v>
      </c>
      <c r="I2283" s="138">
        <f>IF(H2283="Urban",VLOOKUP(C2283,'Wage Index Urban (CMS.GOV)-PDPM'!$A$2:$D$1682,4,FALSE),0)</f>
        <v>0</v>
      </c>
      <c r="J2283" s="138">
        <f>IF(H2283="Rural",VLOOKUP(B2283,'Wage Index Rural (CMS.GOV)-PDPM'!$B$1:$C$54,2,FALSE),0)</f>
        <v>1.0210000000000001</v>
      </c>
    </row>
    <row r="2284" spans="1:10" x14ac:dyDescent="0.25">
      <c r="A2284" s="134">
        <v>38300</v>
      </c>
      <c r="B2284" s="134" t="s">
        <v>2995</v>
      </c>
      <c r="C2284" s="131">
        <v>99938</v>
      </c>
      <c r="D2284" s="132" t="s">
        <v>735</v>
      </c>
      <c r="E2284" s="133" t="s">
        <v>3770</v>
      </c>
      <c r="F2284" s="133" t="s">
        <v>7100</v>
      </c>
      <c r="G2284" s="135">
        <f t="shared" si="35"/>
        <v>1.0210000000000001</v>
      </c>
      <c r="H2284" s="134" t="s">
        <v>388</v>
      </c>
      <c r="I2284" s="138">
        <f>IF(H2284="Urban",VLOOKUP(C2284,'Wage Index Urban (CMS.GOV)-PDPM'!$A$2:$D$1682,4,FALSE),0)</f>
        <v>0</v>
      </c>
      <c r="J2284" s="138">
        <f>IF(H2284="Rural",VLOOKUP(B2284,'Wage Index Rural (CMS.GOV)-PDPM'!$B$1:$C$54,2,FALSE),0)</f>
        <v>1.0210000000000001</v>
      </c>
    </row>
    <row r="2285" spans="1:10" x14ac:dyDescent="0.25">
      <c r="A2285" s="134">
        <v>38310</v>
      </c>
      <c r="B2285" s="134" t="s">
        <v>2995</v>
      </c>
      <c r="C2285" s="131">
        <v>99938</v>
      </c>
      <c r="D2285" s="132" t="s">
        <v>3771</v>
      </c>
      <c r="E2285" s="133" t="s">
        <v>3772</v>
      </c>
      <c r="F2285" s="133" t="s">
        <v>7100</v>
      </c>
      <c r="G2285" s="135">
        <f t="shared" si="35"/>
        <v>1.0210000000000001</v>
      </c>
      <c r="H2285" s="134" t="s">
        <v>388</v>
      </c>
      <c r="I2285" s="138">
        <f>IF(H2285="Urban",VLOOKUP(C2285,'Wage Index Urban (CMS.GOV)-PDPM'!$A$2:$D$1682,4,FALSE),0)</f>
        <v>0</v>
      </c>
      <c r="J2285" s="138">
        <f>IF(H2285="Rural",VLOOKUP(B2285,'Wage Index Rural (CMS.GOV)-PDPM'!$B$1:$C$54,2,FALSE),0)</f>
        <v>1.0210000000000001</v>
      </c>
    </row>
    <row r="2286" spans="1:10" x14ac:dyDescent="0.25">
      <c r="A2286" s="134">
        <v>38320</v>
      </c>
      <c r="B2286" s="134" t="s">
        <v>2995</v>
      </c>
      <c r="C2286" s="131">
        <v>99938</v>
      </c>
      <c r="D2286" s="132" t="s">
        <v>3773</v>
      </c>
      <c r="E2286" s="133" t="s">
        <v>3774</v>
      </c>
      <c r="F2286" s="133" t="s">
        <v>7100</v>
      </c>
      <c r="G2286" s="135">
        <f t="shared" si="35"/>
        <v>1.0210000000000001</v>
      </c>
      <c r="H2286" s="134" t="s">
        <v>388</v>
      </c>
      <c r="I2286" s="138">
        <f>IF(H2286="Urban",VLOOKUP(C2286,'Wage Index Urban (CMS.GOV)-PDPM'!$A$2:$D$1682,4,FALSE),0)</f>
        <v>0</v>
      </c>
      <c r="J2286" s="138">
        <f>IF(H2286="Rural",VLOOKUP(B2286,'Wage Index Rural (CMS.GOV)-PDPM'!$B$1:$C$54,2,FALSE),0)</f>
        <v>1.0210000000000001</v>
      </c>
    </row>
    <row r="2287" spans="1:10" x14ac:dyDescent="0.25">
      <c r="A2287" s="134">
        <v>38330</v>
      </c>
      <c r="B2287" s="134" t="s">
        <v>2995</v>
      </c>
      <c r="C2287" s="131">
        <v>38900</v>
      </c>
      <c r="D2287" s="132" t="s">
        <v>518</v>
      </c>
      <c r="E2287" s="133" t="s">
        <v>3775</v>
      </c>
      <c r="F2287" s="133" t="s">
        <v>280</v>
      </c>
      <c r="G2287" s="135">
        <f t="shared" si="35"/>
        <v>1.2475000000000001</v>
      </c>
      <c r="H2287" s="134" t="s">
        <v>391</v>
      </c>
      <c r="I2287" s="138">
        <f>IF(H2287="Urban",VLOOKUP(C2287,'Wage Index Urban (CMS.GOV)-PDPM'!$A$2:$D$1682,4,FALSE),0)</f>
        <v>1.2475000000000001</v>
      </c>
      <c r="J2287" s="138">
        <f>IF(H2287="Rural",VLOOKUP(B2287,'Wage Index Rural (CMS.GOV)-PDPM'!$B$1:$C$54,2,FALSE),0)</f>
        <v>0</v>
      </c>
    </row>
    <row r="2288" spans="1:10" x14ac:dyDescent="0.25">
      <c r="A2288" s="134">
        <v>38340</v>
      </c>
      <c r="B2288" s="134" t="s">
        <v>2995</v>
      </c>
      <c r="C2288" s="131">
        <v>99938</v>
      </c>
      <c r="D2288" s="132" t="s">
        <v>1379</v>
      </c>
      <c r="E2288" s="133" t="s">
        <v>3776</v>
      </c>
      <c r="F2288" s="133" t="s">
        <v>7100</v>
      </c>
      <c r="G2288" s="135">
        <f t="shared" si="35"/>
        <v>1.0210000000000001</v>
      </c>
      <c r="H2288" s="134" t="s">
        <v>388</v>
      </c>
      <c r="I2288" s="138">
        <f>IF(H2288="Urban",VLOOKUP(C2288,'Wage Index Urban (CMS.GOV)-PDPM'!$A$2:$D$1682,4,FALSE),0)</f>
        <v>0</v>
      </c>
      <c r="J2288" s="138">
        <f>IF(H2288="Rural",VLOOKUP(B2288,'Wage Index Rural (CMS.GOV)-PDPM'!$B$1:$C$54,2,FALSE),0)</f>
        <v>1.0210000000000001</v>
      </c>
    </row>
    <row r="2289" spans="1:10" x14ac:dyDescent="0.25">
      <c r="A2289" s="134">
        <v>38350</v>
      </c>
      <c r="B2289" s="134" t="s">
        <v>2995</v>
      </c>
      <c r="C2289" s="131">
        <v>38900</v>
      </c>
      <c r="D2289" s="132" t="s">
        <v>3777</v>
      </c>
      <c r="E2289" s="133" t="s">
        <v>3778</v>
      </c>
      <c r="F2289" s="133" t="s">
        <v>280</v>
      </c>
      <c r="G2289" s="135">
        <f t="shared" si="35"/>
        <v>1.2475000000000001</v>
      </c>
      <c r="H2289" s="134" t="s">
        <v>391</v>
      </c>
      <c r="I2289" s="138">
        <f>IF(H2289="Urban",VLOOKUP(C2289,'Wage Index Urban (CMS.GOV)-PDPM'!$A$2:$D$1682,4,FALSE),0)</f>
        <v>1.2475000000000001</v>
      </c>
      <c r="J2289" s="138">
        <f>IF(H2289="Rural",VLOOKUP(B2289,'Wage Index Rural (CMS.GOV)-PDPM'!$B$1:$C$54,2,FALSE),0)</f>
        <v>0</v>
      </c>
    </row>
    <row r="2290" spans="1:10" x14ac:dyDescent="0.25">
      <c r="A2290" s="134">
        <v>39000</v>
      </c>
      <c r="B2290" s="134" t="s">
        <v>3779</v>
      </c>
      <c r="C2290" s="131">
        <v>23900</v>
      </c>
      <c r="D2290" s="132" t="s">
        <v>862</v>
      </c>
      <c r="E2290" s="133" t="s">
        <v>3780</v>
      </c>
      <c r="F2290" s="133" t="s">
        <v>284</v>
      </c>
      <c r="G2290" s="135">
        <f t="shared" si="35"/>
        <v>1.0514000000000001</v>
      </c>
      <c r="H2290" s="134" t="s">
        <v>391</v>
      </c>
      <c r="I2290" s="138">
        <f>IF(H2290="Urban",VLOOKUP(C2290,'Wage Index Urban (CMS.GOV)-PDPM'!$A$2:$D$1682,4,FALSE),0)</f>
        <v>1.0514000000000001</v>
      </c>
      <c r="J2290" s="138">
        <f>IF(H2290="Rural",VLOOKUP(B2290,'Wage Index Rural (CMS.GOV)-PDPM'!$B$1:$C$54,2,FALSE),0)</f>
        <v>0</v>
      </c>
    </row>
    <row r="2291" spans="1:10" x14ac:dyDescent="0.25">
      <c r="A2291" s="134">
        <v>39010</v>
      </c>
      <c r="B2291" s="134" t="s">
        <v>3779</v>
      </c>
      <c r="C2291" s="131">
        <v>38300</v>
      </c>
      <c r="D2291" s="132" t="s">
        <v>3781</v>
      </c>
      <c r="E2291" s="133" t="s">
        <v>3782</v>
      </c>
      <c r="F2291" s="133" t="s">
        <v>285</v>
      </c>
      <c r="G2291" s="135">
        <f t="shared" si="35"/>
        <v>0.82440000000000002</v>
      </c>
      <c r="H2291" s="134" t="s">
        <v>391</v>
      </c>
      <c r="I2291" s="138">
        <f>IF(H2291="Urban",VLOOKUP(C2291,'Wage Index Urban (CMS.GOV)-PDPM'!$A$2:$D$1682,4,FALSE),0)</f>
        <v>0.82440000000000002</v>
      </c>
      <c r="J2291" s="138">
        <f>IF(H2291="Rural",VLOOKUP(B2291,'Wage Index Rural (CMS.GOV)-PDPM'!$B$1:$C$54,2,FALSE),0)</f>
        <v>0</v>
      </c>
    </row>
    <row r="2292" spans="1:10" x14ac:dyDescent="0.25">
      <c r="A2292" s="134">
        <v>39070</v>
      </c>
      <c r="B2292" s="134" t="s">
        <v>3779</v>
      </c>
      <c r="C2292" s="131">
        <v>38300</v>
      </c>
      <c r="D2292" s="132" t="s">
        <v>3783</v>
      </c>
      <c r="E2292" s="133" t="s">
        <v>3784</v>
      </c>
      <c r="F2292" s="133" t="s">
        <v>285</v>
      </c>
      <c r="G2292" s="135">
        <f t="shared" si="35"/>
        <v>0.82440000000000002</v>
      </c>
      <c r="H2292" s="134" t="s">
        <v>391</v>
      </c>
      <c r="I2292" s="138">
        <f>IF(H2292="Urban",VLOOKUP(C2292,'Wage Index Urban (CMS.GOV)-PDPM'!$A$2:$D$1682,4,FALSE),0)</f>
        <v>0.82440000000000002</v>
      </c>
      <c r="J2292" s="138">
        <f>IF(H2292="Rural",VLOOKUP(B2292,'Wage Index Rural (CMS.GOV)-PDPM'!$B$1:$C$54,2,FALSE),0)</f>
        <v>0</v>
      </c>
    </row>
    <row r="2293" spans="1:10" x14ac:dyDescent="0.25">
      <c r="A2293" s="134">
        <v>39080</v>
      </c>
      <c r="B2293" s="134" t="s">
        <v>3779</v>
      </c>
      <c r="C2293" s="131">
        <v>38300</v>
      </c>
      <c r="D2293" s="132" t="s">
        <v>3615</v>
      </c>
      <c r="E2293" s="133" t="s">
        <v>3785</v>
      </c>
      <c r="F2293" s="133" t="s">
        <v>285</v>
      </c>
      <c r="G2293" s="135">
        <f t="shared" si="35"/>
        <v>0.82440000000000002</v>
      </c>
      <c r="H2293" s="134" t="s">
        <v>391</v>
      </c>
      <c r="I2293" s="138">
        <f>IF(H2293="Urban",VLOOKUP(C2293,'Wage Index Urban (CMS.GOV)-PDPM'!$A$2:$D$1682,4,FALSE),0)</f>
        <v>0.82440000000000002</v>
      </c>
      <c r="J2293" s="138">
        <f>IF(H2293="Rural",VLOOKUP(B2293,'Wage Index Rural (CMS.GOV)-PDPM'!$B$1:$C$54,2,FALSE),0)</f>
        <v>0</v>
      </c>
    </row>
    <row r="2294" spans="1:10" x14ac:dyDescent="0.25">
      <c r="A2294" s="134">
        <v>39100</v>
      </c>
      <c r="B2294" s="134" t="s">
        <v>3779</v>
      </c>
      <c r="C2294" s="131">
        <v>99939</v>
      </c>
      <c r="D2294" s="132" t="s">
        <v>3786</v>
      </c>
      <c r="E2294" s="133" t="s">
        <v>3787</v>
      </c>
      <c r="F2294" s="133" t="s">
        <v>7101</v>
      </c>
      <c r="G2294" s="135">
        <f t="shared" si="35"/>
        <v>0.80210000000000004</v>
      </c>
      <c r="H2294" s="134" t="s">
        <v>388</v>
      </c>
      <c r="I2294" s="138">
        <f>IF(H2294="Urban",VLOOKUP(C2294,'Wage Index Urban (CMS.GOV)-PDPM'!$A$2:$D$1682,4,FALSE),0)</f>
        <v>0</v>
      </c>
      <c r="J2294" s="138">
        <f>IF(H2294="Rural",VLOOKUP(B2294,'Wage Index Rural (CMS.GOV)-PDPM'!$B$1:$C$54,2,FALSE),0)</f>
        <v>0.80210000000000004</v>
      </c>
    </row>
    <row r="2295" spans="1:10" x14ac:dyDescent="0.25">
      <c r="A2295" s="134">
        <v>39110</v>
      </c>
      <c r="B2295" s="134" t="s">
        <v>3779</v>
      </c>
      <c r="C2295" s="131">
        <v>39740</v>
      </c>
      <c r="D2295" s="132" t="s">
        <v>3788</v>
      </c>
      <c r="E2295" s="133" t="s">
        <v>3789</v>
      </c>
      <c r="F2295" s="133" t="s">
        <v>286</v>
      </c>
      <c r="G2295" s="135">
        <f t="shared" si="35"/>
        <v>0.89380000000000004</v>
      </c>
      <c r="H2295" s="134" t="s">
        <v>391</v>
      </c>
      <c r="I2295" s="138">
        <f>IF(H2295="Urban",VLOOKUP(C2295,'Wage Index Urban (CMS.GOV)-PDPM'!$A$2:$D$1682,4,FALSE),0)</f>
        <v>0.89380000000000004</v>
      </c>
      <c r="J2295" s="138">
        <f>IF(H2295="Rural",VLOOKUP(B2295,'Wage Index Rural (CMS.GOV)-PDPM'!$B$1:$C$54,2,FALSE),0)</f>
        <v>0</v>
      </c>
    </row>
    <row r="2296" spans="1:10" x14ac:dyDescent="0.25">
      <c r="A2296" s="134">
        <v>39120</v>
      </c>
      <c r="B2296" s="134" t="s">
        <v>3779</v>
      </c>
      <c r="C2296" s="131">
        <v>11020</v>
      </c>
      <c r="D2296" s="132" t="s">
        <v>3790</v>
      </c>
      <c r="E2296" s="133" t="s">
        <v>3791</v>
      </c>
      <c r="F2296" s="133" t="s">
        <v>287</v>
      </c>
      <c r="G2296" s="135">
        <f t="shared" si="35"/>
        <v>0.85570000000000002</v>
      </c>
      <c r="H2296" s="134" t="s">
        <v>391</v>
      </c>
      <c r="I2296" s="138">
        <f>IF(H2296="Urban",VLOOKUP(C2296,'Wage Index Urban (CMS.GOV)-PDPM'!$A$2:$D$1682,4,FALSE),0)</f>
        <v>0.85570000000000002</v>
      </c>
      <c r="J2296" s="138">
        <f>IF(H2296="Rural",VLOOKUP(B2296,'Wage Index Rural (CMS.GOV)-PDPM'!$B$1:$C$54,2,FALSE),0)</f>
        <v>0</v>
      </c>
    </row>
    <row r="2297" spans="1:10" x14ac:dyDescent="0.25">
      <c r="A2297" s="134">
        <v>39130</v>
      </c>
      <c r="B2297" s="134" t="s">
        <v>3779</v>
      </c>
      <c r="C2297" s="131">
        <v>99939</v>
      </c>
      <c r="D2297" s="132" t="s">
        <v>1013</v>
      </c>
      <c r="E2297" s="133" t="s">
        <v>3792</v>
      </c>
      <c r="F2297" s="133" t="s">
        <v>7101</v>
      </c>
      <c r="G2297" s="135">
        <f t="shared" si="35"/>
        <v>0.80210000000000004</v>
      </c>
      <c r="H2297" s="134" t="s">
        <v>388</v>
      </c>
      <c r="I2297" s="138">
        <f>IF(H2297="Urban",VLOOKUP(C2297,'Wage Index Urban (CMS.GOV)-PDPM'!$A$2:$D$1682,4,FALSE),0)</f>
        <v>0</v>
      </c>
      <c r="J2297" s="138">
        <f>IF(H2297="Rural",VLOOKUP(B2297,'Wage Index Rural (CMS.GOV)-PDPM'!$B$1:$C$54,2,FALSE),0)</f>
        <v>0.80210000000000004</v>
      </c>
    </row>
    <row r="2298" spans="1:10" x14ac:dyDescent="0.25">
      <c r="A2298" s="134">
        <v>39140</v>
      </c>
      <c r="B2298" s="134" t="s">
        <v>3779</v>
      </c>
      <c r="C2298" s="131">
        <v>33874</v>
      </c>
      <c r="D2298" s="132" t="s">
        <v>3793</v>
      </c>
      <c r="E2298" s="133" t="s">
        <v>3794</v>
      </c>
      <c r="F2298" s="133" t="s">
        <v>288</v>
      </c>
      <c r="G2298" s="135">
        <f t="shared" si="35"/>
        <v>0.98510000000000009</v>
      </c>
      <c r="H2298" s="134" t="s">
        <v>391</v>
      </c>
      <c r="I2298" s="138">
        <f>IF(H2298="Urban",VLOOKUP(C2298,'Wage Index Urban (CMS.GOV)-PDPM'!$A$2:$D$1682,4,FALSE),0)</f>
        <v>0.98510000000000009</v>
      </c>
      <c r="J2298" s="138">
        <f>IF(H2298="Rural",VLOOKUP(B2298,'Wage Index Rural (CMS.GOV)-PDPM'!$B$1:$C$54,2,FALSE),0)</f>
        <v>0</v>
      </c>
    </row>
    <row r="2299" spans="1:10" x14ac:dyDescent="0.25">
      <c r="A2299" s="134">
        <v>39150</v>
      </c>
      <c r="B2299" s="134" t="s">
        <v>3779</v>
      </c>
      <c r="C2299" s="131">
        <v>38300</v>
      </c>
      <c r="D2299" s="132" t="s">
        <v>402</v>
      </c>
      <c r="E2299" s="133" t="s">
        <v>3795</v>
      </c>
      <c r="F2299" s="133" t="s">
        <v>285</v>
      </c>
      <c r="G2299" s="135">
        <f t="shared" si="35"/>
        <v>0.82440000000000002</v>
      </c>
      <c r="H2299" s="134" t="s">
        <v>391</v>
      </c>
      <c r="I2299" s="138">
        <f>IF(H2299="Urban",VLOOKUP(C2299,'Wage Index Urban (CMS.GOV)-PDPM'!$A$2:$D$1682,4,FALSE),0)</f>
        <v>0.82440000000000002</v>
      </c>
      <c r="J2299" s="138">
        <f>IF(H2299="Rural",VLOOKUP(B2299,'Wage Index Rural (CMS.GOV)-PDPM'!$B$1:$C$54,2,FALSE),0)</f>
        <v>0</v>
      </c>
    </row>
    <row r="2300" spans="1:10" x14ac:dyDescent="0.25">
      <c r="A2300" s="134">
        <v>39160</v>
      </c>
      <c r="B2300" s="134" t="s">
        <v>3779</v>
      </c>
      <c r="C2300" s="131">
        <v>27780</v>
      </c>
      <c r="D2300" s="132" t="s">
        <v>3796</v>
      </c>
      <c r="E2300" s="133" t="s">
        <v>3797</v>
      </c>
      <c r="F2300" s="133" t="s">
        <v>289</v>
      </c>
      <c r="G2300" s="135">
        <f t="shared" si="35"/>
        <v>0.76440000000000008</v>
      </c>
      <c r="H2300" s="134" t="s">
        <v>391</v>
      </c>
      <c r="I2300" s="138">
        <f>IF(H2300="Urban",VLOOKUP(C2300,'Wage Index Urban (CMS.GOV)-PDPM'!$A$2:$D$1682,4,FALSE),0)</f>
        <v>0.76440000000000008</v>
      </c>
      <c r="J2300" s="138">
        <f>IF(H2300="Rural",VLOOKUP(B2300,'Wage Index Rural (CMS.GOV)-PDPM'!$B$1:$C$54,2,FALSE),0)</f>
        <v>0</v>
      </c>
    </row>
    <row r="2301" spans="1:10" x14ac:dyDescent="0.25">
      <c r="A2301" s="134">
        <v>39180</v>
      </c>
      <c r="B2301" s="134" t="s">
        <v>3779</v>
      </c>
      <c r="C2301" s="131">
        <v>99939</v>
      </c>
      <c r="D2301" s="132" t="s">
        <v>3798</v>
      </c>
      <c r="E2301" s="133" t="s">
        <v>3799</v>
      </c>
      <c r="F2301" s="133" t="s">
        <v>7101</v>
      </c>
      <c r="G2301" s="135">
        <f t="shared" si="35"/>
        <v>0.80210000000000004</v>
      </c>
      <c r="H2301" s="134" t="s">
        <v>388</v>
      </c>
      <c r="I2301" s="138">
        <f>IF(H2301="Urban",VLOOKUP(C2301,'Wage Index Urban (CMS.GOV)-PDPM'!$A$2:$D$1682,4,FALSE),0)</f>
        <v>0</v>
      </c>
      <c r="J2301" s="138">
        <f>IF(H2301="Rural",VLOOKUP(B2301,'Wage Index Rural (CMS.GOV)-PDPM'!$B$1:$C$54,2,FALSE),0)</f>
        <v>0.80210000000000004</v>
      </c>
    </row>
    <row r="2302" spans="1:10" x14ac:dyDescent="0.25">
      <c r="A2302" s="134">
        <v>39190</v>
      </c>
      <c r="B2302" s="134" t="s">
        <v>3779</v>
      </c>
      <c r="C2302" s="131">
        <v>10900</v>
      </c>
      <c r="D2302" s="132" t="s">
        <v>3063</v>
      </c>
      <c r="E2302" s="133" t="s">
        <v>3800</v>
      </c>
      <c r="F2302" s="133" t="s">
        <v>232</v>
      </c>
      <c r="G2302" s="135">
        <f t="shared" si="35"/>
        <v>0.9456</v>
      </c>
      <c r="H2302" s="134" t="s">
        <v>391</v>
      </c>
      <c r="I2302" s="138">
        <f>IF(H2302="Urban",VLOOKUP(C2302,'Wage Index Urban (CMS.GOV)-PDPM'!$A$2:$D$1682,4,FALSE),0)</f>
        <v>0.9456</v>
      </c>
      <c r="J2302" s="138">
        <f>IF(H2302="Rural",VLOOKUP(B2302,'Wage Index Rural (CMS.GOV)-PDPM'!$B$1:$C$54,2,FALSE),0)</f>
        <v>0</v>
      </c>
    </row>
    <row r="2303" spans="1:10" x14ac:dyDescent="0.25">
      <c r="A2303" s="134">
        <v>39200</v>
      </c>
      <c r="B2303" s="134" t="s">
        <v>3779</v>
      </c>
      <c r="C2303" s="131">
        <v>44300</v>
      </c>
      <c r="D2303" s="132" t="s">
        <v>3801</v>
      </c>
      <c r="E2303" s="133" t="s">
        <v>3802</v>
      </c>
      <c r="F2303" s="133" t="s">
        <v>290</v>
      </c>
      <c r="G2303" s="135">
        <f t="shared" si="35"/>
        <v>1.0333000000000001</v>
      </c>
      <c r="H2303" s="134" t="s">
        <v>391</v>
      </c>
      <c r="I2303" s="138">
        <f>IF(H2303="Urban",VLOOKUP(C2303,'Wage Index Urban (CMS.GOV)-PDPM'!$A$2:$D$1682,4,FALSE),0)</f>
        <v>1.0333000000000001</v>
      </c>
      <c r="J2303" s="138">
        <f>IF(H2303="Rural",VLOOKUP(B2303,'Wage Index Rural (CMS.GOV)-PDPM'!$B$1:$C$54,2,FALSE),0)</f>
        <v>0</v>
      </c>
    </row>
    <row r="2304" spans="1:10" x14ac:dyDescent="0.25">
      <c r="A2304" s="134">
        <v>39210</v>
      </c>
      <c r="B2304" s="134" t="s">
        <v>3779</v>
      </c>
      <c r="C2304" s="131">
        <v>33874</v>
      </c>
      <c r="D2304" s="132" t="s">
        <v>3803</v>
      </c>
      <c r="E2304" s="133" t="s">
        <v>3804</v>
      </c>
      <c r="F2304" s="133" t="s">
        <v>288</v>
      </c>
      <c r="G2304" s="135">
        <f t="shared" si="35"/>
        <v>0.98510000000000009</v>
      </c>
      <c r="H2304" s="134" t="s">
        <v>391</v>
      </c>
      <c r="I2304" s="138">
        <f>IF(H2304="Urban",VLOOKUP(C2304,'Wage Index Urban (CMS.GOV)-PDPM'!$A$2:$D$1682,4,FALSE),0)</f>
        <v>0.98510000000000009</v>
      </c>
      <c r="J2304" s="138">
        <f>IF(H2304="Rural",VLOOKUP(B2304,'Wage Index Rural (CMS.GOV)-PDPM'!$B$1:$C$54,2,FALSE),0)</f>
        <v>0</v>
      </c>
    </row>
    <row r="2305" spans="1:10" x14ac:dyDescent="0.25">
      <c r="A2305" s="134">
        <v>39220</v>
      </c>
      <c r="B2305" s="134" t="s">
        <v>3779</v>
      </c>
      <c r="C2305" s="131">
        <v>99939</v>
      </c>
      <c r="D2305" s="132" t="s">
        <v>3805</v>
      </c>
      <c r="E2305" s="133" t="s">
        <v>3806</v>
      </c>
      <c r="F2305" s="133" t="s">
        <v>7101</v>
      </c>
      <c r="G2305" s="135">
        <f t="shared" si="35"/>
        <v>0.80210000000000004</v>
      </c>
      <c r="H2305" s="134" t="s">
        <v>388</v>
      </c>
      <c r="I2305" s="138">
        <f>IF(H2305="Urban",VLOOKUP(C2305,'Wage Index Urban (CMS.GOV)-PDPM'!$A$2:$D$1682,4,FALSE),0)</f>
        <v>0</v>
      </c>
      <c r="J2305" s="138">
        <f>IF(H2305="Rural",VLOOKUP(B2305,'Wage Index Rural (CMS.GOV)-PDPM'!$B$1:$C$54,2,FALSE),0)</f>
        <v>0.80210000000000004</v>
      </c>
    </row>
    <row r="2306" spans="1:10" x14ac:dyDescent="0.25">
      <c r="A2306" s="134">
        <v>39230</v>
      </c>
      <c r="B2306" s="134" t="s">
        <v>3779</v>
      </c>
      <c r="C2306" s="131">
        <v>99939</v>
      </c>
      <c r="D2306" s="132" t="s">
        <v>3807</v>
      </c>
      <c r="E2306" s="133" t="s">
        <v>3808</v>
      </c>
      <c r="F2306" s="133" t="s">
        <v>7101</v>
      </c>
      <c r="G2306" s="135">
        <f t="shared" si="35"/>
        <v>0.80210000000000004</v>
      </c>
      <c r="H2306" s="134" t="s">
        <v>388</v>
      </c>
      <c r="I2306" s="138">
        <f>IF(H2306="Urban",VLOOKUP(C2306,'Wage Index Urban (CMS.GOV)-PDPM'!$A$2:$D$1682,4,FALSE),0)</f>
        <v>0</v>
      </c>
      <c r="J2306" s="138">
        <f>IF(H2306="Rural",VLOOKUP(B2306,'Wage Index Rural (CMS.GOV)-PDPM'!$B$1:$C$54,2,FALSE),0)</f>
        <v>0.80210000000000004</v>
      </c>
    </row>
    <row r="2307" spans="1:10" x14ac:dyDescent="0.25">
      <c r="A2307" s="134">
        <v>39240</v>
      </c>
      <c r="B2307" s="134" t="s">
        <v>3779</v>
      </c>
      <c r="C2307" s="131">
        <v>99939</v>
      </c>
      <c r="D2307" s="132" t="s">
        <v>1500</v>
      </c>
      <c r="E2307" s="133" t="s">
        <v>3809</v>
      </c>
      <c r="F2307" s="133" t="s">
        <v>7101</v>
      </c>
      <c r="G2307" s="135">
        <f t="shared" si="35"/>
        <v>0.80210000000000004</v>
      </c>
      <c r="H2307" s="134" t="s">
        <v>388</v>
      </c>
      <c r="I2307" s="138">
        <f>IF(H2307="Urban",VLOOKUP(C2307,'Wage Index Urban (CMS.GOV)-PDPM'!$A$2:$D$1682,4,FALSE),0)</f>
        <v>0</v>
      </c>
      <c r="J2307" s="138">
        <f>IF(H2307="Rural",VLOOKUP(B2307,'Wage Index Rural (CMS.GOV)-PDPM'!$B$1:$C$54,2,FALSE),0)</f>
        <v>0.80210000000000004</v>
      </c>
    </row>
    <row r="2308" spans="1:10" x14ac:dyDescent="0.25">
      <c r="A2308" s="134">
        <v>39250</v>
      </c>
      <c r="B2308" s="134" t="s">
        <v>3779</v>
      </c>
      <c r="C2308" s="131">
        <v>14100</v>
      </c>
      <c r="D2308" s="132" t="s">
        <v>637</v>
      </c>
      <c r="E2308" s="133" t="s">
        <v>3810</v>
      </c>
      <c r="F2308" s="133" t="s">
        <v>291</v>
      </c>
      <c r="G2308" s="135">
        <f t="shared" si="35"/>
        <v>0.83230000000000004</v>
      </c>
      <c r="H2308" s="134" t="s">
        <v>391</v>
      </c>
      <c r="I2308" s="138">
        <f>IF(H2308="Urban",VLOOKUP(C2308,'Wage Index Urban (CMS.GOV)-PDPM'!$A$2:$D$1682,4,FALSE),0)</f>
        <v>0.83230000000000004</v>
      </c>
      <c r="J2308" s="138">
        <f>IF(H2308="Rural",VLOOKUP(B2308,'Wage Index Rural (CMS.GOV)-PDPM'!$B$1:$C$54,2,FALSE),0)</f>
        <v>0</v>
      </c>
    </row>
    <row r="2309" spans="1:10" x14ac:dyDescent="0.25">
      <c r="A2309" s="134">
        <v>39260</v>
      </c>
      <c r="B2309" s="134" t="s">
        <v>3779</v>
      </c>
      <c r="C2309" s="131">
        <v>99939</v>
      </c>
      <c r="D2309" s="132" t="s">
        <v>643</v>
      </c>
      <c r="E2309" s="133" t="s">
        <v>3811</v>
      </c>
      <c r="F2309" s="133" t="s">
        <v>7101</v>
      </c>
      <c r="G2309" s="135">
        <f t="shared" si="35"/>
        <v>0.80210000000000004</v>
      </c>
      <c r="H2309" s="134" t="s">
        <v>388</v>
      </c>
      <c r="I2309" s="138">
        <f>IF(H2309="Urban",VLOOKUP(C2309,'Wage Index Urban (CMS.GOV)-PDPM'!$A$2:$D$1682,4,FALSE),0)</f>
        <v>0</v>
      </c>
      <c r="J2309" s="138">
        <f>IF(H2309="Rural",VLOOKUP(B2309,'Wage Index Rural (CMS.GOV)-PDPM'!$B$1:$C$54,2,FALSE),0)</f>
        <v>0.80210000000000004</v>
      </c>
    </row>
    <row r="2310" spans="1:10" x14ac:dyDescent="0.25">
      <c r="A2310" s="134">
        <v>39270</v>
      </c>
      <c r="B2310" s="134" t="s">
        <v>3779</v>
      </c>
      <c r="C2310" s="131">
        <v>25420</v>
      </c>
      <c r="D2310" s="132" t="s">
        <v>1506</v>
      </c>
      <c r="E2310" s="133" t="s">
        <v>3812</v>
      </c>
      <c r="F2310" s="133" t="s">
        <v>292</v>
      </c>
      <c r="G2310" s="135">
        <f t="shared" si="35"/>
        <v>0.9486</v>
      </c>
      <c r="H2310" s="134" t="s">
        <v>391</v>
      </c>
      <c r="I2310" s="138">
        <f>IF(H2310="Urban",VLOOKUP(C2310,'Wage Index Urban (CMS.GOV)-PDPM'!$A$2:$D$1682,4,FALSE),0)</f>
        <v>0.9486</v>
      </c>
      <c r="J2310" s="138">
        <f>IF(H2310="Rural",VLOOKUP(B2310,'Wage Index Rural (CMS.GOV)-PDPM'!$B$1:$C$54,2,FALSE),0)</f>
        <v>0</v>
      </c>
    </row>
    <row r="2311" spans="1:10" x14ac:dyDescent="0.25">
      <c r="A2311" s="134">
        <v>39280</v>
      </c>
      <c r="B2311" s="134" t="s">
        <v>3779</v>
      </c>
      <c r="C2311" s="131">
        <v>25420</v>
      </c>
      <c r="D2311" s="132" t="s">
        <v>3813</v>
      </c>
      <c r="E2311" s="133" t="s">
        <v>3814</v>
      </c>
      <c r="F2311" s="133" t="s">
        <v>292</v>
      </c>
      <c r="G2311" s="135">
        <f t="shared" si="35"/>
        <v>0.9486</v>
      </c>
      <c r="H2311" s="134" t="s">
        <v>391</v>
      </c>
      <c r="I2311" s="138">
        <f>IF(H2311="Urban",VLOOKUP(C2311,'Wage Index Urban (CMS.GOV)-PDPM'!$A$2:$D$1682,4,FALSE),0)</f>
        <v>0.9486</v>
      </c>
      <c r="J2311" s="138">
        <f>IF(H2311="Rural",VLOOKUP(B2311,'Wage Index Rural (CMS.GOV)-PDPM'!$B$1:$C$54,2,FALSE),0)</f>
        <v>0</v>
      </c>
    </row>
    <row r="2312" spans="1:10" x14ac:dyDescent="0.25">
      <c r="A2312" s="134">
        <v>39290</v>
      </c>
      <c r="B2312" s="134" t="s">
        <v>3779</v>
      </c>
      <c r="C2312" s="131">
        <v>37964</v>
      </c>
      <c r="D2312" s="132" t="s">
        <v>999</v>
      </c>
      <c r="E2312" s="133" t="s">
        <v>3815</v>
      </c>
      <c r="F2312" s="133" t="s">
        <v>293</v>
      </c>
      <c r="G2312" s="135">
        <f t="shared" si="35"/>
        <v>1.0877000000000001</v>
      </c>
      <c r="H2312" s="134" t="s">
        <v>391</v>
      </c>
      <c r="I2312" s="138">
        <f>IF(H2312="Urban",VLOOKUP(C2312,'Wage Index Urban (CMS.GOV)-PDPM'!$A$2:$D$1682,4,FALSE),0)</f>
        <v>1.0877000000000001</v>
      </c>
      <c r="J2312" s="138">
        <f>IF(H2312="Rural",VLOOKUP(B2312,'Wage Index Rural (CMS.GOV)-PDPM'!$B$1:$C$54,2,FALSE),0)</f>
        <v>0</v>
      </c>
    </row>
    <row r="2313" spans="1:10" x14ac:dyDescent="0.25">
      <c r="A2313" s="134">
        <v>39310</v>
      </c>
      <c r="B2313" s="134" t="s">
        <v>3779</v>
      </c>
      <c r="C2313" s="131">
        <v>99939</v>
      </c>
      <c r="D2313" s="132" t="s">
        <v>1949</v>
      </c>
      <c r="E2313" s="133" t="s">
        <v>3816</v>
      </c>
      <c r="F2313" s="133" t="s">
        <v>7101</v>
      </c>
      <c r="G2313" s="135">
        <f t="shared" ref="G2313:G2376" si="36">IF(H2313="Rural",J2313,I2313)</f>
        <v>0.80210000000000004</v>
      </c>
      <c r="H2313" s="134" t="s">
        <v>388</v>
      </c>
      <c r="I2313" s="138">
        <f>IF(H2313="Urban",VLOOKUP(C2313,'Wage Index Urban (CMS.GOV)-PDPM'!$A$2:$D$1682,4,FALSE),0)</f>
        <v>0</v>
      </c>
      <c r="J2313" s="138">
        <f>IF(H2313="Rural",VLOOKUP(B2313,'Wage Index Rural (CMS.GOV)-PDPM'!$B$1:$C$54,2,FALSE),0)</f>
        <v>0.80210000000000004</v>
      </c>
    </row>
    <row r="2314" spans="1:10" x14ac:dyDescent="0.25">
      <c r="A2314" s="134">
        <v>39320</v>
      </c>
      <c r="B2314" s="134" t="s">
        <v>3779</v>
      </c>
      <c r="C2314" s="131">
        <v>21500</v>
      </c>
      <c r="D2314" s="132" t="s">
        <v>3365</v>
      </c>
      <c r="E2314" s="133" t="s">
        <v>3817</v>
      </c>
      <c r="F2314" s="133" t="s">
        <v>294</v>
      </c>
      <c r="G2314" s="135">
        <f t="shared" si="36"/>
        <v>0.75550000000000006</v>
      </c>
      <c r="H2314" s="134" t="s">
        <v>391</v>
      </c>
      <c r="I2314" s="138">
        <f>IF(H2314="Urban",VLOOKUP(C2314,'Wage Index Urban (CMS.GOV)-PDPM'!$A$2:$D$1682,4,FALSE),0)</f>
        <v>0.75550000000000006</v>
      </c>
      <c r="J2314" s="138">
        <f>IF(H2314="Rural",VLOOKUP(B2314,'Wage Index Rural (CMS.GOV)-PDPM'!$B$1:$C$54,2,FALSE),0)</f>
        <v>0</v>
      </c>
    </row>
    <row r="2315" spans="1:10" x14ac:dyDescent="0.25">
      <c r="A2315" s="134">
        <v>39330</v>
      </c>
      <c r="B2315" s="134" t="s">
        <v>3779</v>
      </c>
      <c r="C2315" s="131">
        <v>38300</v>
      </c>
      <c r="D2315" s="132" t="s">
        <v>446</v>
      </c>
      <c r="E2315" s="133" t="s">
        <v>3818</v>
      </c>
      <c r="F2315" s="133" t="s">
        <v>285</v>
      </c>
      <c r="G2315" s="135">
        <f t="shared" si="36"/>
        <v>0.82440000000000002</v>
      </c>
      <c r="H2315" s="134" t="s">
        <v>391</v>
      </c>
      <c r="I2315" s="138">
        <f>IF(H2315="Urban",VLOOKUP(C2315,'Wage Index Urban (CMS.GOV)-PDPM'!$A$2:$D$1682,4,FALSE),0)</f>
        <v>0.82440000000000002</v>
      </c>
      <c r="J2315" s="138">
        <f>IF(H2315="Rural",VLOOKUP(B2315,'Wage Index Rural (CMS.GOV)-PDPM'!$B$1:$C$54,2,FALSE),0)</f>
        <v>0</v>
      </c>
    </row>
    <row r="2316" spans="1:10" x14ac:dyDescent="0.25">
      <c r="A2316" s="134">
        <v>39340</v>
      </c>
      <c r="B2316" s="134" t="s">
        <v>3779</v>
      </c>
      <c r="C2316" s="131">
        <v>99939</v>
      </c>
      <c r="D2316" s="132" t="s">
        <v>3819</v>
      </c>
      <c r="E2316" s="133" t="s">
        <v>3820</v>
      </c>
      <c r="F2316" s="133" t="s">
        <v>7101</v>
      </c>
      <c r="G2316" s="135">
        <f t="shared" si="36"/>
        <v>0.80210000000000004</v>
      </c>
      <c r="H2316" s="134" t="s">
        <v>388</v>
      </c>
      <c r="I2316" s="138">
        <f>IF(H2316="Urban",VLOOKUP(C2316,'Wage Index Urban (CMS.GOV)-PDPM'!$A$2:$D$1682,4,FALSE),0)</f>
        <v>0</v>
      </c>
      <c r="J2316" s="138">
        <f>IF(H2316="Rural",VLOOKUP(B2316,'Wage Index Rural (CMS.GOV)-PDPM'!$B$1:$C$54,2,FALSE),0)</f>
        <v>0.80210000000000004</v>
      </c>
    </row>
    <row r="2317" spans="1:10" x14ac:dyDescent="0.25">
      <c r="A2317" s="134">
        <v>39350</v>
      </c>
      <c r="B2317" s="134" t="s">
        <v>3779</v>
      </c>
      <c r="C2317" s="131">
        <v>16540</v>
      </c>
      <c r="D2317" s="132" t="s">
        <v>448</v>
      </c>
      <c r="E2317" s="133" t="s">
        <v>3821</v>
      </c>
      <c r="F2317" s="133" t="s">
        <v>295</v>
      </c>
      <c r="G2317" s="135">
        <f t="shared" si="36"/>
        <v>1.125</v>
      </c>
      <c r="H2317" s="134" t="s">
        <v>391</v>
      </c>
      <c r="I2317" s="138">
        <f>IF(H2317="Urban",VLOOKUP(C2317,'Wage Index Urban (CMS.GOV)-PDPM'!$A$2:$D$1682,4,FALSE),0)</f>
        <v>1.125</v>
      </c>
      <c r="J2317" s="138">
        <f>IF(H2317="Rural",VLOOKUP(B2317,'Wage Index Rural (CMS.GOV)-PDPM'!$B$1:$C$54,2,FALSE),0)</f>
        <v>0</v>
      </c>
    </row>
    <row r="2318" spans="1:10" x14ac:dyDescent="0.25">
      <c r="A2318" s="134">
        <v>39360</v>
      </c>
      <c r="B2318" s="134" t="s">
        <v>3779</v>
      </c>
      <c r="C2318" s="131">
        <v>99939</v>
      </c>
      <c r="D2318" s="132" t="s">
        <v>657</v>
      </c>
      <c r="E2318" s="133" t="s">
        <v>3822</v>
      </c>
      <c r="F2318" s="133" t="s">
        <v>7101</v>
      </c>
      <c r="G2318" s="135">
        <f t="shared" si="36"/>
        <v>0.80210000000000004</v>
      </c>
      <c r="H2318" s="134" t="s">
        <v>388</v>
      </c>
      <c r="I2318" s="138">
        <f>IF(H2318="Urban",VLOOKUP(C2318,'Wage Index Urban (CMS.GOV)-PDPM'!$A$2:$D$1682,4,FALSE),0)</f>
        <v>0</v>
      </c>
      <c r="J2318" s="138">
        <f>IF(H2318="Rural",VLOOKUP(B2318,'Wage Index Rural (CMS.GOV)-PDPM'!$B$1:$C$54,2,FALSE),0)</f>
        <v>0.80210000000000004</v>
      </c>
    </row>
    <row r="2319" spans="1:10" x14ac:dyDescent="0.25">
      <c r="A2319" s="134">
        <v>39370</v>
      </c>
      <c r="B2319" s="134" t="s">
        <v>3779</v>
      </c>
      <c r="C2319" s="131">
        <v>99939</v>
      </c>
      <c r="D2319" s="132" t="s">
        <v>452</v>
      </c>
      <c r="E2319" s="133" t="s">
        <v>3823</v>
      </c>
      <c r="F2319" s="133" t="s">
        <v>7101</v>
      </c>
      <c r="G2319" s="135">
        <f t="shared" si="36"/>
        <v>0.80210000000000004</v>
      </c>
      <c r="H2319" s="134" t="s">
        <v>388</v>
      </c>
      <c r="I2319" s="138">
        <f>IF(H2319="Urban",VLOOKUP(C2319,'Wage Index Urban (CMS.GOV)-PDPM'!$A$2:$D$1682,4,FALSE),0)</f>
        <v>0</v>
      </c>
      <c r="J2319" s="138">
        <f>IF(H2319="Rural",VLOOKUP(B2319,'Wage Index Rural (CMS.GOV)-PDPM'!$B$1:$C$54,2,FALSE),0)</f>
        <v>0.80210000000000004</v>
      </c>
    </row>
    <row r="2320" spans="1:10" x14ac:dyDescent="0.25">
      <c r="A2320" s="134">
        <v>39380</v>
      </c>
      <c r="B2320" s="134" t="s">
        <v>3779</v>
      </c>
      <c r="C2320" s="131">
        <v>99939</v>
      </c>
      <c r="D2320" s="132" t="s">
        <v>3824</v>
      </c>
      <c r="E2320" s="133" t="s">
        <v>3825</v>
      </c>
      <c r="F2320" s="133" t="s">
        <v>7101</v>
      </c>
      <c r="G2320" s="135">
        <f t="shared" si="36"/>
        <v>0.80210000000000004</v>
      </c>
      <c r="H2320" s="134" t="s">
        <v>388</v>
      </c>
      <c r="I2320" s="138">
        <f>IF(H2320="Urban",VLOOKUP(C2320,'Wage Index Urban (CMS.GOV)-PDPM'!$A$2:$D$1682,4,FALSE),0)</f>
        <v>0</v>
      </c>
      <c r="J2320" s="138">
        <f>IF(H2320="Rural",VLOOKUP(B2320,'Wage Index Rural (CMS.GOV)-PDPM'!$B$1:$C$54,2,FALSE),0)</f>
        <v>0.80210000000000004</v>
      </c>
    </row>
    <row r="2321" spans="1:10" x14ac:dyDescent="0.25">
      <c r="A2321" s="134">
        <v>39390</v>
      </c>
      <c r="B2321" s="134" t="s">
        <v>3779</v>
      </c>
      <c r="C2321" s="131">
        <v>99939</v>
      </c>
      <c r="D2321" s="132" t="s">
        <v>1637</v>
      </c>
      <c r="E2321" s="133" t="s">
        <v>3826</v>
      </c>
      <c r="F2321" s="133" t="s">
        <v>7101</v>
      </c>
      <c r="G2321" s="135">
        <f t="shared" si="36"/>
        <v>0.80210000000000004</v>
      </c>
      <c r="H2321" s="134" t="s">
        <v>388</v>
      </c>
      <c r="I2321" s="138">
        <f>IF(H2321="Urban",VLOOKUP(C2321,'Wage Index Urban (CMS.GOV)-PDPM'!$A$2:$D$1682,4,FALSE),0)</f>
        <v>0</v>
      </c>
      <c r="J2321" s="138">
        <f>IF(H2321="Rural",VLOOKUP(B2321,'Wage Index Rural (CMS.GOV)-PDPM'!$B$1:$C$54,2,FALSE),0)</f>
        <v>0.80210000000000004</v>
      </c>
    </row>
    <row r="2322" spans="1:10" x14ac:dyDescent="0.25">
      <c r="A2322" s="134">
        <v>39400</v>
      </c>
      <c r="B2322" s="134" t="s">
        <v>3779</v>
      </c>
      <c r="C2322" s="131">
        <v>99939</v>
      </c>
      <c r="D2322" s="132" t="s">
        <v>462</v>
      </c>
      <c r="E2322" s="133" t="s">
        <v>3827</v>
      </c>
      <c r="F2322" s="133" t="s">
        <v>7101</v>
      </c>
      <c r="G2322" s="135">
        <f t="shared" si="36"/>
        <v>0.80210000000000004</v>
      </c>
      <c r="H2322" s="134" t="s">
        <v>388</v>
      </c>
      <c r="I2322" s="138">
        <f>IF(H2322="Urban",VLOOKUP(C2322,'Wage Index Urban (CMS.GOV)-PDPM'!$A$2:$D$1682,4,FALSE),0)</f>
        <v>0</v>
      </c>
      <c r="J2322" s="138">
        <f>IF(H2322="Rural",VLOOKUP(B2322,'Wage Index Rural (CMS.GOV)-PDPM'!$B$1:$C$54,2,FALSE),0)</f>
        <v>0.80210000000000004</v>
      </c>
    </row>
    <row r="2323" spans="1:10" x14ac:dyDescent="0.25">
      <c r="A2323" s="134">
        <v>39410</v>
      </c>
      <c r="B2323" s="134" t="s">
        <v>3779</v>
      </c>
      <c r="C2323" s="131">
        <v>99939</v>
      </c>
      <c r="D2323" s="132" t="s">
        <v>3828</v>
      </c>
      <c r="E2323" s="133" t="s">
        <v>3829</v>
      </c>
      <c r="F2323" s="133" t="s">
        <v>7101</v>
      </c>
      <c r="G2323" s="135">
        <f t="shared" si="36"/>
        <v>0.80210000000000004</v>
      </c>
      <c r="H2323" s="134" t="s">
        <v>388</v>
      </c>
      <c r="I2323" s="138">
        <f>IF(H2323="Urban",VLOOKUP(C2323,'Wage Index Urban (CMS.GOV)-PDPM'!$A$2:$D$1682,4,FALSE),0)</f>
        <v>0</v>
      </c>
      <c r="J2323" s="138">
        <f>IF(H2323="Rural",VLOOKUP(B2323,'Wage Index Rural (CMS.GOV)-PDPM'!$B$1:$C$54,2,FALSE),0)</f>
        <v>0.80210000000000004</v>
      </c>
    </row>
    <row r="2324" spans="1:10" x14ac:dyDescent="0.25">
      <c r="A2324" s="134">
        <v>39420</v>
      </c>
      <c r="B2324" s="134" t="s">
        <v>3779</v>
      </c>
      <c r="C2324" s="131">
        <v>42540</v>
      </c>
      <c r="D2324" s="132" t="s">
        <v>3830</v>
      </c>
      <c r="E2324" s="133" t="s">
        <v>3831</v>
      </c>
      <c r="F2324" s="133" t="s">
        <v>296</v>
      </c>
      <c r="G2324" s="135">
        <f t="shared" si="36"/>
        <v>0.83010000000000006</v>
      </c>
      <c r="H2324" s="134" t="s">
        <v>391</v>
      </c>
      <c r="I2324" s="138">
        <f>IF(H2324="Urban",VLOOKUP(C2324,'Wage Index Urban (CMS.GOV)-PDPM'!$A$2:$D$1682,4,FALSE),0)</f>
        <v>0.83010000000000006</v>
      </c>
      <c r="J2324" s="138">
        <f>IF(H2324="Rural",VLOOKUP(B2324,'Wage Index Rural (CMS.GOV)-PDPM'!$B$1:$C$54,2,FALSE),0)</f>
        <v>0</v>
      </c>
    </row>
    <row r="2325" spans="1:10" x14ac:dyDescent="0.25">
      <c r="A2325" s="134">
        <v>39440</v>
      </c>
      <c r="B2325" s="134" t="s">
        <v>3779</v>
      </c>
      <c r="C2325" s="131">
        <v>29540</v>
      </c>
      <c r="D2325" s="132" t="s">
        <v>3228</v>
      </c>
      <c r="E2325" s="133" t="s">
        <v>3832</v>
      </c>
      <c r="F2325" s="133" t="s">
        <v>297</v>
      </c>
      <c r="G2325" s="135">
        <f t="shared" si="36"/>
        <v>0.89560000000000006</v>
      </c>
      <c r="H2325" s="134" t="s">
        <v>391</v>
      </c>
      <c r="I2325" s="138">
        <f>IF(H2325="Urban",VLOOKUP(C2325,'Wage Index Urban (CMS.GOV)-PDPM'!$A$2:$D$1682,4,FALSE),0)</f>
        <v>0.89560000000000006</v>
      </c>
      <c r="J2325" s="138">
        <f>IF(H2325="Rural",VLOOKUP(B2325,'Wage Index Rural (CMS.GOV)-PDPM'!$B$1:$C$54,2,FALSE),0)</f>
        <v>0</v>
      </c>
    </row>
    <row r="2326" spans="1:10" x14ac:dyDescent="0.25">
      <c r="A2326" s="134">
        <v>39450</v>
      </c>
      <c r="B2326" s="134" t="s">
        <v>3779</v>
      </c>
      <c r="C2326" s="131">
        <v>99939</v>
      </c>
      <c r="D2326" s="132" t="s">
        <v>468</v>
      </c>
      <c r="E2326" s="133" t="s">
        <v>3833</v>
      </c>
      <c r="F2326" s="133" t="s">
        <v>7101</v>
      </c>
      <c r="G2326" s="135">
        <f t="shared" si="36"/>
        <v>0.80210000000000004</v>
      </c>
      <c r="H2326" s="134" t="s">
        <v>388</v>
      </c>
      <c r="I2326" s="138">
        <f>IF(H2326="Urban",VLOOKUP(C2326,'Wage Index Urban (CMS.GOV)-PDPM'!$A$2:$D$1682,4,FALSE),0)</f>
        <v>0</v>
      </c>
      <c r="J2326" s="138">
        <f>IF(H2326="Rural",VLOOKUP(B2326,'Wage Index Rural (CMS.GOV)-PDPM'!$B$1:$C$54,2,FALSE),0)</f>
        <v>0.80210000000000004</v>
      </c>
    </row>
    <row r="2327" spans="1:10" x14ac:dyDescent="0.25">
      <c r="A2327" s="134">
        <v>39460</v>
      </c>
      <c r="B2327" s="134" t="s">
        <v>3779</v>
      </c>
      <c r="C2327" s="131">
        <v>30140</v>
      </c>
      <c r="D2327" s="132" t="s">
        <v>3834</v>
      </c>
      <c r="E2327" s="133" t="s">
        <v>3835</v>
      </c>
      <c r="F2327" s="133" t="s">
        <v>298</v>
      </c>
      <c r="G2327" s="135">
        <f t="shared" si="36"/>
        <v>1.0375000000000001</v>
      </c>
      <c r="H2327" s="134" t="s">
        <v>391</v>
      </c>
      <c r="I2327" s="138">
        <f>IF(H2327="Urban",VLOOKUP(C2327,'Wage Index Urban (CMS.GOV)-PDPM'!$A$2:$D$1682,4,FALSE),0)</f>
        <v>1.0375000000000001</v>
      </c>
      <c r="J2327" s="138">
        <f>IF(H2327="Rural",VLOOKUP(B2327,'Wage Index Rural (CMS.GOV)-PDPM'!$B$1:$C$54,2,FALSE),0)</f>
        <v>0</v>
      </c>
    </row>
    <row r="2328" spans="1:10" x14ac:dyDescent="0.25">
      <c r="A2328" s="134">
        <v>39470</v>
      </c>
      <c r="B2328" s="134" t="s">
        <v>3779</v>
      </c>
      <c r="C2328" s="131">
        <v>10900</v>
      </c>
      <c r="D2328" s="132" t="s">
        <v>3836</v>
      </c>
      <c r="E2328" s="133" t="s">
        <v>3837</v>
      </c>
      <c r="F2328" s="133" t="s">
        <v>232</v>
      </c>
      <c r="G2328" s="135">
        <f t="shared" si="36"/>
        <v>0.9456</v>
      </c>
      <c r="H2328" s="134" t="s">
        <v>391</v>
      </c>
      <c r="I2328" s="138">
        <f>IF(H2328="Urban",VLOOKUP(C2328,'Wage Index Urban (CMS.GOV)-PDPM'!$A$2:$D$1682,4,FALSE),0)</f>
        <v>0.9456</v>
      </c>
      <c r="J2328" s="138">
        <f>IF(H2328="Rural",VLOOKUP(B2328,'Wage Index Rural (CMS.GOV)-PDPM'!$B$1:$C$54,2,FALSE),0)</f>
        <v>0</v>
      </c>
    </row>
    <row r="2329" spans="1:10" x14ac:dyDescent="0.25">
      <c r="A2329" s="134">
        <v>39480</v>
      </c>
      <c r="B2329" s="134" t="s">
        <v>3779</v>
      </c>
      <c r="C2329" s="131">
        <v>42540</v>
      </c>
      <c r="D2329" s="132" t="s">
        <v>3838</v>
      </c>
      <c r="E2329" s="133" t="s">
        <v>3839</v>
      </c>
      <c r="F2329" s="133" t="s">
        <v>296</v>
      </c>
      <c r="G2329" s="135">
        <f t="shared" si="36"/>
        <v>0.83010000000000006</v>
      </c>
      <c r="H2329" s="134" t="s">
        <v>391</v>
      </c>
      <c r="I2329" s="138">
        <f>IF(H2329="Urban",VLOOKUP(C2329,'Wage Index Urban (CMS.GOV)-PDPM'!$A$2:$D$1682,4,FALSE),0)</f>
        <v>0.83010000000000006</v>
      </c>
      <c r="J2329" s="138">
        <f>IF(H2329="Rural",VLOOKUP(B2329,'Wage Index Rural (CMS.GOV)-PDPM'!$B$1:$C$54,2,FALSE),0)</f>
        <v>0</v>
      </c>
    </row>
    <row r="2330" spans="1:10" x14ac:dyDescent="0.25">
      <c r="A2330" s="134">
        <v>39510</v>
      </c>
      <c r="B2330" s="134" t="s">
        <v>3779</v>
      </c>
      <c r="C2330" s="131">
        <v>48700</v>
      </c>
      <c r="D2330" s="132" t="s">
        <v>3840</v>
      </c>
      <c r="E2330" s="133" t="s">
        <v>3841</v>
      </c>
      <c r="F2330" s="133" t="s">
        <v>299</v>
      </c>
      <c r="G2330" s="135">
        <f t="shared" si="36"/>
        <v>0.8518</v>
      </c>
      <c r="H2330" s="134" t="s">
        <v>391</v>
      </c>
      <c r="I2330" s="138">
        <f>IF(H2330="Urban",VLOOKUP(C2330,'Wage Index Urban (CMS.GOV)-PDPM'!$A$2:$D$1682,4,FALSE),0)</f>
        <v>0.8518</v>
      </c>
      <c r="J2330" s="138">
        <f>IF(H2330="Rural",VLOOKUP(B2330,'Wage Index Rural (CMS.GOV)-PDPM'!$B$1:$C$54,2,FALSE),0)</f>
        <v>0</v>
      </c>
    </row>
    <row r="2331" spans="1:10" x14ac:dyDescent="0.25">
      <c r="A2331" s="134">
        <v>39520</v>
      </c>
      <c r="B2331" s="134" t="s">
        <v>3779</v>
      </c>
      <c r="C2331" s="131">
        <v>99939</v>
      </c>
      <c r="D2331" s="132" t="s">
        <v>3842</v>
      </c>
      <c r="E2331" s="133" t="s">
        <v>3843</v>
      </c>
      <c r="F2331" s="133" t="s">
        <v>7101</v>
      </c>
      <c r="G2331" s="135">
        <f t="shared" si="36"/>
        <v>0.80210000000000004</v>
      </c>
      <c r="H2331" s="134" t="s">
        <v>388</v>
      </c>
      <c r="I2331" s="138">
        <f>IF(H2331="Urban",VLOOKUP(C2331,'Wage Index Urban (CMS.GOV)-PDPM'!$A$2:$D$1682,4,FALSE),0)</f>
        <v>0</v>
      </c>
      <c r="J2331" s="138">
        <f>IF(H2331="Rural",VLOOKUP(B2331,'Wage Index Rural (CMS.GOV)-PDPM'!$B$1:$C$54,2,FALSE),0)</f>
        <v>0.80210000000000004</v>
      </c>
    </row>
    <row r="2332" spans="1:10" x14ac:dyDescent="0.25">
      <c r="A2332" s="134">
        <v>39530</v>
      </c>
      <c r="B2332" s="134" t="s">
        <v>3779</v>
      </c>
      <c r="C2332" s="131">
        <v>49660</v>
      </c>
      <c r="D2332" s="132" t="s">
        <v>1581</v>
      </c>
      <c r="E2332" s="133" t="s">
        <v>3844</v>
      </c>
      <c r="F2332" s="133" t="s">
        <v>273</v>
      </c>
      <c r="G2332" s="135">
        <f t="shared" si="36"/>
        <v>0.75330000000000008</v>
      </c>
      <c r="H2332" s="134" t="s">
        <v>391</v>
      </c>
      <c r="I2332" s="138">
        <f>IF(H2332="Urban",VLOOKUP(C2332,'Wage Index Urban (CMS.GOV)-PDPM'!$A$2:$D$1682,4,FALSE),0)</f>
        <v>0.75330000000000008</v>
      </c>
      <c r="J2332" s="138">
        <f>IF(H2332="Rural",VLOOKUP(B2332,'Wage Index Rural (CMS.GOV)-PDPM'!$B$1:$C$54,2,FALSE),0)</f>
        <v>0</v>
      </c>
    </row>
    <row r="2333" spans="1:10" x14ac:dyDescent="0.25">
      <c r="A2333" s="134">
        <v>39540</v>
      </c>
      <c r="B2333" s="134" t="s">
        <v>3779</v>
      </c>
      <c r="C2333" s="131">
        <v>99939</v>
      </c>
      <c r="D2333" s="132" t="s">
        <v>3845</v>
      </c>
      <c r="E2333" s="133" t="s">
        <v>3846</v>
      </c>
      <c r="F2333" s="133" t="s">
        <v>7101</v>
      </c>
      <c r="G2333" s="135">
        <f t="shared" si="36"/>
        <v>0.80210000000000004</v>
      </c>
      <c r="H2333" s="134" t="s">
        <v>388</v>
      </c>
      <c r="I2333" s="138">
        <f>IF(H2333="Urban",VLOOKUP(C2333,'Wage Index Urban (CMS.GOV)-PDPM'!$A$2:$D$1682,4,FALSE),0)</f>
        <v>0</v>
      </c>
      <c r="J2333" s="138">
        <f>IF(H2333="Rural",VLOOKUP(B2333,'Wage Index Rural (CMS.GOV)-PDPM'!$B$1:$C$54,2,FALSE),0)</f>
        <v>0.80210000000000004</v>
      </c>
    </row>
    <row r="2334" spans="1:10" x14ac:dyDescent="0.25">
      <c r="A2334" s="134">
        <v>39550</v>
      </c>
      <c r="B2334" s="134" t="s">
        <v>3779</v>
      </c>
      <c r="C2334" s="131">
        <v>20700</v>
      </c>
      <c r="D2334" s="132" t="s">
        <v>488</v>
      </c>
      <c r="E2334" s="133" t="s">
        <v>3847</v>
      </c>
      <c r="F2334" s="133" t="s">
        <v>300</v>
      </c>
      <c r="G2334" s="135">
        <f t="shared" si="36"/>
        <v>0.9012</v>
      </c>
      <c r="H2334" s="134" t="s">
        <v>391</v>
      </c>
      <c r="I2334" s="138">
        <f>IF(H2334="Urban",VLOOKUP(C2334,'Wage Index Urban (CMS.GOV)-PDPM'!$A$2:$D$1682,4,FALSE),0)</f>
        <v>0.9012</v>
      </c>
      <c r="J2334" s="138">
        <f>IF(H2334="Rural",VLOOKUP(B2334,'Wage Index Rural (CMS.GOV)-PDPM'!$B$1:$C$54,2,FALSE),0)</f>
        <v>0</v>
      </c>
    </row>
    <row r="2335" spans="1:10" x14ac:dyDescent="0.25">
      <c r="A2335" s="134">
        <v>39560</v>
      </c>
      <c r="B2335" s="134" t="s">
        <v>3779</v>
      </c>
      <c r="C2335" s="131">
        <v>33874</v>
      </c>
      <c r="D2335" s="132" t="s">
        <v>490</v>
      </c>
      <c r="E2335" s="133" t="s">
        <v>3848</v>
      </c>
      <c r="F2335" s="133" t="s">
        <v>288</v>
      </c>
      <c r="G2335" s="135">
        <f t="shared" si="36"/>
        <v>0.98510000000000009</v>
      </c>
      <c r="H2335" s="134" t="s">
        <v>391</v>
      </c>
      <c r="I2335" s="138">
        <f>IF(H2335="Urban",VLOOKUP(C2335,'Wage Index Urban (CMS.GOV)-PDPM'!$A$2:$D$1682,4,FALSE),0)</f>
        <v>0.98510000000000009</v>
      </c>
      <c r="J2335" s="138">
        <f>IF(H2335="Rural",VLOOKUP(B2335,'Wage Index Rural (CMS.GOV)-PDPM'!$B$1:$C$54,2,FALSE),0)</f>
        <v>0</v>
      </c>
    </row>
    <row r="2336" spans="1:10" x14ac:dyDescent="0.25">
      <c r="A2336" s="134">
        <v>39580</v>
      </c>
      <c r="B2336" s="134" t="s">
        <v>3779</v>
      </c>
      <c r="C2336" s="131">
        <v>14100</v>
      </c>
      <c r="D2336" s="132" t="s">
        <v>3849</v>
      </c>
      <c r="E2336" s="133" t="s">
        <v>3850</v>
      </c>
      <c r="F2336" s="133" t="s">
        <v>291</v>
      </c>
      <c r="G2336" s="135">
        <f t="shared" si="36"/>
        <v>0.83230000000000004</v>
      </c>
      <c r="H2336" s="134" t="s">
        <v>391</v>
      </c>
      <c r="I2336" s="138">
        <f>IF(H2336="Urban",VLOOKUP(C2336,'Wage Index Urban (CMS.GOV)-PDPM'!$A$2:$D$1682,4,FALSE),0)</f>
        <v>0.83230000000000004</v>
      </c>
      <c r="J2336" s="138">
        <f>IF(H2336="Rural",VLOOKUP(B2336,'Wage Index Rural (CMS.GOV)-PDPM'!$B$1:$C$54,2,FALSE),0)</f>
        <v>0</v>
      </c>
    </row>
    <row r="2337" spans="1:10" x14ac:dyDescent="0.25">
      <c r="A2337" s="134">
        <v>39590</v>
      </c>
      <c r="B2337" s="134" t="s">
        <v>3779</v>
      </c>
      <c r="C2337" s="131">
        <v>10900</v>
      </c>
      <c r="D2337" s="132" t="s">
        <v>3429</v>
      </c>
      <c r="E2337" s="133" t="s">
        <v>3851</v>
      </c>
      <c r="F2337" s="133" t="s">
        <v>232</v>
      </c>
      <c r="G2337" s="135">
        <f t="shared" si="36"/>
        <v>0.9456</v>
      </c>
      <c r="H2337" s="134" t="s">
        <v>391</v>
      </c>
      <c r="I2337" s="138">
        <f>IF(H2337="Urban",VLOOKUP(C2337,'Wage Index Urban (CMS.GOV)-PDPM'!$A$2:$D$1682,4,FALSE),0)</f>
        <v>0.9456</v>
      </c>
      <c r="J2337" s="138">
        <f>IF(H2337="Rural",VLOOKUP(B2337,'Wage Index Rural (CMS.GOV)-PDPM'!$B$1:$C$54,2,FALSE),0)</f>
        <v>0</v>
      </c>
    </row>
    <row r="2338" spans="1:10" x14ac:dyDescent="0.25">
      <c r="A2338" s="134">
        <v>39600</v>
      </c>
      <c r="B2338" s="134" t="s">
        <v>3779</v>
      </c>
      <c r="C2338" s="131">
        <v>99939</v>
      </c>
      <c r="D2338" s="132" t="s">
        <v>3852</v>
      </c>
      <c r="E2338" s="133" t="s">
        <v>3853</v>
      </c>
      <c r="F2338" s="133" t="s">
        <v>7101</v>
      </c>
      <c r="G2338" s="135">
        <f t="shared" si="36"/>
        <v>0.80210000000000004</v>
      </c>
      <c r="H2338" s="134" t="s">
        <v>388</v>
      </c>
      <c r="I2338" s="138">
        <f>IF(H2338="Urban",VLOOKUP(C2338,'Wage Index Urban (CMS.GOV)-PDPM'!$A$2:$D$1682,4,FALSE),0)</f>
        <v>0</v>
      </c>
      <c r="J2338" s="138">
        <f>IF(H2338="Rural",VLOOKUP(B2338,'Wage Index Rural (CMS.GOV)-PDPM'!$B$1:$C$54,2,FALSE),0)</f>
        <v>0.80210000000000004</v>
      </c>
    </row>
    <row r="2339" spans="1:10" x14ac:dyDescent="0.25">
      <c r="A2339" s="134">
        <v>39610</v>
      </c>
      <c r="B2339" s="134" t="s">
        <v>3779</v>
      </c>
      <c r="C2339" s="131">
        <v>25420</v>
      </c>
      <c r="D2339" s="132" t="s">
        <v>494</v>
      </c>
      <c r="E2339" s="133" t="s">
        <v>3854</v>
      </c>
      <c r="F2339" s="133" t="s">
        <v>292</v>
      </c>
      <c r="G2339" s="135">
        <f t="shared" si="36"/>
        <v>0.9486</v>
      </c>
      <c r="H2339" s="134" t="s">
        <v>391</v>
      </c>
      <c r="I2339" s="138">
        <f>IF(H2339="Urban",VLOOKUP(C2339,'Wage Index Urban (CMS.GOV)-PDPM'!$A$2:$D$1682,4,FALSE),0)</f>
        <v>0.9486</v>
      </c>
      <c r="J2339" s="138">
        <f>IF(H2339="Rural",VLOOKUP(B2339,'Wage Index Rural (CMS.GOV)-PDPM'!$B$1:$C$54,2,FALSE),0)</f>
        <v>0</v>
      </c>
    </row>
    <row r="2340" spans="1:10" x14ac:dyDescent="0.25">
      <c r="A2340" s="134">
        <v>39620</v>
      </c>
      <c r="B2340" s="134" t="s">
        <v>3779</v>
      </c>
      <c r="C2340" s="131">
        <v>37964</v>
      </c>
      <c r="D2340" s="132" t="s">
        <v>3855</v>
      </c>
      <c r="E2340" s="133" t="s">
        <v>3856</v>
      </c>
      <c r="F2340" s="133" t="s">
        <v>293</v>
      </c>
      <c r="G2340" s="135">
        <f t="shared" si="36"/>
        <v>1.0877000000000001</v>
      </c>
      <c r="H2340" s="134" t="s">
        <v>391</v>
      </c>
      <c r="I2340" s="138">
        <f>IF(H2340="Urban",VLOOKUP(C2340,'Wage Index Urban (CMS.GOV)-PDPM'!$A$2:$D$1682,4,FALSE),0)</f>
        <v>1.0877000000000001</v>
      </c>
      <c r="J2340" s="138">
        <f>IF(H2340="Rural",VLOOKUP(B2340,'Wage Index Rural (CMS.GOV)-PDPM'!$B$1:$C$54,2,FALSE),0)</f>
        <v>0</v>
      </c>
    </row>
    <row r="2341" spans="1:10" x14ac:dyDescent="0.25">
      <c r="A2341" s="134">
        <v>39630</v>
      </c>
      <c r="B2341" s="134" t="s">
        <v>3779</v>
      </c>
      <c r="C2341" s="131">
        <v>35084</v>
      </c>
      <c r="D2341" s="132" t="s">
        <v>498</v>
      </c>
      <c r="E2341" s="133" t="s">
        <v>3857</v>
      </c>
      <c r="F2341" s="133" t="s">
        <v>231</v>
      </c>
      <c r="G2341" s="135">
        <f t="shared" si="36"/>
        <v>1.1288</v>
      </c>
      <c r="H2341" s="134" t="s">
        <v>391</v>
      </c>
      <c r="I2341" s="138">
        <f>IF(H2341="Urban",VLOOKUP(C2341,'Wage Index Urban (CMS.GOV)-PDPM'!$A$2:$D$1682,4,FALSE),0)</f>
        <v>1.1288</v>
      </c>
      <c r="J2341" s="138">
        <f>IF(H2341="Rural",VLOOKUP(B2341,'Wage Index Rural (CMS.GOV)-PDPM'!$B$1:$C$54,2,FALSE),0)</f>
        <v>0</v>
      </c>
    </row>
    <row r="2342" spans="1:10" x14ac:dyDescent="0.25">
      <c r="A2342" s="134">
        <v>39640</v>
      </c>
      <c r="B2342" s="134" t="s">
        <v>3779</v>
      </c>
      <c r="C2342" s="131">
        <v>99939</v>
      </c>
      <c r="D2342" s="132" t="s">
        <v>3858</v>
      </c>
      <c r="E2342" s="133" t="s">
        <v>3859</v>
      </c>
      <c r="F2342" s="133" t="s">
        <v>7101</v>
      </c>
      <c r="G2342" s="135">
        <f t="shared" si="36"/>
        <v>0.80210000000000004</v>
      </c>
      <c r="H2342" s="134" t="s">
        <v>388</v>
      </c>
      <c r="I2342" s="138">
        <f>IF(H2342="Urban",VLOOKUP(C2342,'Wage Index Urban (CMS.GOV)-PDPM'!$A$2:$D$1682,4,FALSE),0)</f>
        <v>0</v>
      </c>
      <c r="J2342" s="138">
        <f>IF(H2342="Rural",VLOOKUP(B2342,'Wage Index Rural (CMS.GOV)-PDPM'!$B$1:$C$54,2,FALSE),0)</f>
        <v>0.80210000000000004</v>
      </c>
    </row>
    <row r="2343" spans="1:10" x14ac:dyDescent="0.25">
      <c r="A2343" s="134">
        <v>39650</v>
      </c>
      <c r="B2343" s="134" t="s">
        <v>3779</v>
      </c>
      <c r="C2343" s="131">
        <v>99939</v>
      </c>
      <c r="D2343" s="132" t="s">
        <v>3860</v>
      </c>
      <c r="E2343" s="133" t="s">
        <v>3861</v>
      </c>
      <c r="F2343" s="133" t="s">
        <v>7101</v>
      </c>
      <c r="G2343" s="135">
        <f t="shared" si="36"/>
        <v>0.80210000000000004</v>
      </c>
      <c r="H2343" s="134" t="s">
        <v>388</v>
      </c>
      <c r="I2343" s="138">
        <f>IF(H2343="Urban",VLOOKUP(C2343,'Wage Index Urban (CMS.GOV)-PDPM'!$A$2:$D$1682,4,FALSE),0)</f>
        <v>0</v>
      </c>
      <c r="J2343" s="138">
        <f>IF(H2343="Rural",VLOOKUP(B2343,'Wage Index Rural (CMS.GOV)-PDPM'!$B$1:$C$54,2,FALSE),0)</f>
        <v>0.80210000000000004</v>
      </c>
    </row>
    <row r="2344" spans="1:10" x14ac:dyDescent="0.25">
      <c r="A2344" s="134">
        <v>39670</v>
      </c>
      <c r="B2344" s="134" t="s">
        <v>3779</v>
      </c>
      <c r="C2344" s="131">
        <v>99939</v>
      </c>
      <c r="D2344" s="132" t="s">
        <v>3862</v>
      </c>
      <c r="E2344" s="133" t="s">
        <v>3863</v>
      </c>
      <c r="F2344" s="133" t="s">
        <v>7101</v>
      </c>
      <c r="G2344" s="135">
        <f t="shared" si="36"/>
        <v>0.80210000000000004</v>
      </c>
      <c r="H2344" s="134" t="s">
        <v>388</v>
      </c>
      <c r="I2344" s="138">
        <f>IF(H2344="Urban",VLOOKUP(C2344,'Wage Index Urban (CMS.GOV)-PDPM'!$A$2:$D$1682,4,FALSE),0)</f>
        <v>0</v>
      </c>
      <c r="J2344" s="138">
        <f>IF(H2344="Rural",VLOOKUP(B2344,'Wage Index Rural (CMS.GOV)-PDPM'!$B$1:$C$54,2,FALSE),0)</f>
        <v>0.80210000000000004</v>
      </c>
    </row>
    <row r="2345" spans="1:10" x14ac:dyDescent="0.25">
      <c r="A2345" s="134">
        <v>39680</v>
      </c>
      <c r="B2345" s="134" t="s">
        <v>3779</v>
      </c>
      <c r="C2345" s="131">
        <v>99939</v>
      </c>
      <c r="D2345" s="132" t="s">
        <v>2411</v>
      </c>
      <c r="E2345" s="133" t="s">
        <v>3864</v>
      </c>
      <c r="F2345" s="133" t="s">
        <v>7101</v>
      </c>
      <c r="G2345" s="135">
        <f t="shared" si="36"/>
        <v>0.80210000000000004</v>
      </c>
      <c r="H2345" s="134" t="s">
        <v>388</v>
      </c>
      <c r="I2345" s="138">
        <f>IF(H2345="Urban",VLOOKUP(C2345,'Wage Index Urban (CMS.GOV)-PDPM'!$A$2:$D$1682,4,FALSE),0)</f>
        <v>0</v>
      </c>
      <c r="J2345" s="138">
        <f>IF(H2345="Rural",VLOOKUP(B2345,'Wage Index Rural (CMS.GOV)-PDPM'!$B$1:$C$54,2,FALSE),0)</f>
        <v>0.80210000000000004</v>
      </c>
    </row>
    <row r="2346" spans="1:10" x14ac:dyDescent="0.25">
      <c r="A2346" s="134">
        <v>39999</v>
      </c>
      <c r="B2346" s="134" t="s">
        <v>3779</v>
      </c>
      <c r="C2346" s="131">
        <v>99939</v>
      </c>
      <c r="D2346" s="132" t="s">
        <v>387</v>
      </c>
      <c r="E2346" s="133" t="s">
        <v>6934</v>
      </c>
      <c r="F2346" s="133" t="s">
        <v>7101</v>
      </c>
      <c r="G2346" s="135">
        <f t="shared" si="36"/>
        <v>0.80210000000000004</v>
      </c>
      <c r="H2346" s="134" t="s">
        <v>388</v>
      </c>
      <c r="I2346" s="138">
        <f>IF(H2346="Urban",VLOOKUP(C2346,'Wage Index Urban (CMS.GOV)-PDPM'!$A$2:$D$1682,4,FALSE),0)</f>
        <v>0</v>
      </c>
      <c r="J2346" s="138">
        <f>IF(H2346="Rural",VLOOKUP(B2346,'Wage Index Rural (CMS.GOV)-PDPM'!$B$1:$C$54,2,FALSE),0)</f>
        <v>0.80210000000000004</v>
      </c>
    </row>
    <row r="2347" spans="1:10" x14ac:dyDescent="0.25">
      <c r="A2347" s="134">
        <v>39690</v>
      </c>
      <c r="B2347" s="134" t="s">
        <v>3779</v>
      </c>
      <c r="C2347" s="131">
        <v>99939</v>
      </c>
      <c r="D2347" s="132" t="s">
        <v>1742</v>
      </c>
      <c r="E2347" s="133" t="s">
        <v>3865</v>
      </c>
      <c r="F2347" s="133" t="s">
        <v>7101</v>
      </c>
      <c r="G2347" s="135">
        <f t="shared" si="36"/>
        <v>0.80210000000000004</v>
      </c>
      <c r="H2347" s="134" t="s">
        <v>388</v>
      </c>
      <c r="I2347" s="138">
        <f>IF(H2347="Urban",VLOOKUP(C2347,'Wage Index Urban (CMS.GOV)-PDPM'!$A$2:$D$1682,4,FALSE),0)</f>
        <v>0</v>
      </c>
      <c r="J2347" s="138">
        <f>IF(H2347="Rural",VLOOKUP(B2347,'Wage Index Rural (CMS.GOV)-PDPM'!$B$1:$C$54,2,FALSE),0)</f>
        <v>0.80210000000000004</v>
      </c>
    </row>
    <row r="2348" spans="1:10" x14ac:dyDescent="0.25">
      <c r="A2348" s="134">
        <v>39700</v>
      </c>
      <c r="B2348" s="134" t="s">
        <v>3779</v>
      </c>
      <c r="C2348" s="131">
        <v>99939</v>
      </c>
      <c r="D2348" s="132" t="s">
        <v>3866</v>
      </c>
      <c r="E2348" s="133" t="s">
        <v>3867</v>
      </c>
      <c r="F2348" s="133" t="s">
        <v>7101</v>
      </c>
      <c r="G2348" s="135">
        <f t="shared" si="36"/>
        <v>0.80210000000000004</v>
      </c>
      <c r="H2348" s="134" t="s">
        <v>388</v>
      </c>
      <c r="I2348" s="138">
        <f>IF(H2348="Urban",VLOOKUP(C2348,'Wage Index Urban (CMS.GOV)-PDPM'!$A$2:$D$1682,4,FALSE),0)</f>
        <v>0</v>
      </c>
      <c r="J2348" s="138">
        <f>IF(H2348="Rural",VLOOKUP(B2348,'Wage Index Rural (CMS.GOV)-PDPM'!$B$1:$C$54,2,FALSE),0)</f>
        <v>0.80210000000000004</v>
      </c>
    </row>
    <row r="2349" spans="1:10" x14ac:dyDescent="0.25">
      <c r="A2349" s="134">
        <v>39710</v>
      </c>
      <c r="B2349" s="134" t="s">
        <v>3779</v>
      </c>
      <c r="C2349" s="131">
        <v>99939</v>
      </c>
      <c r="D2349" s="132" t="s">
        <v>3380</v>
      </c>
      <c r="E2349" s="133" t="s">
        <v>3868</v>
      </c>
      <c r="F2349" s="133" t="s">
        <v>7101</v>
      </c>
      <c r="G2349" s="135">
        <f t="shared" si="36"/>
        <v>0.80210000000000004</v>
      </c>
      <c r="H2349" s="134" t="s">
        <v>388</v>
      </c>
      <c r="I2349" s="138">
        <f>IF(H2349="Urban",VLOOKUP(C2349,'Wage Index Urban (CMS.GOV)-PDPM'!$A$2:$D$1682,4,FALSE),0)</f>
        <v>0</v>
      </c>
      <c r="J2349" s="138">
        <f>IF(H2349="Rural",VLOOKUP(B2349,'Wage Index Rural (CMS.GOV)-PDPM'!$B$1:$C$54,2,FALSE),0)</f>
        <v>0.80210000000000004</v>
      </c>
    </row>
    <row r="2350" spans="1:10" x14ac:dyDescent="0.25">
      <c r="A2350" s="134">
        <v>39720</v>
      </c>
      <c r="B2350" s="134" t="s">
        <v>3779</v>
      </c>
      <c r="C2350" s="131">
        <v>99939</v>
      </c>
      <c r="D2350" s="132" t="s">
        <v>735</v>
      </c>
      <c r="E2350" s="133" t="s">
        <v>3869</v>
      </c>
      <c r="F2350" s="133" t="s">
        <v>7101</v>
      </c>
      <c r="G2350" s="135">
        <f t="shared" si="36"/>
        <v>0.80210000000000004</v>
      </c>
      <c r="H2350" s="134" t="s">
        <v>388</v>
      </c>
      <c r="I2350" s="138">
        <f>IF(H2350="Urban",VLOOKUP(C2350,'Wage Index Urban (CMS.GOV)-PDPM'!$A$2:$D$1682,4,FALSE),0)</f>
        <v>0</v>
      </c>
      <c r="J2350" s="138">
        <f>IF(H2350="Rural",VLOOKUP(B2350,'Wage Index Rural (CMS.GOV)-PDPM'!$B$1:$C$54,2,FALSE),0)</f>
        <v>0.80210000000000004</v>
      </c>
    </row>
    <row r="2351" spans="1:10" x14ac:dyDescent="0.25">
      <c r="A2351" s="134">
        <v>39730</v>
      </c>
      <c r="B2351" s="134" t="s">
        <v>3779</v>
      </c>
      <c r="C2351" s="131">
        <v>99939</v>
      </c>
      <c r="D2351" s="132" t="s">
        <v>3870</v>
      </c>
      <c r="E2351" s="133" t="s">
        <v>3871</v>
      </c>
      <c r="F2351" s="133" t="s">
        <v>7101</v>
      </c>
      <c r="G2351" s="135">
        <f t="shared" si="36"/>
        <v>0.80210000000000004</v>
      </c>
      <c r="H2351" s="134" t="s">
        <v>388</v>
      </c>
      <c r="I2351" s="138">
        <f>IF(H2351="Urban",VLOOKUP(C2351,'Wage Index Urban (CMS.GOV)-PDPM'!$A$2:$D$1682,4,FALSE),0)</f>
        <v>0</v>
      </c>
      <c r="J2351" s="138">
        <f>IF(H2351="Rural",VLOOKUP(B2351,'Wage Index Rural (CMS.GOV)-PDPM'!$B$1:$C$54,2,FALSE),0)</f>
        <v>0.80210000000000004</v>
      </c>
    </row>
    <row r="2352" spans="1:10" x14ac:dyDescent="0.25">
      <c r="A2352" s="134">
        <v>39740</v>
      </c>
      <c r="B2352" s="134" t="s">
        <v>3779</v>
      </c>
      <c r="C2352" s="131">
        <v>99939</v>
      </c>
      <c r="D2352" s="132" t="s">
        <v>1372</v>
      </c>
      <c r="E2352" s="133" t="s">
        <v>3872</v>
      </c>
      <c r="F2352" s="133" t="s">
        <v>7101</v>
      </c>
      <c r="G2352" s="135">
        <f t="shared" si="36"/>
        <v>0.80210000000000004</v>
      </c>
      <c r="H2352" s="134" t="s">
        <v>388</v>
      </c>
      <c r="I2352" s="138">
        <f>IF(H2352="Urban",VLOOKUP(C2352,'Wage Index Urban (CMS.GOV)-PDPM'!$A$2:$D$1682,4,FALSE),0)</f>
        <v>0</v>
      </c>
      <c r="J2352" s="138">
        <f>IF(H2352="Rural",VLOOKUP(B2352,'Wage Index Rural (CMS.GOV)-PDPM'!$B$1:$C$54,2,FALSE),0)</f>
        <v>0.80210000000000004</v>
      </c>
    </row>
    <row r="2353" spans="1:10" x14ac:dyDescent="0.25">
      <c r="A2353" s="134">
        <v>39750</v>
      </c>
      <c r="B2353" s="134" t="s">
        <v>3779</v>
      </c>
      <c r="C2353" s="131">
        <v>38300</v>
      </c>
      <c r="D2353" s="132" t="s">
        <v>518</v>
      </c>
      <c r="E2353" s="133" t="s">
        <v>3873</v>
      </c>
      <c r="F2353" s="133" t="s">
        <v>285</v>
      </c>
      <c r="G2353" s="135">
        <f t="shared" si="36"/>
        <v>0.82440000000000002</v>
      </c>
      <c r="H2353" s="134" t="s">
        <v>391</v>
      </c>
      <c r="I2353" s="138">
        <f>IF(H2353="Urban",VLOOKUP(C2353,'Wage Index Urban (CMS.GOV)-PDPM'!$A$2:$D$1682,4,FALSE),0)</f>
        <v>0.82440000000000002</v>
      </c>
      <c r="J2353" s="138">
        <f>IF(H2353="Rural",VLOOKUP(B2353,'Wage Index Rural (CMS.GOV)-PDPM'!$B$1:$C$54,2,FALSE),0)</f>
        <v>0</v>
      </c>
    </row>
    <row r="2354" spans="1:10" x14ac:dyDescent="0.25">
      <c r="A2354" s="134">
        <v>39760</v>
      </c>
      <c r="B2354" s="134" t="s">
        <v>3779</v>
      </c>
      <c r="C2354" s="131">
        <v>99939</v>
      </c>
      <c r="D2354" s="132" t="s">
        <v>1375</v>
      </c>
      <c r="E2354" s="133" t="s">
        <v>3874</v>
      </c>
      <c r="F2354" s="133" t="s">
        <v>7101</v>
      </c>
      <c r="G2354" s="135">
        <f t="shared" si="36"/>
        <v>0.80210000000000004</v>
      </c>
      <c r="H2354" s="134" t="s">
        <v>388</v>
      </c>
      <c r="I2354" s="138">
        <f>IF(H2354="Urban",VLOOKUP(C2354,'Wage Index Urban (CMS.GOV)-PDPM'!$A$2:$D$1682,4,FALSE),0)</f>
        <v>0</v>
      </c>
      <c r="J2354" s="138">
        <f>IF(H2354="Rural",VLOOKUP(B2354,'Wage Index Rural (CMS.GOV)-PDPM'!$B$1:$C$54,2,FALSE),0)</f>
        <v>0.80210000000000004</v>
      </c>
    </row>
    <row r="2355" spans="1:10" x14ac:dyDescent="0.25">
      <c r="A2355" s="134">
        <v>39770</v>
      </c>
      <c r="B2355" s="134" t="s">
        <v>3779</v>
      </c>
      <c r="C2355" s="131">
        <v>38300</v>
      </c>
      <c r="D2355" s="132" t="s">
        <v>3875</v>
      </c>
      <c r="E2355" s="133" t="s">
        <v>3876</v>
      </c>
      <c r="F2355" s="133" t="s">
        <v>285</v>
      </c>
      <c r="G2355" s="135">
        <f t="shared" si="36"/>
        <v>0.82440000000000002</v>
      </c>
      <c r="H2355" s="134" t="s">
        <v>391</v>
      </c>
      <c r="I2355" s="138">
        <f>IF(H2355="Urban",VLOOKUP(C2355,'Wage Index Urban (CMS.GOV)-PDPM'!$A$2:$D$1682,4,FALSE),0)</f>
        <v>0.82440000000000002</v>
      </c>
      <c r="J2355" s="138">
        <f>IF(H2355="Rural",VLOOKUP(B2355,'Wage Index Rural (CMS.GOV)-PDPM'!$B$1:$C$54,2,FALSE),0)</f>
        <v>0</v>
      </c>
    </row>
    <row r="2356" spans="1:10" x14ac:dyDescent="0.25">
      <c r="A2356" s="134">
        <v>39790</v>
      </c>
      <c r="B2356" s="134" t="s">
        <v>3779</v>
      </c>
      <c r="C2356" s="131">
        <v>42540</v>
      </c>
      <c r="D2356" s="132" t="s">
        <v>3384</v>
      </c>
      <c r="E2356" s="133" t="s">
        <v>3877</v>
      </c>
      <c r="F2356" s="133" t="s">
        <v>296</v>
      </c>
      <c r="G2356" s="135">
        <f t="shared" si="36"/>
        <v>0.83010000000000006</v>
      </c>
      <c r="H2356" s="134" t="s">
        <v>391</v>
      </c>
      <c r="I2356" s="138">
        <f>IF(H2356="Urban",VLOOKUP(C2356,'Wage Index Urban (CMS.GOV)-PDPM'!$A$2:$D$1682,4,FALSE),0)</f>
        <v>0.83010000000000006</v>
      </c>
      <c r="J2356" s="138">
        <f>IF(H2356="Rural",VLOOKUP(B2356,'Wage Index Rural (CMS.GOV)-PDPM'!$B$1:$C$54,2,FALSE),0)</f>
        <v>0</v>
      </c>
    </row>
    <row r="2357" spans="1:10" x14ac:dyDescent="0.25">
      <c r="A2357" s="134">
        <v>39800</v>
      </c>
      <c r="B2357" s="134" t="s">
        <v>3779</v>
      </c>
      <c r="C2357" s="131">
        <v>49620</v>
      </c>
      <c r="D2357" s="132" t="s">
        <v>2416</v>
      </c>
      <c r="E2357" s="133" t="s">
        <v>3878</v>
      </c>
      <c r="F2357" s="133" t="s">
        <v>301</v>
      </c>
      <c r="G2357" s="135">
        <f t="shared" si="36"/>
        <v>0.98110000000000008</v>
      </c>
      <c r="H2357" s="134" t="s">
        <v>391</v>
      </c>
      <c r="I2357" s="138">
        <f>IF(H2357="Urban",VLOOKUP(C2357,'Wage Index Urban (CMS.GOV)-PDPM'!$A$2:$D$1682,4,FALSE),0)</f>
        <v>0.98110000000000008</v>
      </c>
      <c r="J2357" s="138">
        <f>IF(H2357="Rural",VLOOKUP(B2357,'Wage Index Rural (CMS.GOV)-PDPM'!$B$1:$C$54,2,FALSE),0)</f>
        <v>0</v>
      </c>
    </row>
    <row r="2358" spans="1:10" x14ac:dyDescent="0.25">
      <c r="A2358" s="134">
        <v>40010</v>
      </c>
      <c r="B2358" s="134" t="s">
        <v>3880</v>
      </c>
      <c r="C2358" s="131">
        <v>38660</v>
      </c>
      <c r="D2358" s="132" t="s">
        <v>3881</v>
      </c>
      <c r="E2358" s="133" t="s">
        <v>6653</v>
      </c>
      <c r="F2358" s="133" t="s">
        <v>306</v>
      </c>
      <c r="G2358" s="135">
        <f t="shared" si="36"/>
        <v>0.35400000000000004</v>
      </c>
      <c r="H2358" s="134" t="s">
        <v>391</v>
      </c>
      <c r="I2358" s="138">
        <f>IF(H2358="Urban",VLOOKUP(C2358,'Wage Index Urban (CMS.GOV)-PDPM'!$A$2:$D$1682,4,FALSE),0)</f>
        <v>0.35400000000000004</v>
      </c>
      <c r="J2358" s="138">
        <f>IF(H2358="Rural",VLOOKUP(B2358,'Wage Index Rural (CMS.GOV)-PDPM'!$B$1:$C$54,2,FALSE),0)</f>
        <v>0</v>
      </c>
    </row>
    <row r="2359" spans="1:10" x14ac:dyDescent="0.25">
      <c r="A2359" s="134">
        <v>40020</v>
      </c>
      <c r="B2359" s="134" t="s">
        <v>3880</v>
      </c>
      <c r="C2359" s="131">
        <v>10380</v>
      </c>
      <c r="D2359" s="132" t="s">
        <v>3882</v>
      </c>
      <c r="E2359" s="133" t="s">
        <v>6523</v>
      </c>
      <c r="F2359" s="133" t="s">
        <v>302</v>
      </c>
      <c r="G2359" s="135">
        <f t="shared" si="36"/>
        <v>0.30130000000000001</v>
      </c>
      <c r="H2359" s="134" t="s">
        <v>391</v>
      </c>
      <c r="I2359" s="138">
        <f>IF(H2359="Urban",VLOOKUP(C2359,'Wage Index Urban (CMS.GOV)-PDPM'!$A$2:$D$1682,4,FALSE),0)</f>
        <v>0.30130000000000001</v>
      </c>
      <c r="J2359" s="138">
        <f>IF(H2359="Rural",VLOOKUP(B2359,'Wage Index Rural (CMS.GOV)-PDPM'!$B$1:$C$54,2,FALSE),0)</f>
        <v>0</v>
      </c>
    </row>
    <row r="2360" spans="1:10" x14ac:dyDescent="0.25">
      <c r="A2360" s="134">
        <v>40030</v>
      </c>
      <c r="B2360" s="134" t="s">
        <v>3880</v>
      </c>
      <c r="C2360" s="131">
        <v>10380</v>
      </c>
      <c r="D2360" s="132" t="s">
        <v>3883</v>
      </c>
      <c r="E2360" s="133" t="s">
        <v>6524</v>
      </c>
      <c r="F2360" s="133" t="s">
        <v>302</v>
      </c>
      <c r="G2360" s="135">
        <f t="shared" si="36"/>
        <v>0.30130000000000001</v>
      </c>
      <c r="H2360" s="134" t="s">
        <v>391</v>
      </c>
      <c r="I2360" s="138">
        <f>IF(H2360="Urban",VLOOKUP(C2360,'Wage Index Urban (CMS.GOV)-PDPM'!$A$2:$D$1682,4,FALSE),0)</f>
        <v>0.30130000000000001</v>
      </c>
      <c r="J2360" s="138">
        <f>IF(H2360="Rural",VLOOKUP(B2360,'Wage Index Rural (CMS.GOV)-PDPM'!$B$1:$C$54,2,FALSE),0)</f>
        <v>0</v>
      </c>
    </row>
    <row r="2361" spans="1:10" x14ac:dyDescent="0.25">
      <c r="A2361" s="134">
        <v>40040</v>
      </c>
      <c r="B2361" s="134" t="s">
        <v>3880</v>
      </c>
      <c r="C2361" s="131">
        <v>41980</v>
      </c>
      <c r="D2361" s="132" t="s">
        <v>3884</v>
      </c>
      <c r="E2361" s="133" t="s">
        <v>6676</v>
      </c>
      <c r="F2361" s="133" t="s">
        <v>303</v>
      </c>
      <c r="G2361" s="135">
        <f t="shared" si="36"/>
        <v>0.37190000000000001</v>
      </c>
      <c r="H2361" s="134" t="s">
        <v>391</v>
      </c>
      <c r="I2361" s="138">
        <f>IF(H2361="Urban",VLOOKUP(C2361,'Wage Index Urban (CMS.GOV)-PDPM'!$A$2:$D$1682,4,FALSE),0)</f>
        <v>0.37190000000000001</v>
      </c>
      <c r="J2361" s="138">
        <f>IF(H2361="Rural",VLOOKUP(B2361,'Wage Index Rural (CMS.GOV)-PDPM'!$B$1:$C$54,2,FALSE),0)</f>
        <v>0</v>
      </c>
    </row>
    <row r="2362" spans="1:10" x14ac:dyDescent="0.25">
      <c r="A2362" s="134">
        <v>40050</v>
      </c>
      <c r="B2362" s="134" t="s">
        <v>3880</v>
      </c>
      <c r="C2362" s="131">
        <v>41980</v>
      </c>
      <c r="D2362" s="132" t="s">
        <v>3885</v>
      </c>
      <c r="E2362" s="133" t="s">
        <v>6677</v>
      </c>
      <c r="F2362" s="133" t="s">
        <v>303</v>
      </c>
      <c r="G2362" s="135">
        <f t="shared" si="36"/>
        <v>0.37190000000000001</v>
      </c>
      <c r="H2362" s="134" t="s">
        <v>391</v>
      </c>
      <c r="I2362" s="138">
        <f>IF(H2362="Urban",VLOOKUP(C2362,'Wage Index Urban (CMS.GOV)-PDPM'!$A$2:$D$1682,4,FALSE),0)</f>
        <v>0.37190000000000001</v>
      </c>
      <c r="J2362" s="138">
        <f>IF(H2362="Rural",VLOOKUP(B2362,'Wage Index Rural (CMS.GOV)-PDPM'!$B$1:$C$54,2,FALSE),0)</f>
        <v>0</v>
      </c>
    </row>
    <row r="2363" spans="1:10" x14ac:dyDescent="0.25">
      <c r="A2363" s="134">
        <v>40060</v>
      </c>
      <c r="B2363" s="134" t="s">
        <v>3880</v>
      </c>
      <c r="C2363" s="131">
        <v>10380</v>
      </c>
      <c r="D2363" s="132" t="s">
        <v>3886</v>
      </c>
      <c r="E2363" s="133" t="s">
        <v>6525</v>
      </c>
      <c r="F2363" s="133" t="s">
        <v>302</v>
      </c>
      <c r="G2363" s="135">
        <f t="shared" si="36"/>
        <v>0.30130000000000001</v>
      </c>
      <c r="H2363" s="134" t="s">
        <v>391</v>
      </c>
      <c r="I2363" s="138">
        <f>IF(H2363="Urban",VLOOKUP(C2363,'Wage Index Urban (CMS.GOV)-PDPM'!$A$2:$D$1682,4,FALSE),0)</f>
        <v>0.30130000000000001</v>
      </c>
      <c r="J2363" s="138">
        <f>IF(H2363="Rural",VLOOKUP(B2363,'Wage Index Rural (CMS.GOV)-PDPM'!$B$1:$C$54,2,FALSE),0)</f>
        <v>0</v>
      </c>
    </row>
    <row r="2364" spans="1:10" x14ac:dyDescent="0.25">
      <c r="A2364" s="134">
        <v>40070</v>
      </c>
      <c r="B2364" s="134" t="s">
        <v>3880</v>
      </c>
      <c r="C2364" s="131">
        <v>11640</v>
      </c>
      <c r="D2364" s="132" t="s">
        <v>3887</v>
      </c>
      <c r="E2364" s="133" t="s">
        <v>6541</v>
      </c>
      <c r="F2364" s="133" t="s">
        <v>304</v>
      </c>
      <c r="G2364" s="135">
        <f t="shared" si="36"/>
        <v>0.3261</v>
      </c>
      <c r="H2364" s="134" t="s">
        <v>391</v>
      </c>
      <c r="I2364" s="138">
        <f>IF(H2364="Urban",VLOOKUP(C2364,'Wage Index Urban (CMS.GOV)-PDPM'!$A$2:$D$1682,4,FALSE),0)</f>
        <v>0.3261</v>
      </c>
      <c r="J2364" s="138">
        <f>IF(H2364="Rural",VLOOKUP(B2364,'Wage Index Rural (CMS.GOV)-PDPM'!$B$1:$C$54,2,FALSE),0)</f>
        <v>0</v>
      </c>
    </row>
    <row r="2365" spans="1:10" x14ac:dyDescent="0.25">
      <c r="A2365" s="134">
        <v>40080</v>
      </c>
      <c r="B2365" s="134" t="s">
        <v>3880</v>
      </c>
      <c r="C2365" s="131">
        <v>25020</v>
      </c>
      <c r="D2365" s="132" t="s">
        <v>3888</v>
      </c>
      <c r="E2365" s="133" t="s">
        <v>6613</v>
      </c>
      <c r="F2365" s="133" t="s">
        <v>305</v>
      </c>
      <c r="G2365" s="135">
        <f t="shared" si="36"/>
        <v>0.3967</v>
      </c>
      <c r="H2365" s="134" t="s">
        <v>391</v>
      </c>
      <c r="I2365" s="138">
        <f>IF(H2365="Urban",VLOOKUP(C2365,'Wage Index Urban (CMS.GOV)-PDPM'!$A$2:$D$1682,4,FALSE),0)</f>
        <v>0.3967</v>
      </c>
      <c r="J2365" s="138">
        <f>IF(H2365="Rural",VLOOKUP(B2365,'Wage Index Rural (CMS.GOV)-PDPM'!$B$1:$C$54,2,FALSE),0)</f>
        <v>0</v>
      </c>
    </row>
    <row r="2366" spans="1:10" x14ac:dyDescent="0.25">
      <c r="A2366" s="134">
        <v>40090</v>
      </c>
      <c r="B2366" s="134" t="s">
        <v>3880</v>
      </c>
      <c r="C2366" s="131">
        <v>41980</v>
      </c>
      <c r="D2366" s="132" t="s">
        <v>3889</v>
      </c>
      <c r="E2366" s="133" t="s">
        <v>6678</v>
      </c>
      <c r="F2366" s="133" t="s">
        <v>303</v>
      </c>
      <c r="G2366" s="135">
        <f t="shared" si="36"/>
        <v>0.37190000000000001</v>
      </c>
      <c r="H2366" s="134" t="s">
        <v>391</v>
      </c>
      <c r="I2366" s="138">
        <f>IF(H2366="Urban",VLOOKUP(C2366,'Wage Index Urban (CMS.GOV)-PDPM'!$A$2:$D$1682,4,FALSE),0)</f>
        <v>0.37190000000000001</v>
      </c>
      <c r="J2366" s="138">
        <f>IF(H2366="Rural",VLOOKUP(B2366,'Wage Index Rural (CMS.GOV)-PDPM'!$B$1:$C$54,2,FALSE),0)</f>
        <v>0</v>
      </c>
    </row>
    <row r="2367" spans="1:10" x14ac:dyDescent="0.25">
      <c r="A2367" s="134">
        <v>40100</v>
      </c>
      <c r="B2367" s="134" t="s">
        <v>3880</v>
      </c>
      <c r="C2367" s="131">
        <v>41980</v>
      </c>
      <c r="D2367" s="132" t="s">
        <v>3890</v>
      </c>
      <c r="E2367" s="133" t="s">
        <v>6679</v>
      </c>
      <c r="F2367" s="133" t="s">
        <v>303</v>
      </c>
      <c r="G2367" s="135">
        <f t="shared" si="36"/>
        <v>0.37190000000000001</v>
      </c>
      <c r="H2367" s="134" t="s">
        <v>391</v>
      </c>
      <c r="I2367" s="138">
        <f>IF(H2367="Urban",VLOOKUP(C2367,'Wage Index Urban (CMS.GOV)-PDPM'!$A$2:$D$1682,4,FALSE),0)</f>
        <v>0.37190000000000001</v>
      </c>
      <c r="J2367" s="138">
        <f>IF(H2367="Rural",VLOOKUP(B2367,'Wage Index Rural (CMS.GOV)-PDPM'!$B$1:$C$54,2,FALSE),0)</f>
        <v>0</v>
      </c>
    </row>
    <row r="2368" spans="1:10" x14ac:dyDescent="0.25">
      <c r="A2368" s="134">
        <v>40110</v>
      </c>
      <c r="B2368" s="134" t="s">
        <v>3880</v>
      </c>
      <c r="C2368" s="131">
        <v>41980</v>
      </c>
      <c r="D2368" s="132" t="s">
        <v>3891</v>
      </c>
      <c r="E2368" s="133" t="s">
        <v>6680</v>
      </c>
      <c r="F2368" s="133" t="s">
        <v>303</v>
      </c>
      <c r="G2368" s="135">
        <f t="shared" si="36"/>
        <v>0.37190000000000001</v>
      </c>
      <c r="H2368" s="134" t="s">
        <v>391</v>
      </c>
      <c r="I2368" s="138">
        <f>IF(H2368="Urban",VLOOKUP(C2368,'Wage Index Urban (CMS.GOV)-PDPM'!$A$2:$D$1682,4,FALSE),0)</f>
        <v>0.37190000000000001</v>
      </c>
      <c r="J2368" s="138">
        <f>IF(H2368="Rural",VLOOKUP(B2368,'Wage Index Rural (CMS.GOV)-PDPM'!$B$1:$C$54,2,FALSE),0)</f>
        <v>0</v>
      </c>
    </row>
    <row r="2369" spans="1:10" x14ac:dyDescent="0.25">
      <c r="A2369" s="134">
        <v>40120</v>
      </c>
      <c r="B2369" s="134" t="s">
        <v>3880</v>
      </c>
      <c r="C2369" s="131">
        <v>41900</v>
      </c>
      <c r="D2369" s="132" t="s">
        <v>3892</v>
      </c>
      <c r="E2369" s="133" t="s">
        <v>6672</v>
      </c>
      <c r="F2369" s="133" t="s">
        <v>3893</v>
      </c>
      <c r="G2369" s="135">
        <f t="shared" si="36"/>
        <v>0.3957</v>
      </c>
      <c r="H2369" s="134" t="s">
        <v>391</v>
      </c>
      <c r="I2369" s="138">
        <f>IF(H2369="Urban",VLOOKUP(C2369,'Wage Index Urban (CMS.GOV)-PDPM'!$A$2:$D$1682,4,FALSE),0)</f>
        <v>0.3957</v>
      </c>
      <c r="J2369" s="138">
        <f>IF(H2369="Rural",VLOOKUP(B2369,'Wage Index Rural (CMS.GOV)-PDPM'!$B$1:$C$54,2,FALSE),0)</f>
        <v>0</v>
      </c>
    </row>
    <row r="2370" spans="1:10" x14ac:dyDescent="0.25">
      <c r="A2370" s="134">
        <v>40130</v>
      </c>
      <c r="B2370" s="134" t="s">
        <v>3880</v>
      </c>
      <c r="C2370" s="131">
        <v>41980</v>
      </c>
      <c r="D2370" s="132" t="s">
        <v>3894</v>
      </c>
      <c r="E2370" s="133" t="s">
        <v>6681</v>
      </c>
      <c r="F2370" s="133" t="s">
        <v>303</v>
      </c>
      <c r="G2370" s="135">
        <f t="shared" si="36"/>
        <v>0.37190000000000001</v>
      </c>
      <c r="H2370" s="134" t="s">
        <v>391</v>
      </c>
      <c r="I2370" s="138">
        <f>IF(H2370="Urban",VLOOKUP(C2370,'Wage Index Urban (CMS.GOV)-PDPM'!$A$2:$D$1682,4,FALSE),0)</f>
        <v>0.37190000000000001</v>
      </c>
      <c r="J2370" s="138">
        <f>IF(H2370="Rural",VLOOKUP(B2370,'Wage Index Rural (CMS.GOV)-PDPM'!$B$1:$C$54,2,FALSE),0)</f>
        <v>0</v>
      </c>
    </row>
    <row r="2371" spans="1:10" x14ac:dyDescent="0.25">
      <c r="A2371" s="134">
        <v>40140</v>
      </c>
      <c r="B2371" s="134" t="s">
        <v>3880</v>
      </c>
      <c r="C2371" s="131">
        <v>11640</v>
      </c>
      <c r="D2371" s="132" t="s">
        <v>3895</v>
      </c>
      <c r="E2371" s="133" t="s">
        <v>6542</v>
      </c>
      <c r="F2371" s="133" t="s">
        <v>304</v>
      </c>
      <c r="G2371" s="135">
        <f t="shared" si="36"/>
        <v>0.3261</v>
      </c>
      <c r="H2371" s="134" t="s">
        <v>391</v>
      </c>
      <c r="I2371" s="138">
        <f>IF(H2371="Urban",VLOOKUP(C2371,'Wage Index Urban (CMS.GOV)-PDPM'!$A$2:$D$1682,4,FALSE),0)</f>
        <v>0.3261</v>
      </c>
      <c r="J2371" s="138">
        <f>IF(H2371="Rural",VLOOKUP(B2371,'Wage Index Rural (CMS.GOV)-PDPM'!$B$1:$C$54,2,FALSE),0)</f>
        <v>0</v>
      </c>
    </row>
    <row r="2372" spans="1:10" x14ac:dyDescent="0.25">
      <c r="A2372" s="134">
        <v>40145</v>
      </c>
      <c r="B2372" s="134" t="s">
        <v>3880</v>
      </c>
      <c r="C2372" s="131">
        <v>41980</v>
      </c>
      <c r="D2372" s="132" t="s">
        <v>3896</v>
      </c>
      <c r="E2372" s="133" t="s">
        <v>6682</v>
      </c>
      <c r="F2372" s="133" t="s">
        <v>303</v>
      </c>
      <c r="G2372" s="135">
        <f t="shared" si="36"/>
        <v>0.37190000000000001</v>
      </c>
      <c r="H2372" s="134" t="s">
        <v>391</v>
      </c>
      <c r="I2372" s="138">
        <f>IF(H2372="Urban",VLOOKUP(C2372,'Wage Index Urban (CMS.GOV)-PDPM'!$A$2:$D$1682,4,FALSE),0)</f>
        <v>0.37190000000000001</v>
      </c>
      <c r="J2372" s="138">
        <f>IF(H2372="Rural",VLOOKUP(B2372,'Wage Index Rural (CMS.GOV)-PDPM'!$B$1:$C$54,2,FALSE),0)</f>
        <v>0</v>
      </c>
    </row>
    <row r="2373" spans="1:10" x14ac:dyDescent="0.25">
      <c r="A2373" s="134">
        <v>40150</v>
      </c>
      <c r="B2373" s="134" t="s">
        <v>3880</v>
      </c>
      <c r="C2373" s="131">
        <v>41980</v>
      </c>
      <c r="D2373" s="132" t="s">
        <v>3897</v>
      </c>
      <c r="E2373" s="133" t="s">
        <v>6683</v>
      </c>
      <c r="F2373" s="133" t="s">
        <v>303</v>
      </c>
      <c r="G2373" s="135">
        <f t="shared" si="36"/>
        <v>0.37190000000000001</v>
      </c>
      <c r="H2373" s="134" t="s">
        <v>391</v>
      </c>
      <c r="I2373" s="138">
        <f>IF(H2373="Urban",VLOOKUP(C2373,'Wage Index Urban (CMS.GOV)-PDPM'!$A$2:$D$1682,4,FALSE),0)</f>
        <v>0.37190000000000001</v>
      </c>
      <c r="J2373" s="138">
        <f>IF(H2373="Rural",VLOOKUP(B2373,'Wage Index Rural (CMS.GOV)-PDPM'!$B$1:$C$54,2,FALSE),0)</f>
        <v>0</v>
      </c>
    </row>
    <row r="2374" spans="1:10" x14ac:dyDescent="0.25">
      <c r="A2374" s="134">
        <v>40160</v>
      </c>
      <c r="B2374" s="134" t="s">
        <v>3880</v>
      </c>
      <c r="C2374" s="131">
        <v>41980</v>
      </c>
      <c r="D2374" s="132" t="s">
        <v>3898</v>
      </c>
      <c r="E2374" s="133" t="s">
        <v>6684</v>
      </c>
      <c r="F2374" s="133" t="s">
        <v>303</v>
      </c>
      <c r="G2374" s="135">
        <f t="shared" si="36"/>
        <v>0.37190000000000001</v>
      </c>
      <c r="H2374" s="134" t="s">
        <v>391</v>
      </c>
      <c r="I2374" s="138">
        <f>IF(H2374="Urban",VLOOKUP(C2374,'Wage Index Urban (CMS.GOV)-PDPM'!$A$2:$D$1682,4,FALSE),0)</f>
        <v>0.37190000000000001</v>
      </c>
      <c r="J2374" s="138">
        <f>IF(H2374="Rural",VLOOKUP(B2374,'Wage Index Rural (CMS.GOV)-PDPM'!$B$1:$C$54,2,FALSE),0)</f>
        <v>0</v>
      </c>
    </row>
    <row r="2375" spans="1:10" x14ac:dyDescent="0.25">
      <c r="A2375" s="134">
        <v>40170</v>
      </c>
      <c r="B2375" s="134" t="s">
        <v>3880</v>
      </c>
      <c r="C2375" s="131">
        <v>41980</v>
      </c>
      <c r="D2375" s="132" t="s">
        <v>3899</v>
      </c>
      <c r="E2375" s="133" t="s">
        <v>6685</v>
      </c>
      <c r="F2375" s="133" t="s">
        <v>303</v>
      </c>
      <c r="G2375" s="135">
        <f t="shared" si="36"/>
        <v>0.37190000000000001</v>
      </c>
      <c r="H2375" s="134" t="s">
        <v>391</v>
      </c>
      <c r="I2375" s="138">
        <f>IF(H2375="Urban",VLOOKUP(C2375,'Wage Index Urban (CMS.GOV)-PDPM'!$A$2:$D$1682,4,FALSE),0)</f>
        <v>0.37190000000000001</v>
      </c>
      <c r="J2375" s="138">
        <f>IF(H2375="Rural",VLOOKUP(B2375,'Wage Index Rural (CMS.GOV)-PDPM'!$B$1:$C$54,2,FALSE),0)</f>
        <v>0</v>
      </c>
    </row>
    <row r="2376" spans="1:10" x14ac:dyDescent="0.25">
      <c r="A2376" s="134">
        <v>40180</v>
      </c>
      <c r="B2376" s="134" t="s">
        <v>3880</v>
      </c>
      <c r="C2376" s="131">
        <v>41980</v>
      </c>
      <c r="D2376" s="132" t="s">
        <v>3900</v>
      </c>
      <c r="E2376" s="133" t="s">
        <v>6686</v>
      </c>
      <c r="F2376" s="133" t="s">
        <v>303</v>
      </c>
      <c r="G2376" s="135">
        <f t="shared" si="36"/>
        <v>0.37190000000000001</v>
      </c>
      <c r="H2376" s="134" t="s">
        <v>391</v>
      </c>
      <c r="I2376" s="138">
        <f>IF(H2376="Urban",VLOOKUP(C2376,'Wage Index Urban (CMS.GOV)-PDPM'!$A$2:$D$1682,4,FALSE),0)</f>
        <v>0.37190000000000001</v>
      </c>
      <c r="J2376" s="138">
        <f>IF(H2376="Rural",VLOOKUP(B2376,'Wage Index Rural (CMS.GOV)-PDPM'!$B$1:$C$54,2,FALSE),0)</f>
        <v>0</v>
      </c>
    </row>
    <row r="2377" spans="1:10" x14ac:dyDescent="0.25">
      <c r="A2377" s="134">
        <v>40190</v>
      </c>
      <c r="B2377" s="134" t="s">
        <v>3880</v>
      </c>
      <c r="C2377" s="131">
        <v>41980</v>
      </c>
      <c r="D2377" s="132" t="s">
        <v>3901</v>
      </c>
      <c r="E2377" s="133" t="s">
        <v>6687</v>
      </c>
      <c r="F2377" s="133" t="s">
        <v>303</v>
      </c>
      <c r="G2377" s="135">
        <f t="shared" ref="G2377:G2440" si="37">IF(H2377="Rural",J2377,I2377)</f>
        <v>0.37190000000000001</v>
      </c>
      <c r="H2377" s="134" t="s">
        <v>391</v>
      </c>
      <c r="I2377" s="138">
        <f>IF(H2377="Urban",VLOOKUP(C2377,'Wage Index Urban (CMS.GOV)-PDPM'!$A$2:$D$1682,4,FALSE),0)</f>
        <v>0.37190000000000001</v>
      </c>
      <c r="J2377" s="138">
        <f>IF(H2377="Rural",VLOOKUP(B2377,'Wage Index Rural (CMS.GOV)-PDPM'!$B$1:$C$54,2,FALSE),0)</f>
        <v>0</v>
      </c>
    </row>
    <row r="2378" spans="1:10" x14ac:dyDescent="0.25">
      <c r="A2378" s="134">
        <v>40200</v>
      </c>
      <c r="B2378" s="134" t="s">
        <v>3880</v>
      </c>
      <c r="C2378" s="131">
        <v>41980</v>
      </c>
      <c r="D2378" s="132" t="s">
        <v>3902</v>
      </c>
      <c r="E2378" s="133" t="s">
        <v>6688</v>
      </c>
      <c r="F2378" s="133" t="s">
        <v>303</v>
      </c>
      <c r="G2378" s="135">
        <f t="shared" si="37"/>
        <v>0.37190000000000001</v>
      </c>
      <c r="H2378" s="134" t="s">
        <v>391</v>
      </c>
      <c r="I2378" s="138">
        <f>IF(H2378="Urban",VLOOKUP(C2378,'Wage Index Urban (CMS.GOV)-PDPM'!$A$2:$D$1682,4,FALSE),0)</f>
        <v>0.37190000000000001</v>
      </c>
      <c r="J2378" s="138">
        <f>IF(H2378="Rural",VLOOKUP(B2378,'Wage Index Rural (CMS.GOV)-PDPM'!$B$1:$C$54,2,FALSE),0)</f>
        <v>0</v>
      </c>
    </row>
    <row r="2379" spans="1:10" x14ac:dyDescent="0.25">
      <c r="A2379" s="134">
        <v>40210</v>
      </c>
      <c r="B2379" s="134" t="s">
        <v>3880</v>
      </c>
      <c r="C2379" s="131">
        <v>99940</v>
      </c>
      <c r="D2379" s="132" t="s">
        <v>3903</v>
      </c>
      <c r="E2379" s="133" t="s">
        <v>6935</v>
      </c>
      <c r="F2379" s="133" t="s">
        <v>7102</v>
      </c>
      <c r="G2379" s="135">
        <f t="shared" si="37"/>
        <v>0.4047</v>
      </c>
      <c r="H2379" s="134" t="s">
        <v>388</v>
      </c>
      <c r="I2379" s="138">
        <f>IF(H2379="Urban",VLOOKUP(C2379,'Wage Index Urban (CMS.GOV)-PDPM'!$A$2:$D$1682,4,FALSE),0)</f>
        <v>0</v>
      </c>
      <c r="J2379" s="138">
        <f>IF(H2379="Rural",VLOOKUP(B2379,'Wage Index Rural (CMS.GOV)-PDPM'!$B$1:$C$54,2,FALSE),0)</f>
        <v>0.4047</v>
      </c>
    </row>
    <row r="2380" spans="1:10" x14ac:dyDescent="0.25">
      <c r="A2380" s="134">
        <v>40220</v>
      </c>
      <c r="B2380" s="134" t="s">
        <v>3880</v>
      </c>
      <c r="C2380" s="131">
        <v>41980</v>
      </c>
      <c r="D2380" s="132" t="s">
        <v>3904</v>
      </c>
      <c r="E2380" s="133" t="s">
        <v>6689</v>
      </c>
      <c r="F2380" s="133" t="s">
        <v>303</v>
      </c>
      <c r="G2380" s="135">
        <f t="shared" si="37"/>
        <v>0.37190000000000001</v>
      </c>
      <c r="H2380" s="134" t="s">
        <v>391</v>
      </c>
      <c r="I2380" s="138">
        <f>IF(H2380="Urban",VLOOKUP(C2380,'Wage Index Urban (CMS.GOV)-PDPM'!$A$2:$D$1682,4,FALSE),0)</f>
        <v>0.37190000000000001</v>
      </c>
      <c r="J2380" s="138">
        <f>IF(H2380="Rural",VLOOKUP(B2380,'Wage Index Rural (CMS.GOV)-PDPM'!$B$1:$C$54,2,FALSE),0)</f>
        <v>0</v>
      </c>
    </row>
    <row r="2381" spans="1:10" x14ac:dyDescent="0.25">
      <c r="A2381" s="134">
        <v>40230</v>
      </c>
      <c r="B2381" s="134" t="s">
        <v>3880</v>
      </c>
      <c r="C2381" s="131">
        <v>41980</v>
      </c>
      <c r="D2381" s="132" t="s">
        <v>3905</v>
      </c>
      <c r="E2381" s="133" t="s">
        <v>6690</v>
      </c>
      <c r="F2381" s="133" t="s">
        <v>303</v>
      </c>
      <c r="G2381" s="135">
        <f t="shared" si="37"/>
        <v>0.37190000000000001</v>
      </c>
      <c r="H2381" s="134" t="s">
        <v>391</v>
      </c>
      <c r="I2381" s="138">
        <f>IF(H2381="Urban",VLOOKUP(C2381,'Wage Index Urban (CMS.GOV)-PDPM'!$A$2:$D$1682,4,FALSE),0)</f>
        <v>0.37190000000000001</v>
      </c>
      <c r="J2381" s="138">
        <f>IF(H2381="Rural",VLOOKUP(B2381,'Wage Index Rural (CMS.GOV)-PDPM'!$B$1:$C$54,2,FALSE),0)</f>
        <v>0</v>
      </c>
    </row>
    <row r="2382" spans="1:10" x14ac:dyDescent="0.25">
      <c r="A2382" s="134">
        <v>40240</v>
      </c>
      <c r="B2382" s="134" t="s">
        <v>3880</v>
      </c>
      <c r="C2382" s="131">
        <v>99940</v>
      </c>
      <c r="D2382" s="132" t="s">
        <v>3906</v>
      </c>
      <c r="E2382" s="133" t="s">
        <v>6936</v>
      </c>
      <c r="F2382" s="133" t="s">
        <v>7102</v>
      </c>
      <c r="G2382" s="135">
        <f t="shared" si="37"/>
        <v>0.4047</v>
      </c>
      <c r="H2382" s="134" t="s">
        <v>388</v>
      </c>
      <c r="I2382" s="138">
        <f>IF(H2382="Urban",VLOOKUP(C2382,'Wage Index Urban (CMS.GOV)-PDPM'!$A$2:$D$1682,4,FALSE),0)</f>
        <v>0</v>
      </c>
      <c r="J2382" s="138">
        <f>IF(H2382="Rural",VLOOKUP(B2382,'Wage Index Rural (CMS.GOV)-PDPM'!$B$1:$C$54,2,FALSE),0)</f>
        <v>0.4047</v>
      </c>
    </row>
    <row r="2383" spans="1:10" x14ac:dyDescent="0.25">
      <c r="A2383" s="134">
        <v>40250</v>
      </c>
      <c r="B2383" s="134" t="s">
        <v>3880</v>
      </c>
      <c r="C2383" s="131">
        <v>41980</v>
      </c>
      <c r="D2383" s="132" t="s">
        <v>3907</v>
      </c>
      <c r="E2383" s="133" t="s">
        <v>6691</v>
      </c>
      <c r="F2383" s="133" t="s">
        <v>303</v>
      </c>
      <c r="G2383" s="135">
        <f t="shared" si="37"/>
        <v>0.37190000000000001</v>
      </c>
      <c r="H2383" s="134" t="s">
        <v>391</v>
      </c>
      <c r="I2383" s="138">
        <f>IF(H2383="Urban",VLOOKUP(C2383,'Wage Index Urban (CMS.GOV)-PDPM'!$A$2:$D$1682,4,FALSE),0)</f>
        <v>0.37190000000000001</v>
      </c>
      <c r="J2383" s="138">
        <f>IF(H2383="Rural",VLOOKUP(B2383,'Wage Index Rural (CMS.GOV)-PDPM'!$B$1:$C$54,2,FALSE),0)</f>
        <v>0</v>
      </c>
    </row>
    <row r="2384" spans="1:10" x14ac:dyDescent="0.25">
      <c r="A2384" s="134">
        <v>40260</v>
      </c>
      <c r="B2384" s="134" t="s">
        <v>3880</v>
      </c>
      <c r="C2384" s="131">
        <v>41980</v>
      </c>
      <c r="D2384" s="132" t="s">
        <v>3908</v>
      </c>
      <c r="E2384" s="133" t="s">
        <v>6692</v>
      </c>
      <c r="F2384" s="133" t="s">
        <v>303</v>
      </c>
      <c r="G2384" s="135">
        <f t="shared" si="37"/>
        <v>0.37190000000000001</v>
      </c>
      <c r="H2384" s="134" t="s">
        <v>391</v>
      </c>
      <c r="I2384" s="138">
        <f>IF(H2384="Urban",VLOOKUP(C2384,'Wage Index Urban (CMS.GOV)-PDPM'!$A$2:$D$1682,4,FALSE),0)</f>
        <v>0.37190000000000001</v>
      </c>
      <c r="J2384" s="138">
        <f>IF(H2384="Rural",VLOOKUP(B2384,'Wage Index Rural (CMS.GOV)-PDPM'!$B$1:$C$54,2,FALSE),0)</f>
        <v>0</v>
      </c>
    </row>
    <row r="2385" spans="1:10" x14ac:dyDescent="0.25">
      <c r="A2385" s="134">
        <v>40265</v>
      </c>
      <c r="B2385" s="134" t="s">
        <v>3880</v>
      </c>
      <c r="C2385" s="131">
        <v>41980</v>
      </c>
      <c r="D2385" s="132" t="s">
        <v>3909</v>
      </c>
      <c r="E2385" s="133" t="s">
        <v>6693</v>
      </c>
      <c r="F2385" s="133" t="s">
        <v>303</v>
      </c>
      <c r="G2385" s="135">
        <f t="shared" si="37"/>
        <v>0.37190000000000001</v>
      </c>
      <c r="H2385" s="134" t="s">
        <v>391</v>
      </c>
      <c r="I2385" s="138">
        <f>IF(H2385="Urban",VLOOKUP(C2385,'Wage Index Urban (CMS.GOV)-PDPM'!$A$2:$D$1682,4,FALSE),0)</f>
        <v>0.37190000000000001</v>
      </c>
      <c r="J2385" s="138">
        <f>IF(H2385="Rural",VLOOKUP(B2385,'Wage Index Rural (CMS.GOV)-PDPM'!$B$1:$C$54,2,FALSE),0)</f>
        <v>0</v>
      </c>
    </row>
    <row r="2386" spans="1:10" x14ac:dyDescent="0.25">
      <c r="A2386" s="134">
        <v>40270</v>
      </c>
      <c r="B2386" s="134" t="s">
        <v>3880</v>
      </c>
      <c r="C2386" s="131">
        <v>49500</v>
      </c>
      <c r="D2386" s="132" t="s">
        <v>3910</v>
      </c>
      <c r="E2386" s="133" t="s">
        <v>6748</v>
      </c>
      <c r="F2386" s="133" t="s">
        <v>6493</v>
      </c>
      <c r="G2386" s="135">
        <f t="shared" si="37"/>
        <v>0.31040000000000001</v>
      </c>
      <c r="H2386" s="134" t="s">
        <v>391</v>
      </c>
      <c r="I2386" s="138">
        <f>IF(H2386="Urban",VLOOKUP(C2386,'Wage Index Urban (CMS.GOV)-PDPM'!$A$2:$D$1682,4,FALSE),0)</f>
        <v>0.31040000000000001</v>
      </c>
      <c r="J2386" s="138">
        <f>IF(H2386="Rural",VLOOKUP(B2386,'Wage Index Rural (CMS.GOV)-PDPM'!$B$1:$C$54,2,FALSE),0)</f>
        <v>0</v>
      </c>
    </row>
    <row r="2387" spans="1:10" x14ac:dyDescent="0.25">
      <c r="A2387" s="134">
        <v>40280</v>
      </c>
      <c r="B2387" s="134" t="s">
        <v>3880</v>
      </c>
      <c r="C2387" s="131">
        <v>25020</v>
      </c>
      <c r="D2387" s="132" t="s">
        <v>3911</v>
      </c>
      <c r="E2387" s="133" t="s">
        <v>6614</v>
      </c>
      <c r="F2387" s="133" t="s">
        <v>305</v>
      </c>
      <c r="G2387" s="135">
        <f t="shared" si="37"/>
        <v>0.3967</v>
      </c>
      <c r="H2387" s="134" t="s">
        <v>391</v>
      </c>
      <c r="I2387" s="138">
        <f>IF(H2387="Urban",VLOOKUP(C2387,'Wage Index Urban (CMS.GOV)-PDPM'!$A$2:$D$1682,4,FALSE),0)</f>
        <v>0.3967</v>
      </c>
      <c r="J2387" s="138">
        <f>IF(H2387="Rural",VLOOKUP(B2387,'Wage Index Rural (CMS.GOV)-PDPM'!$B$1:$C$54,2,FALSE),0)</f>
        <v>0</v>
      </c>
    </row>
    <row r="2388" spans="1:10" x14ac:dyDescent="0.25">
      <c r="A2388" s="134">
        <v>40290</v>
      </c>
      <c r="B2388" s="134" t="s">
        <v>3880</v>
      </c>
      <c r="C2388" s="131">
        <v>49500</v>
      </c>
      <c r="D2388" s="132" t="s">
        <v>3912</v>
      </c>
      <c r="E2388" s="133" t="s">
        <v>6749</v>
      </c>
      <c r="F2388" s="133" t="s">
        <v>6493</v>
      </c>
      <c r="G2388" s="135">
        <f t="shared" si="37"/>
        <v>0.31040000000000001</v>
      </c>
      <c r="H2388" s="134" t="s">
        <v>391</v>
      </c>
      <c r="I2388" s="138">
        <f>IF(H2388="Urban",VLOOKUP(C2388,'Wage Index Urban (CMS.GOV)-PDPM'!$A$2:$D$1682,4,FALSE),0)</f>
        <v>0.31040000000000001</v>
      </c>
      <c r="J2388" s="138">
        <f>IF(H2388="Rural",VLOOKUP(B2388,'Wage Index Rural (CMS.GOV)-PDPM'!$B$1:$C$54,2,FALSE),0)</f>
        <v>0</v>
      </c>
    </row>
    <row r="2389" spans="1:10" x14ac:dyDescent="0.25">
      <c r="A2389" s="134">
        <v>40300</v>
      </c>
      <c r="B2389" s="134" t="s">
        <v>3880</v>
      </c>
      <c r="C2389" s="131">
        <v>41980</v>
      </c>
      <c r="D2389" s="132" t="s">
        <v>3913</v>
      </c>
      <c r="E2389" s="133" t="s">
        <v>6694</v>
      </c>
      <c r="F2389" s="133" t="s">
        <v>303</v>
      </c>
      <c r="G2389" s="135">
        <f t="shared" si="37"/>
        <v>0.37190000000000001</v>
      </c>
      <c r="H2389" s="134" t="s">
        <v>391</v>
      </c>
      <c r="I2389" s="138">
        <f>IF(H2389="Urban",VLOOKUP(C2389,'Wage Index Urban (CMS.GOV)-PDPM'!$A$2:$D$1682,4,FALSE),0)</f>
        <v>0.37190000000000001</v>
      </c>
      <c r="J2389" s="138">
        <f>IF(H2389="Rural",VLOOKUP(B2389,'Wage Index Rural (CMS.GOV)-PDPM'!$B$1:$C$54,2,FALSE),0)</f>
        <v>0</v>
      </c>
    </row>
    <row r="2390" spans="1:10" x14ac:dyDescent="0.25">
      <c r="A2390" s="134">
        <v>40310</v>
      </c>
      <c r="B2390" s="134" t="s">
        <v>3880</v>
      </c>
      <c r="C2390" s="131">
        <v>41980</v>
      </c>
      <c r="D2390" s="132" t="s">
        <v>3914</v>
      </c>
      <c r="E2390" s="133" t="s">
        <v>6695</v>
      </c>
      <c r="F2390" s="133" t="s">
        <v>303</v>
      </c>
      <c r="G2390" s="135">
        <f t="shared" si="37"/>
        <v>0.37190000000000001</v>
      </c>
      <c r="H2390" s="134" t="s">
        <v>391</v>
      </c>
      <c r="I2390" s="138">
        <f>IF(H2390="Urban",VLOOKUP(C2390,'Wage Index Urban (CMS.GOV)-PDPM'!$A$2:$D$1682,4,FALSE),0)</f>
        <v>0.37190000000000001</v>
      </c>
      <c r="J2390" s="138">
        <f>IF(H2390="Rural",VLOOKUP(B2390,'Wage Index Rural (CMS.GOV)-PDPM'!$B$1:$C$54,2,FALSE),0)</f>
        <v>0</v>
      </c>
    </row>
    <row r="2391" spans="1:10" x14ac:dyDescent="0.25">
      <c r="A2391" s="134">
        <v>40320</v>
      </c>
      <c r="B2391" s="134" t="s">
        <v>3880</v>
      </c>
      <c r="C2391" s="131">
        <v>11640</v>
      </c>
      <c r="D2391" s="132" t="s">
        <v>3915</v>
      </c>
      <c r="E2391" s="133" t="s">
        <v>6543</v>
      </c>
      <c r="F2391" s="133" t="s">
        <v>304</v>
      </c>
      <c r="G2391" s="135">
        <f t="shared" si="37"/>
        <v>0.3261</v>
      </c>
      <c r="H2391" s="134" t="s">
        <v>391</v>
      </c>
      <c r="I2391" s="138">
        <f>IF(H2391="Urban",VLOOKUP(C2391,'Wage Index Urban (CMS.GOV)-PDPM'!$A$2:$D$1682,4,FALSE),0)</f>
        <v>0.3261</v>
      </c>
      <c r="J2391" s="138">
        <f>IF(H2391="Rural",VLOOKUP(B2391,'Wage Index Rural (CMS.GOV)-PDPM'!$B$1:$C$54,2,FALSE),0)</f>
        <v>0</v>
      </c>
    </row>
    <row r="2392" spans="1:10" x14ac:dyDescent="0.25">
      <c r="A2392" s="134">
        <v>40330</v>
      </c>
      <c r="B2392" s="134" t="s">
        <v>3880</v>
      </c>
      <c r="C2392" s="131">
        <v>32420</v>
      </c>
      <c r="D2392" s="132" t="s">
        <v>3916</v>
      </c>
      <c r="E2392" s="133" t="s">
        <v>6631</v>
      </c>
      <c r="F2392" s="133" t="s">
        <v>3917</v>
      </c>
      <c r="G2392" s="135">
        <f t="shared" si="37"/>
        <v>0.31990000000000002</v>
      </c>
      <c r="H2392" s="134" t="s">
        <v>391</v>
      </c>
      <c r="I2392" s="138">
        <f>IF(H2392="Urban",VLOOKUP(C2392,'Wage Index Urban (CMS.GOV)-PDPM'!$A$2:$D$1682,4,FALSE),0)</f>
        <v>0.31990000000000002</v>
      </c>
      <c r="J2392" s="138">
        <f>IF(H2392="Rural",VLOOKUP(B2392,'Wage Index Rural (CMS.GOV)-PDPM'!$B$1:$C$54,2,FALSE),0)</f>
        <v>0</v>
      </c>
    </row>
    <row r="2393" spans="1:10" x14ac:dyDescent="0.25">
      <c r="A2393" s="134">
        <v>40340</v>
      </c>
      <c r="B2393" s="134" t="s">
        <v>3880</v>
      </c>
      <c r="C2393" s="131">
        <v>41980</v>
      </c>
      <c r="D2393" s="132" t="s">
        <v>3918</v>
      </c>
      <c r="E2393" s="133" t="s">
        <v>6696</v>
      </c>
      <c r="F2393" s="133" t="s">
        <v>303</v>
      </c>
      <c r="G2393" s="135">
        <f t="shared" si="37"/>
        <v>0.37190000000000001</v>
      </c>
      <c r="H2393" s="134" t="s">
        <v>391</v>
      </c>
      <c r="I2393" s="138">
        <f>IF(H2393="Urban",VLOOKUP(C2393,'Wage Index Urban (CMS.GOV)-PDPM'!$A$2:$D$1682,4,FALSE),0)</f>
        <v>0.37190000000000001</v>
      </c>
      <c r="J2393" s="138">
        <f>IF(H2393="Rural",VLOOKUP(B2393,'Wage Index Rural (CMS.GOV)-PDPM'!$B$1:$C$54,2,FALSE),0)</f>
        <v>0</v>
      </c>
    </row>
    <row r="2394" spans="1:10" x14ac:dyDescent="0.25">
      <c r="A2394" s="134">
        <v>40350</v>
      </c>
      <c r="B2394" s="134" t="s">
        <v>3880</v>
      </c>
      <c r="C2394" s="131">
        <v>10380</v>
      </c>
      <c r="D2394" s="132" t="s">
        <v>3919</v>
      </c>
      <c r="E2394" s="133" t="s">
        <v>6526</v>
      </c>
      <c r="F2394" s="133" t="s">
        <v>302</v>
      </c>
      <c r="G2394" s="135">
        <f t="shared" si="37"/>
        <v>0.30130000000000001</v>
      </c>
      <c r="H2394" s="134" t="s">
        <v>391</v>
      </c>
      <c r="I2394" s="138">
        <f>IF(H2394="Urban",VLOOKUP(C2394,'Wage Index Urban (CMS.GOV)-PDPM'!$A$2:$D$1682,4,FALSE),0)</f>
        <v>0.30130000000000001</v>
      </c>
      <c r="J2394" s="138">
        <f>IF(H2394="Rural",VLOOKUP(B2394,'Wage Index Rural (CMS.GOV)-PDPM'!$B$1:$C$54,2,FALSE),0)</f>
        <v>0</v>
      </c>
    </row>
    <row r="2395" spans="1:10" x14ac:dyDescent="0.25">
      <c r="A2395" s="134">
        <v>40360</v>
      </c>
      <c r="B2395" s="134" t="s">
        <v>3880</v>
      </c>
      <c r="C2395" s="131">
        <v>99940</v>
      </c>
      <c r="D2395" s="132" t="s">
        <v>3920</v>
      </c>
      <c r="E2395" s="133" t="s">
        <v>6937</v>
      </c>
      <c r="F2395" s="133" t="s">
        <v>7102</v>
      </c>
      <c r="G2395" s="135">
        <f t="shared" si="37"/>
        <v>0.4047</v>
      </c>
      <c r="H2395" s="134" t="s">
        <v>388</v>
      </c>
      <c r="I2395" s="138">
        <f>IF(H2395="Urban",VLOOKUP(C2395,'Wage Index Urban (CMS.GOV)-PDPM'!$A$2:$D$1682,4,FALSE),0)</f>
        <v>0</v>
      </c>
      <c r="J2395" s="138">
        <f>IF(H2395="Rural",VLOOKUP(B2395,'Wage Index Rural (CMS.GOV)-PDPM'!$B$1:$C$54,2,FALSE),0)</f>
        <v>0.4047</v>
      </c>
    </row>
    <row r="2396" spans="1:10" x14ac:dyDescent="0.25">
      <c r="A2396" s="134">
        <v>40370</v>
      </c>
      <c r="B2396" s="134" t="s">
        <v>3880</v>
      </c>
      <c r="C2396" s="131">
        <v>38660</v>
      </c>
      <c r="D2396" s="132" t="s">
        <v>3921</v>
      </c>
      <c r="E2396" s="133" t="s">
        <v>6654</v>
      </c>
      <c r="F2396" s="133" t="s">
        <v>306</v>
      </c>
      <c r="G2396" s="135">
        <f t="shared" si="37"/>
        <v>0.35400000000000004</v>
      </c>
      <c r="H2396" s="134" t="s">
        <v>391</v>
      </c>
      <c r="I2396" s="138">
        <f>IF(H2396="Urban",VLOOKUP(C2396,'Wage Index Urban (CMS.GOV)-PDPM'!$A$2:$D$1682,4,FALSE),0)</f>
        <v>0.35400000000000004</v>
      </c>
      <c r="J2396" s="138">
        <f>IF(H2396="Rural",VLOOKUP(B2396,'Wage Index Rural (CMS.GOV)-PDPM'!$B$1:$C$54,2,FALSE),0)</f>
        <v>0</v>
      </c>
    </row>
    <row r="2397" spans="1:10" x14ac:dyDescent="0.25">
      <c r="A2397" s="134">
        <v>40380</v>
      </c>
      <c r="B2397" s="134" t="s">
        <v>3880</v>
      </c>
      <c r="C2397" s="131">
        <v>41980</v>
      </c>
      <c r="D2397" s="132" t="s">
        <v>3922</v>
      </c>
      <c r="E2397" s="133" t="s">
        <v>6697</v>
      </c>
      <c r="F2397" s="133" t="s">
        <v>303</v>
      </c>
      <c r="G2397" s="135">
        <f t="shared" si="37"/>
        <v>0.37190000000000001</v>
      </c>
      <c r="H2397" s="134" t="s">
        <v>391</v>
      </c>
      <c r="I2397" s="138">
        <f>IF(H2397="Urban",VLOOKUP(C2397,'Wage Index Urban (CMS.GOV)-PDPM'!$A$2:$D$1682,4,FALSE),0)</f>
        <v>0.37190000000000001</v>
      </c>
      <c r="J2397" s="138">
        <f>IF(H2397="Rural",VLOOKUP(B2397,'Wage Index Rural (CMS.GOV)-PDPM'!$B$1:$C$54,2,FALSE),0)</f>
        <v>0</v>
      </c>
    </row>
    <row r="2398" spans="1:10" x14ac:dyDescent="0.25">
      <c r="A2398" s="134">
        <v>40390</v>
      </c>
      <c r="B2398" s="134" t="s">
        <v>3880</v>
      </c>
      <c r="C2398" s="131">
        <v>41900</v>
      </c>
      <c r="D2398" s="132" t="s">
        <v>3923</v>
      </c>
      <c r="E2398" s="133" t="s">
        <v>6673</v>
      </c>
      <c r="F2398" s="133" t="s">
        <v>3893</v>
      </c>
      <c r="G2398" s="135">
        <f t="shared" si="37"/>
        <v>0.3957</v>
      </c>
      <c r="H2398" s="134" t="s">
        <v>391</v>
      </c>
      <c r="I2398" s="138">
        <f>IF(H2398="Urban",VLOOKUP(C2398,'Wage Index Urban (CMS.GOV)-PDPM'!$A$2:$D$1682,4,FALSE),0)</f>
        <v>0.3957</v>
      </c>
      <c r="J2398" s="138">
        <f>IF(H2398="Rural",VLOOKUP(B2398,'Wage Index Rural (CMS.GOV)-PDPM'!$B$1:$C$54,2,FALSE),0)</f>
        <v>0</v>
      </c>
    </row>
    <row r="2399" spans="1:10" x14ac:dyDescent="0.25">
      <c r="A2399" s="134">
        <v>40400</v>
      </c>
      <c r="B2399" s="134" t="s">
        <v>3880</v>
      </c>
      <c r="C2399" s="131">
        <v>10380</v>
      </c>
      <c r="D2399" s="132" t="s">
        <v>3924</v>
      </c>
      <c r="E2399" s="133" t="s">
        <v>6527</v>
      </c>
      <c r="F2399" s="133" t="s">
        <v>302</v>
      </c>
      <c r="G2399" s="135">
        <f t="shared" si="37"/>
        <v>0.30130000000000001</v>
      </c>
      <c r="H2399" s="134" t="s">
        <v>391</v>
      </c>
      <c r="I2399" s="138">
        <f>IF(H2399="Urban",VLOOKUP(C2399,'Wage Index Urban (CMS.GOV)-PDPM'!$A$2:$D$1682,4,FALSE),0)</f>
        <v>0.30130000000000001</v>
      </c>
      <c r="J2399" s="138">
        <f>IF(H2399="Rural",VLOOKUP(B2399,'Wage Index Rural (CMS.GOV)-PDPM'!$B$1:$C$54,2,FALSE),0)</f>
        <v>0</v>
      </c>
    </row>
    <row r="2400" spans="1:10" x14ac:dyDescent="0.25">
      <c r="A2400" s="134">
        <v>40410</v>
      </c>
      <c r="B2400" s="134" t="s">
        <v>3880</v>
      </c>
      <c r="C2400" s="131">
        <v>32420</v>
      </c>
      <c r="D2400" s="132" t="s">
        <v>3925</v>
      </c>
      <c r="E2400" s="133" t="s">
        <v>6632</v>
      </c>
      <c r="F2400" s="133" t="s">
        <v>3917</v>
      </c>
      <c r="G2400" s="135">
        <f t="shared" si="37"/>
        <v>0.31990000000000002</v>
      </c>
      <c r="H2400" s="134" t="s">
        <v>391</v>
      </c>
      <c r="I2400" s="138">
        <f>IF(H2400="Urban",VLOOKUP(C2400,'Wage Index Urban (CMS.GOV)-PDPM'!$A$2:$D$1682,4,FALSE),0)</f>
        <v>0.31990000000000002</v>
      </c>
      <c r="J2400" s="138">
        <f>IF(H2400="Rural",VLOOKUP(B2400,'Wage Index Rural (CMS.GOV)-PDPM'!$B$1:$C$54,2,FALSE),0)</f>
        <v>0</v>
      </c>
    </row>
    <row r="2401" spans="1:10" x14ac:dyDescent="0.25">
      <c r="A2401" s="134">
        <v>40420</v>
      </c>
      <c r="B2401" s="134" t="s">
        <v>3880</v>
      </c>
      <c r="C2401" s="131">
        <v>41980</v>
      </c>
      <c r="D2401" s="132" t="s">
        <v>3926</v>
      </c>
      <c r="E2401" s="133" t="s">
        <v>6698</v>
      </c>
      <c r="F2401" s="133" t="s">
        <v>303</v>
      </c>
      <c r="G2401" s="135">
        <f t="shared" si="37"/>
        <v>0.37190000000000001</v>
      </c>
      <c r="H2401" s="134" t="s">
        <v>391</v>
      </c>
      <c r="I2401" s="138">
        <f>IF(H2401="Urban",VLOOKUP(C2401,'Wage Index Urban (CMS.GOV)-PDPM'!$A$2:$D$1682,4,FALSE),0)</f>
        <v>0.37190000000000001</v>
      </c>
      <c r="J2401" s="138">
        <f>IF(H2401="Rural",VLOOKUP(B2401,'Wage Index Rural (CMS.GOV)-PDPM'!$B$1:$C$54,2,FALSE),0)</f>
        <v>0</v>
      </c>
    </row>
    <row r="2402" spans="1:10" x14ac:dyDescent="0.25">
      <c r="A2402" s="134">
        <v>40430</v>
      </c>
      <c r="B2402" s="134" t="s">
        <v>3880</v>
      </c>
      <c r="C2402" s="131">
        <v>41980</v>
      </c>
      <c r="D2402" s="132" t="s">
        <v>3927</v>
      </c>
      <c r="E2402" s="133" t="s">
        <v>6699</v>
      </c>
      <c r="F2402" s="133" t="s">
        <v>303</v>
      </c>
      <c r="G2402" s="135">
        <f t="shared" si="37"/>
        <v>0.37190000000000001</v>
      </c>
      <c r="H2402" s="134" t="s">
        <v>391</v>
      </c>
      <c r="I2402" s="138">
        <f>IF(H2402="Urban",VLOOKUP(C2402,'Wage Index Urban (CMS.GOV)-PDPM'!$A$2:$D$1682,4,FALSE),0)</f>
        <v>0.37190000000000001</v>
      </c>
      <c r="J2402" s="138">
        <f>IF(H2402="Rural",VLOOKUP(B2402,'Wage Index Rural (CMS.GOV)-PDPM'!$B$1:$C$54,2,FALSE),0)</f>
        <v>0</v>
      </c>
    </row>
    <row r="2403" spans="1:10" x14ac:dyDescent="0.25">
      <c r="A2403" s="134">
        <v>40440</v>
      </c>
      <c r="B2403" s="134" t="s">
        <v>3880</v>
      </c>
      <c r="C2403" s="131">
        <v>41980</v>
      </c>
      <c r="D2403" s="132" t="s">
        <v>3928</v>
      </c>
      <c r="E2403" s="133" t="s">
        <v>6700</v>
      </c>
      <c r="F2403" s="133" t="s">
        <v>303</v>
      </c>
      <c r="G2403" s="135">
        <f t="shared" si="37"/>
        <v>0.37190000000000001</v>
      </c>
      <c r="H2403" s="134" t="s">
        <v>391</v>
      </c>
      <c r="I2403" s="138">
        <f>IF(H2403="Urban",VLOOKUP(C2403,'Wage Index Urban (CMS.GOV)-PDPM'!$A$2:$D$1682,4,FALSE),0)</f>
        <v>0.37190000000000001</v>
      </c>
      <c r="J2403" s="138">
        <f>IF(H2403="Rural",VLOOKUP(B2403,'Wage Index Rural (CMS.GOV)-PDPM'!$B$1:$C$54,2,FALSE),0)</f>
        <v>0</v>
      </c>
    </row>
    <row r="2404" spans="1:10" x14ac:dyDescent="0.25">
      <c r="A2404" s="134">
        <v>40450</v>
      </c>
      <c r="B2404" s="134" t="s">
        <v>3880</v>
      </c>
      <c r="C2404" s="131">
        <v>41980</v>
      </c>
      <c r="D2404" s="132" t="s">
        <v>3929</v>
      </c>
      <c r="E2404" s="133" t="s">
        <v>6701</v>
      </c>
      <c r="F2404" s="133" t="s">
        <v>303</v>
      </c>
      <c r="G2404" s="135">
        <f t="shared" si="37"/>
        <v>0.37190000000000001</v>
      </c>
      <c r="H2404" s="134" t="s">
        <v>391</v>
      </c>
      <c r="I2404" s="138">
        <f>IF(H2404="Urban",VLOOKUP(C2404,'Wage Index Urban (CMS.GOV)-PDPM'!$A$2:$D$1682,4,FALSE),0)</f>
        <v>0.37190000000000001</v>
      </c>
      <c r="J2404" s="138">
        <f>IF(H2404="Rural",VLOOKUP(B2404,'Wage Index Rural (CMS.GOV)-PDPM'!$B$1:$C$54,2,FALSE),0)</f>
        <v>0</v>
      </c>
    </row>
    <row r="2405" spans="1:10" x14ac:dyDescent="0.25">
      <c r="A2405" s="134">
        <v>40460</v>
      </c>
      <c r="B2405" s="134" t="s">
        <v>3880</v>
      </c>
      <c r="C2405" s="131">
        <v>99940</v>
      </c>
      <c r="D2405" s="132" t="s">
        <v>3930</v>
      </c>
      <c r="E2405" s="133" t="s">
        <v>6938</v>
      </c>
      <c r="F2405" s="133" t="s">
        <v>7102</v>
      </c>
      <c r="G2405" s="135">
        <f t="shared" si="37"/>
        <v>0.4047</v>
      </c>
      <c r="H2405" s="134" t="s">
        <v>388</v>
      </c>
      <c r="I2405" s="138">
        <f>IF(H2405="Urban",VLOOKUP(C2405,'Wage Index Urban (CMS.GOV)-PDPM'!$A$2:$D$1682,4,FALSE),0)</f>
        <v>0</v>
      </c>
      <c r="J2405" s="138">
        <f>IF(H2405="Rural",VLOOKUP(B2405,'Wage Index Rural (CMS.GOV)-PDPM'!$B$1:$C$54,2,FALSE),0)</f>
        <v>0.4047</v>
      </c>
    </row>
    <row r="2406" spans="1:10" x14ac:dyDescent="0.25">
      <c r="A2406" s="134">
        <v>40470</v>
      </c>
      <c r="B2406" s="134" t="s">
        <v>3880</v>
      </c>
      <c r="C2406" s="131">
        <v>41980</v>
      </c>
      <c r="D2406" s="132" t="s">
        <v>3931</v>
      </c>
      <c r="E2406" s="133" t="s">
        <v>6702</v>
      </c>
      <c r="F2406" s="133" t="s">
        <v>303</v>
      </c>
      <c r="G2406" s="135">
        <f t="shared" si="37"/>
        <v>0.37190000000000001</v>
      </c>
      <c r="H2406" s="134" t="s">
        <v>391</v>
      </c>
      <c r="I2406" s="138">
        <f>IF(H2406="Urban",VLOOKUP(C2406,'Wage Index Urban (CMS.GOV)-PDPM'!$A$2:$D$1682,4,FALSE),0)</f>
        <v>0.37190000000000001</v>
      </c>
      <c r="J2406" s="138">
        <f>IF(H2406="Rural",VLOOKUP(B2406,'Wage Index Rural (CMS.GOV)-PDPM'!$B$1:$C$54,2,FALSE),0)</f>
        <v>0</v>
      </c>
    </row>
    <row r="2407" spans="1:10" x14ac:dyDescent="0.25">
      <c r="A2407" s="134">
        <v>40480</v>
      </c>
      <c r="B2407" s="134" t="s">
        <v>3880</v>
      </c>
      <c r="C2407" s="131">
        <v>32420</v>
      </c>
      <c r="D2407" s="132" t="s">
        <v>3932</v>
      </c>
      <c r="E2407" s="133" t="s">
        <v>6633</v>
      </c>
      <c r="F2407" s="133" t="s">
        <v>3917</v>
      </c>
      <c r="G2407" s="135">
        <f t="shared" si="37"/>
        <v>0.31990000000000002</v>
      </c>
      <c r="H2407" s="134" t="s">
        <v>391</v>
      </c>
      <c r="I2407" s="138">
        <f>IF(H2407="Urban",VLOOKUP(C2407,'Wage Index Urban (CMS.GOV)-PDPM'!$A$2:$D$1682,4,FALSE),0)</f>
        <v>0.31990000000000002</v>
      </c>
      <c r="J2407" s="138">
        <f>IF(H2407="Rural",VLOOKUP(B2407,'Wage Index Rural (CMS.GOV)-PDPM'!$B$1:$C$54,2,FALSE),0)</f>
        <v>0</v>
      </c>
    </row>
    <row r="2408" spans="1:10" x14ac:dyDescent="0.25">
      <c r="A2408" s="134">
        <v>40490</v>
      </c>
      <c r="B2408" s="134" t="s">
        <v>3880</v>
      </c>
      <c r="C2408" s="131">
        <v>10380</v>
      </c>
      <c r="D2408" s="132" t="s">
        <v>3933</v>
      </c>
      <c r="E2408" s="133" t="s">
        <v>6528</v>
      </c>
      <c r="F2408" s="133" t="s">
        <v>302</v>
      </c>
      <c r="G2408" s="135">
        <f t="shared" si="37"/>
        <v>0.30130000000000001</v>
      </c>
      <c r="H2408" s="134" t="s">
        <v>391</v>
      </c>
      <c r="I2408" s="138">
        <f>IF(H2408="Urban",VLOOKUP(C2408,'Wage Index Urban (CMS.GOV)-PDPM'!$A$2:$D$1682,4,FALSE),0)</f>
        <v>0.30130000000000001</v>
      </c>
      <c r="J2408" s="138">
        <f>IF(H2408="Rural",VLOOKUP(B2408,'Wage Index Rural (CMS.GOV)-PDPM'!$B$1:$C$54,2,FALSE),0)</f>
        <v>0</v>
      </c>
    </row>
    <row r="2409" spans="1:10" x14ac:dyDescent="0.25">
      <c r="A2409" s="134">
        <v>40500</v>
      </c>
      <c r="B2409" s="134" t="s">
        <v>3880</v>
      </c>
      <c r="C2409" s="131">
        <v>41980</v>
      </c>
      <c r="D2409" s="132" t="s">
        <v>3934</v>
      </c>
      <c r="E2409" s="133" t="s">
        <v>6703</v>
      </c>
      <c r="F2409" s="133" t="s">
        <v>303</v>
      </c>
      <c r="G2409" s="135">
        <f t="shared" si="37"/>
        <v>0.37190000000000001</v>
      </c>
      <c r="H2409" s="134" t="s">
        <v>391</v>
      </c>
      <c r="I2409" s="138">
        <f>IF(H2409="Urban",VLOOKUP(C2409,'Wage Index Urban (CMS.GOV)-PDPM'!$A$2:$D$1682,4,FALSE),0)</f>
        <v>0.37190000000000001</v>
      </c>
      <c r="J2409" s="138">
        <f>IF(H2409="Rural",VLOOKUP(B2409,'Wage Index Rural (CMS.GOV)-PDPM'!$B$1:$C$54,2,FALSE),0)</f>
        <v>0</v>
      </c>
    </row>
    <row r="2410" spans="1:10" x14ac:dyDescent="0.25">
      <c r="A2410" s="134">
        <v>40510</v>
      </c>
      <c r="B2410" s="134" t="s">
        <v>3880</v>
      </c>
      <c r="C2410" s="131">
        <v>41980</v>
      </c>
      <c r="D2410" s="132" t="s">
        <v>6488</v>
      </c>
      <c r="E2410" s="133" t="s">
        <v>6704</v>
      </c>
      <c r="F2410" s="133" t="s">
        <v>303</v>
      </c>
      <c r="G2410" s="135">
        <f t="shared" si="37"/>
        <v>0.37190000000000001</v>
      </c>
      <c r="H2410" s="134" t="s">
        <v>391</v>
      </c>
      <c r="I2410" s="138">
        <f>IF(H2410="Urban",VLOOKUP(C2410,'Wage Index Urban (CMS.GOV)-PDPM'!$A$2:$D$1682,4,FALSE),0)</f>
        <v>0.37190000000000001</v>
      </c>
      <c r="J2410" s="138">
        <f>IF(H2410="Rural",VLOOKUP(B2410,'Wage Index Rural (CMS.GOV)-PDPM'!$B$1:$C$54,2,FALSE),0)</f>
        <v>0</v>
      </c>
    </row>
    <row r="2411" spans="1:10" x14ac:dyDescent="0.25">
      <c r="A2411" s="134">
        <v>40520</v>
      </c>
      <c r="B2411" s="134" t="s">
        <v>3880</v>
      </c>
      <c r="C2411" s="131">
        <v>41980</v>
      </c>
      <c r="D2411" s="132" t="s">
        <v>3935</v>
      </c>
      <c r="E2411" s="133" t="s">
        <v>6705</v>
      </c>
      <c r="F2411" s="133" t="s">
        <v>303</v>
      </c>
      <c r="G2411" s="135">
        <f t="shared" si="37"/>
        <v>0.37190000000000001</v>
      </c>
      <c r="H2411" s="134" t="s">
        <v>391</v>
      </c>
      <c r="I2411" s="138">
        <f>IF(H2411="Urban",VLOOKUP(C2411,'Wage Index Urban (CMS.GOV)-PDPM'!$A$2:$D$1682,4,FALSE),0)</f>
        <v>0.37190000000000001</v>
      </c>
      <c r="J2411" s="138">
        <f>IF(H2411="Rural",VLOOKUP(B2411,'Wage Index Rural (CMS.GOV)-PDPM'!$B$1:$C$54,2,FALSE),0)</f>
        <v>0</v>
      </c>
    </row>
    <row r="2412" spans="1:10" x14ac:dyDescent="0.25">
      <c r="A2412" s="134">
        <v>40530</v>
      </c>
      <c r="B2412" s="134" t="s">
        <v>3880</v>
      </c>
      <c r="C2412" s="131">
        <v>41980</v>
      </c>
      <c r="D2412" s="132" t="s">
        <v>3936</v>
      </c>
      <c r="E2412" s="133" t="s">
        <v>6706</v>
      </c>
      <c r="F2412" s="133" t="s">
        <v>303</v>
      </c>
      <c r="G2412" s="135">
        <f t="shared" si="37"/>
        <v>0.37190000000000001</v>
      </c>
      <c r="H2412" s="134" t="s">
        <v>391</v>
      </c>
      <c r="I2412" s="138">
        <f>IF(H2412="Urban",VLOOKUP(C2412,'Wage Index Urban (CMS.GOV)-PDPM'!$A$2:$D$1682,4,FALSE),0)</f>
        <v>0.37190000000000001</v>
      </c>
      <c r="J2412" s="138">
        <f>IF(H2412="Rural",VLOOKUP(B2412,'Wage Index Rural (CMS.GOV)-PDPM'!$B$1:$C$54,2,FALSE),0)</f>
        <v>0</v>
      </c>
    </row>
    <row r="2413" spans="1:10" x14ac:dyDescent="0.25">
      <c r="A2413" s="134">
        <v>40540</v>
      </c>
      <c r="B2413" s="134" t="s">
        <v>3880</v>
      </c>
      <c r="C2413" s="131">
        <v>25020</v>
      </c>
      <c r="D2413" s="132" t="s">
        <v>3937</v>
      </c>
      <c r="E2413" s="133" t="s">
        <v>6615</v>
      </c>
      <c r="F2413" s="133" t="s">
        <v>305</v>
      </c>
      <c r="G2413" s="135">
        <f t="shared" si="37"/>
        <v>0.3967</v>
      </c>
      <c r="H2413" s="134" t="s">
        <v>391</v>
      </c>
      <c r="I2413" s="138">
        <f>IF(H2413="Urban",VLOOKUP(C2413,'Wage Index Urban (CMS.GOV)-PDPM'!$A$2:$D$1682,4,FALSE),0)</f>
        <v>0.3967</v>
      </c>
      <c r="J2413" s="138">
        <f>IF(H2413="Rural",VLOOKUP(B2413,'Wage Index Rural (CMS.GOV)-PDPM'!$B$1:$C$54,2,FALSE),0)</f>
        <v>0</v>
      </c>
    </row>
    <row r="2414" spans="1:10" x14ac:dyDescent="0.25">
      <c r="A2414" s="134">
        <v>40550</v>
      </c>
      <c r="B2414" s="134" t="s">
        <v>3880</v>
      </c>
      <c r="C2414" s="131">
        <v>49500</v>
      </c>
      <c r="D2414" s="132" t="s">
        <v>3938</v>
      </c>
      <c r="E2414" s="133" t="s">
        <v>6750</v>
      </c>
      <c r="F2414" s="133" t="s">
        <v>6493</v>
      </c>
      <c r="G2414" s="135">
        <f t="shared" si="37"/>
        <v>0.31040000000000001</v>
      </c>
      <c r="H2414" s="134" t="s">
        <v>391</v>
      </c>
      <c r="I2414" s="138">
        <f>IF(H2414="Urban",VLOOKUP(C2414,'Wage Index Urban (CMS.GOV)-PDPM'!$A$2:$D$1682,4,FALSE),0)</f>
        <v>0.31040000000000001</v>
      </c>
      <c r="J2414" s="138">
        <f>IF(H2414="Rural",VLOOKUP(B2414,'Wage Index Rural (CMS.GOV)-PDPM'!$B$1:$C$54,2,FALSE),0)</f>
        <v>0</v>
      </c>
    </row>
    <row r="2415" spans="1:10" x14ac:dyDescent="0.25">
      <c r="A2415" s="134">
        <v>40560</v>
      </c>
      <c r="B2415" s="134" t="s">
        <v>3880</v>
      </c>
      <c r="C2415" s="131">
        <v>38660</v>
      </c>
      <c r="D2415" s="132" t="s">
        <v>3939</v>
      </c>
      <c r="E2415" s="133" t="s">
        <v>6655</v>
      </c>
      <c r="F2415" s="133" t="s">
        <v>306</v>
      </c>
      <c r="G2415" s="135">
        <f t="shared" si="37"/>
        <v>0.35400000000000004</v>
      </c>
      <c r="H2415" s="134" t="s">
        <v>391</v>
      </c>
      <c r="I2415" s="138">
        <f>IF(H2415="Urban",VLOOKUP(C2415,'Wage Index Urban (CMS.GOV)-PDPM'!$A$2:$D$1682,4,FALSE),0)</f>
        <v>0.35400000000000004</v>
      </c>
      <c r="J2415" s="138">
        <f>IF(H2415="Rural",VLOOKUP(B2415,'Wage Index Rural (CMS.GOV)-PDPM'!$B$1:$C$54,2,FALSE),0)</f>
        <v>0</v>
      </c>
    </row>
    <row r="2416" spans="1:10" x14ac:dyDescent="0.25">
      <c r="A2416" s="134">
        <v>40570</v>
      </c>
      <c r="B2416" s="134" t="s">
        <v>3880</v>
      </c>
      <c r="C2416" s="131">
        <v>11640</v>
      </c>
      <c r="D2416" s="132" t="s">
        <v>3940</v>
      </c>
      <c r="E2416" s="133" t="s">
        <v>6544</v>
      </c>
      <c r="F2416" s="133" t="s">
        <v>304</v>
      </c>
      <c r="G2416" s="135">
        <f t="shared" si="37"/>
        <v>0.3261</v>
      </c>
      <c r="H2416" s="134" t="s">
        <v>391</v>
      </c>
      <c r="I2416" s="138">
        <f>IF(H2416="Urban",VLOOKUP(C2416,'Wage Index Urban (CMS.GOV)-PDPM'!$A$2:$D$1682,4,FALSE),0)</f>
        <v>0.3261</v>
      </c>
      <c r="J2416" s="138">
        <f>IF(H2416="Rural",VLOOKUP(B2416,'Wage Index Rural (CMS.GOV)-PDPM'!$B$1:$C$54,2,FALSE),0)</f>
        <v>0</v>
      </c>
    </row>
    <row r="2417" spans="1:10" x14ac:dyDescent="0.25">
      <c r="A2417" s="134">
        <v>40580</v>
      </c>
      <c r="B2417" s="134" t="s">
        <v>3880</v>
      </c>
      <c r="C2417" s="131">
        <v>10380</v>
      </c>
      <c r="D2417" s="132" t="s">
        <v>3941</v>
      </c>
      <c r="E2417" s="133" t="s">
        <v>6529</v>
      </c>
      <c r="F2417" s="133" t="s">
        <v>302</v>
      </c>
      <c r="G2417" s="135">
        <f t="shared" si="37"/>
        <v>0.30130000000000001</v>
      </c>
      <c r="H2417" s="134" t="s">
        <v>391</v>
      </c>
      <c r="I2417" s="138">
        <f>IF(H2417="Urban",VLOOKUP(C2417,'Wage Index Urban (CMS.GOV)-PDPM'!$A$2:$D$1682,4,FALSE),0)</f>
        <v>0.30130000000000001</v>
      </c>
      <c r="J2417" s="138">
        <f>IF(H2417="Rural",VLOOKUP(B2417,'Wage Index Rural (CMS.GOV)-PDPM'!$B$1:$C$54,2,FALSE),0)</f>
        <v>0</v>
      </c>
    </row>
    <row r="2418" spans="1:10" x14ac:dyDescent="0.25">
      <c r="A2418" s="134">
        <v>40590</v>
      </c>
      <c r="B2418" s="134" t="s">
        <v>3880</v>
      </c>
      <c r="C2418" s="131">
        <v>41980</v>
      </c>
      <c r="D2418" s="132" t="s">
        <v>3942</v>
      </c>
      <c r="E2418" s="133" t="s">
        <v>6707</v>
      </c>
      <c r="F2418" s="133" t="s">
        <v>303</v>
      </c>
      <c r="G2418" s="135">
        <f t="shared" si="37"/>
        <v>0.37190000000000001</v>
      </c>
      <c r="H2418" s="134" t="s">
        <v>391</v>
      </c>
      <c r="I2418" s="138">
        <f>IF(H2418="Urban",VLOOKUP(C2418,'Wage Index Urban (CMS.GOV)-PDPM'!$A$2:$D$1682,4,FALSE),0)</f>
        <v>0.37190000000000001</v>
      </c>
      <c r="J2418" s="138">
        <f>IF(H2418="Rural",VLOOKUP(B2418,'Wage Index Rural (CMS.GOV)-PDPM'!$B$1:$C$54,2,FALSE),0)</f>
        <v>0</v>
      </c>
    </row>
    <row r="2419" spans="1:10" x14ac:dyDescent="0.25">
      <c r="A2419" s="134">
        <v>40610</v>
      </c>
      <c r="B2419" s="134" t="s">
        <v>3880</v>
      </c>
      <c r="C2419" s="131">
        <v>41900</v>
      </c>
      <c r="D2419" s="132" t="s">
        <v>3943</v>
      </c>
      <c r="E2419" s="133" t="s">
        <v>6674</v>
      </c>
      <c r="F2419" s="133" t="s">
        <v>3893</v>
      </c>
      <c r="G2419" s="135">
        <f t="shared" si="37"/>
        <v>0.3957</v>
      </c>
      <c r="H2419" s="134" t="s">
        <v>391</v>
      </c>
      <c r="I2419" s="138">
        <f>IF(H2419="Urban",VLOOKUP(C2419,'Wage Index Urban (CMS.GOV)-PDPM'!$A$2:$D$1682,4,FALSE),0)</f>
        <v>0.3957</v>
      </c>
      <c r="J2419" s="138">
        <f>IF(H2419="Rural",VLOOKUP(B2419,'Wage Index Rural (CMS.GOV)-PDPM'!$B$1:$C$54,2,FALSE),0)</f>
        <v>0</v>
      </c>
    </row>
    <row r="2420" spans="1:10" x14ac:dyDescent="0.25">
      <c r="A2420" s="134">
        <v>40620</v>
      </c>
      <c r="B2420" s="134" t="s">
        <v>3880</v>
      </c>
      <c r="C2420" s="131">
        <v>99940</v>
      </c>
      <c r="D2420" s="132" t="s">
        <v>3944</v>
      </c>
      <c r="E2420" s="133" t="s">
        <v>6939</v>
      </c>
      <c r="F2420" s="133" t="s">
        <v>7102</v>
      </c>
      <c r="G2420" s="135">
        <f t="shared" si="37"/>
        <v>0.4047</v>
      </c>
      <c r="H2420" s="134" t="s">
        <v>388</v>
      </c>
      <c r="I2420" s="138">
        <f>IF(H2420="Urban",VLOOKUP(C2420,'Wage Index Urban (CMS.GOV)-PDPM'!$A$2:$D$1682,4,FALSE),0)</f>
        <v>0</v>
      </c>
      <c r="J2420" s="138">
        <f>IF(H2420="Rural",VLOOKUP(B2420,'Wage Index Rural (CMS.GOV)-PDPM'!$B$1:$C$54,2,FALSE),0)</f>
        <v>0.4047</v>
      </c>
    </row>
    <row r="2421" spans="1:10" x14ac:dyDescent="0.25">
      <c r="A2421" s="134">
        <v>40630</v>
      </c>
      <c r="B2421" s="134" t="s">
        <v>3880</v>
      </c>
      <c r="C2421" s="131">
        <v>41900</v>
      </c>
      <c r="D2421" s="132" t="s">
        <v>3945</v>
      </c>
      <c r="E2421" s="133" t="s">
        <v>6675</v>
      </c>
      <c r="F2421" s="133" t="s">
        <v>3893</v>
      </c>
      <c r="G2421" s="135">
        <f t="shared" si="37"/>
        <v>0.3957</v>
      </c>
      <c r="H2421" s="134" t="s">
        <v>391</v>
      </c>
      <c r="I2421" s="138">
        <f>IF(H2421="Urban",VLOOKUP(C2421,'Wage Index Urban (CMS.GOV)-PDPM'!$A$2:$D$1682,4,FALSE),0)</f>
        <v>0.3957</v>
      </c>
      <c r="J2421" s="138">
        <f>IF(H2421="Rural",VLOOKUP(B2421,'Wage Index Rural (CMS.GOV)-PDPM'!$B$1:$C$54,2,FALSE),0)</f>
        <v>0</v>
      </c>
    </row>
    <row r="2422" spans="1:10" x14ac:dyDescent="0.25">
      <c r="A2422" s="134">
        <v>40640</v>
      </c>
      <c r="B2422" s="134" t="s">
        <v>3880</v>
      </c>
      <c r="C2422" s="131">
        <v>41980</v>
      </c>
      <c r="D2422" s="132" t="s">
        <v>3946</v>
      </c>
      <c r="E2422" s="133" t="s">
        <v>6708</v>
      </c>
      <c r="F2422" s="133" t="s">
        <v>303</v>
      </c>
      <c r="G2422" s="135">
        <f t="shared" si="37"/>
        <v>0.37190000000000001</v>
      </c>
      <c r="H2422" s="134" t="s">
        <v>391</v>
      </c>
      <c r="I2422" s="138">
        <f>IF(H2422="Urban",VLOOKUP(C2422,'Wage Index Urban (CMS.GOV)-PDPM'!$A$2:$D$1682,4,FALSE),0)</f>
        <v>0.37190000000000001</v>
      </c>
      <c r="J2422" s="138">
        <f>IF(H2422="Rural",VLOOKUP(B2422,'Wage Index Rural (CMS.GOV)-PDPM'!$B$1:$C$54,2,FALSE),0)</f>
        <v>0</v>
      </c>
    </row>
    <row r="2423" spans="1:10" x14ac:dyDescent="0.25">
      <c r="A2423" s="134">
        <v>40650</v>
      </c>
      <c r="B2423" s="134" t="s">
        <v>3880</v>
      </c>
      <c r="C2423" s="131">
        <v>41980</v>
      </c>
      <c r="D2423" s="132" t="s">
        <v>3947</v>
      </c>
      <c r="E2423" s="133" t="s">
        <v>6709</v>
      </c>
      <c r="F2423" s="133" t="s">
        <v>303</v>
      </c>
      <c r="G2423" s="135">
        <f t="shared" si="37"/>
        <v>0.37190000000000001</v>
      </c>
      <c r="H2423" s="134" t="s">
        <v>391</v>
      </c>
      <c r="I2423" s="138">
        <f>IF(H2423="Urban",VLOOKUP(C2423,'Wage Index Urban (CMS.GOV)-PDPM'!$A$2:$D$1682,4,FALSE),0)</f>
        <v>0.37190000000000001</v>
      </c>
      <c r="J2423" s="138">
        <f>IF(H2423="Rural",VLOOKUP(B2423,'Wage Index Rural (CMS.GOV)-PDPM'!$B$1:$C$54,2,FALSE),0)</f>
        <v>0</v>
      </c>
    </row>
    <row r="2424" spans="1:10" x14ac:dyDescent="0.25">
      <c r="A2424" s="134">
        <v>40660</v>
      </c>
      <c r="B2424" s="134" t="s">
        <v>3880</v>
      </c>
      <c r="C2424" s="131">
        <v>10380</v>
      </c>
      <c r="D2424" s="132" t="s">
        <v>3948</v>
      </c>
      <c r="E2424" s="133" t="s">
        <v>6530</v>
      </c>
      <c r="F2424" s="133" t="s">
        <v>302</v>
      </c>
      <c r="G2424" s="135">
        <f t="shared" si="37"/>
        <v>0.30130000000000001</v>
      </c>
      <c r="H2424" s="134" t="s">
        <v>391</v>
      </c>
      <c r="I2424" s="138">
        <f>IF(H2424="Urban",VLOOKUP(C2424,'Wage Index Urban (CMS.GOV)-PDPM'!$A$2:$D$1682,4,FALSE),0)</f>
        <v>0.30130000000000001</v>
      </c>
      <c r="J2424" s="138">
        <f>IF(H2424="Rural",VLOOKUP(B2424,'Wage Index Rural (CMS.GOV)-PDPM'!$B$1:$C$54,2,FALSE),0)</f>
        <v>0</v>
      </c>
    </row>
    <row r="2425" spans="1:10" x14ac:dyDescent="0.25">
      <c r="A2425" s="134">
        <v>40670</v>
      </c>
      <c r="B2425" s="134" t="s">
        <v>3880</v>
      </c>
      <c r="C2425" s="131">
        <v>99940</v>
      </c>
      <c r="D2425" s="132" t="s">
        <v>3949</v>
      </c>
      <c r="E2425" s="133" t="s">
        <v>6940</v>
      </c>
      <c r="F2425" s="133" t="s">
        <v>7102</v>
      </c>
      <c r="G2425" s="135">
        <f t="shared" si="37"/>
        <v>0.4047</v>
      </c>
      <c r="H2425" s="134" t="s">
        <v>388</v>
      </c>
      <c r="I2425" s="138">
        <f>IF(H2425="Urban",VLOOKUP(C2425,'Wage Index Urban (CMS.GOV)-PDPM'!$A$2:$D$1682,4,FALSE),0)</f>
        <v>0</v>
      </c>
      <c r="J2425" s="138">
        <f>IF(H2425="Rural",VLOOKUP(B2425,'Wage Index Rural (CMS.GOV)-PDPM'!$B$1:$C$54,2,FALSE),0)</f>
        <v>0.4047</v>
      </c>
    </row>
    <row r="2426" spans="1:10" x14ac:dyDescent="0.25">
      <c r="A2426" s="134">
        <v>40999</v>
      </c>
      <c r="B2426" s="134" t="s">
        <v>3880</v>
      </c>
      <c r="C2426" s="131">
        <v>99940</v>
      </c>
      <c r="D2426" s="132" t="s">
        <v>3879</v>
      </c>
      <c r="E2426" s="133" t="s">
        <v>6941</v>
      </c>
      <c r="F2426" s="133" t="s">
        <v>7102</v>
      </c>
      <c r="G2426" s="135">
        <f t="shared" si="37"/>
        <v>0.4047</v>
      </c>
      <c r="H2426" s="134" t="s">
        <v>388</v>
      </c>
      <c r="I2426" s="138">
        <f>IF(H2426="Urban",VLOOKUP(C2426,'Wage Index Urban (CMS.GOV)-PDPM'!$A$2:$D$1682,4,FALSE),0)</f>
        <v>0</v>
      </c>
      <c r="J2426" s="138">
        <f>IF(H2426="Rural",VLOOKUP(B2426,'Wage Index Rural (CMS.GOV)-PDPM'!$B$1:$C$54,2,FALSE),0)</f>
        <v>0.4047</v>
      </c>
    </row>
    <row r="2427" spans="1:10" x14ac:dyDescent="0.25">
      <c r="A2427" s="134">
        <v>40680</v>
      </c>
      <c r="B2427" s="134" t="s">
        <v>3880</v>
      </c>
      <c r="C2427" s="131">
        <v>41980</v>
      </c>
      <c r="D2427" s="132" t="s">
        <v>3950</v>
      </c>
      <c r="E2427" s="133" t="s">
        <v>6710</v>
      </c>
      <c r="F2427" s="133" t="s">
        <v>303</v>
      </c>
      <c r="G2427" s="135">
        <f t="shared" si="37"/>
        <v>0.37190000000000001</v>
      </c>
      <c r="H2427" s="134" t="s">
        <v>391</v>
      </c>
      <c r="I2427" s="138">
        <f>IF(H2427="Urban",VLOOKUP(C2427,'Wage Index Urban (CMS.GOV)-PDPM'!$A$2:$D$1682,4,FALSE),0)</f>
        <v>0.37190000000000001</v>
      </c>
      <c r="J2427" s="138">
        <f>IF(H2427="Rural",VLOOKUP(B2427,'Wage Index Rural (CMS.GOV)-PDPM'!$B$1:$C$54,2,FALSE),0)</f>
        <v>0</v>
      </c>
    </row>
    <row r="2428" spans="1:10" x14ac:dyDescent="0.25">
      <c r="A2428" s="134">
        <v>40690</v>
      </c>
      <c r="B2428" s="134" t="s">
        <v>3880</v>
      </c>
      <c r="C2428" s="131">
        <v>41980</v>
      </c>
      <c r="D2428" s="132" t="s">
        <v>3951</v>
      </c>
      <c r="E2428" s="133" t="s">
        <v>6711</v>
      </c>
      <c r="F2428" s="133" t="s">
        <v>303</v>
      </c>
      <c r="G2428" s="135">
        <f t="shared" si="37"/>
        <v>0.37190000000000001</v>
      </c>
      <c r="H2428" s="134" t="s">
        <v>391</v>
      </c>
      <c r="I2428" s="138">
        <f>IF(H2428="Urban",VLOOKUP(C2428,'Wage Index Urban (CMS.GOV)-PDPM'!$A$2:$D$1682,4,FALSE),0)</f>
        <v>0.37190000000000001</v>
      </c>
      <c r="J2428" s="138">
        <f>IF(H2428="Rural",VLOOKUP(B2428,'Wage Index Rural (CMS.GOV)-PDPM'!$B$1:$C$54,2,FALSE),0)</f>
        <v>0</v>
      </c>
    </row>
    <row r="2429" spans="1:10" x14ac:dyDescent="0.25">
      <c r="A2429" s="134">
        <v>40700</v>
      </c>
      <c r="B2429" s="134" t="s">
        <v>3880</v>
      </c>
      <c r="C2429" s="131">
        <v>41980</v>
      </c>
      <c r="D2429" s="132" t="s">
        <v>3952</v>
      </c>
      <c r="E2429" s="133" t="s">
        <v>6712</v>
      </c>
      <c r="F2429" s="133" t="s">
        <v>303</v>
      </c>
      <c r="G2429" s="135">
        <f t="shared" si="37"/>
        <v>0.37190000000000001</v>
      </c>
      <c r="H2429" s="134" t="s">
        <v>391</v>
      </c>
      <c r="I2429" s="138">
        <f>IF(H2429="Urban",VLOOKUP(C2429,'Wage Index Urban (CMS.GOV)-PDPM'!$A$2:$D$1682,4,FALSE),0)</f>
        <v>0.37190000000000001</v>
      </c>
      <c r="J2429" s="138">
        <f>IF(H2429="Rural",VLOOKUP(B2429,'Wage Index Rural (CMS.GOV)-PDPM'!$B$1:$C$54,2,FALSE),0)</f>
        <v>0</v>
      </c>
    </row>
    <row r="2430" spans="1:10" x14ac:dyDescent="0.25">
      <c r="A2430" s="134">
        <v>40710</v>
      </c>
      <c r="B2430" s="134" t="s">
        <v>3880</v>
      </c>
      <c r="C2430" s="131">
        <v>10380</v>
      </c>
      <c r="D2430" s="132" t="s">
        <v>3953</v>
      </c>
      <c r="E2430" s="133" t="s">
        <v>6531</v>
      </c>
      <c r="F2430" s="133" t="s">
        <v>302</v>
      </c>
      <c r="G2430" s="135">
        <f t="shared" si="37"/>
        <v>0.30130000000000001</v>
      </c>
      <c r="H2430" s="134" t="s">
        <v>391</v>
      </c>
      <c r="I2430" s="138">
        <f>IF(H2430="Urban",VLOOKUP(C2430,'Wage Index Urban (CMS.GOV)-PDPM'!$A$2:$D$1682,4,FALSE),0)</f>
        <v>0.30130000000000001</v>
      </c>
      <c r="J2430" s="138">
        <f>IF(H2430="Rural",VLOOKUP(B2430,'Wage Index Rural (CMS.GOV)-PDPM'!$B$1:$C$54,2,FALSE),0)</f>
        <v>0</v>
      </c>
    </row>
    <row r="2431" spans="1:10" x14ac:dyDescent="0.25">
      <c r="A2431" s="134">
        <v>40720</v>
      </c>
      <c r="B2431" s="134" t="s">
        <v>3880</v>
      </c>
      <c r="C2431" s="131">
        <v>41980</v>
      </c>
      <c r="D2431" s="132" t="s">
        <v>3954</v>
      </c>
      <c r="E2431" s="133" t="s">
        <v>6713</v>
      </c>
      <c r="F2431" s="133" t="s">
        <v>303</v>
      </c>
      <c r="G2431" s="135">
        <f t="shared" si="37"/>
        <v>0.37190000000000001</v>
      </c>
      <c r="H2431" s="134" t="s">
        <v>391</v>
      </c>
      <c r="I2431" s="138">
        <f>IF(H2431="Urban",VLOOKUP(C2431,'Wage Index Urban (CMS.GOV)-PDPM'!$A$2:$D$1682,4,FALSE),0)</f>
        <v>0.37190000000000001</v>
      </c>
      <c r="J2431" s="138">
        <f>IF(H2431="Rural",VLOOKUP(B2431,'Wage Index Rural (CMS.GOV)-PDPM'!$B$1:$C$54,2,FALSE),0)</f>
        <v>0</v>
      </c>
    </row>
    <row r="2432" spans="1:10" x14ac:dyDescent="0.25">
      <c r="A2432" s="134">
        <v>40730</v>
      </c>
      <c r="B2432" s="134" t="s">
        <v>3880</v>
      </c>
      <c r="C2432" s="131">
        <v>41980</v>
      </c>
      <c r="D2432" s="132" t="s">
        <v>3955</v>
      </c>
      <c r="E2432" s="133" t="s">
        <v>6714</v>
      </c>
      <c r="F2432" s="133" t="s">
        <v>303</v>
      </c>
      <c r="G2432" s="135">
        <f t="shared" si="37"/>
        <v>0.37190000000000001</v>
      </c>
      <c r="H2432" s="134" t="s">
        <v>391</v>
      </c>
      <c r="I2432" s="138">
        <f>IF(H2432="Urban",VLOOKUP(C2432,'Wage Index Urban (CMS.GOV)-PDPM'!$A$2:$D$1682,4,FALSE),0)</f>
        <v>0.37190000000000001</v>
      </c>
      <c r="J2432" s="138">
        <f>IF(H2432="Rural",VLOOKUP(B2432,'Wage Index Rural (CMS.GOV)-PDPM'!$B$1:$C$54,2,FALSE),0)</f>
        <v>0</v>
      </c>
    </row>
    <row r="2433" spans="1:10" x14ac:dyDescent="0.25">
      <c r="A2433" s="134">
        <v>40740</v>
      </c>
      <c r="B2433" s="134" t="s">
        <v>3880</v>
      </c>
      <c r="C2433" s="131">
        <v>99940</v>
      </c>
      <c r="D2433" s="132" t="s">
        <v>3956</v>
      </c>
      <c r="E2433" s="133" t="s">
        <v>6942</v>
      </c>
      <c r="F2433" s="133" t="s">
        <v>7102</v>
      </c>
      <c r="G2433" s="135">
        <f t="shared" si="37"/>
        <v>0.4047</v>
      </c>
      <c r="H2433" s="134" t="s">
        <v>388</v>
      </c>
      <c r="I2433" s="138">
        <f>IF(H2433="Urban",VLOOKUP(C2433,'Wage Index Urban (CMS.GOV)-PDPM'!$A$2:$D$1682,4,FALSE),0)</f>
        <v>0</v>
      </c>
      <c r="J2433" s="138">
        <f>IF(H2433="Rural",VLOOKUP(B2433,'Wage Index Rural (CMS.GOV)-PDPM'!$B$1:$C$54,2,FALSE),0)</f>
        <v>0.4047</v>
      </c>
    </row>
    <row r="2434" spans="1:10" x14ac:dyDescent="0.25">
      <c r="A2434" s="134">
        <v>40750</v>
      </c>
      <c r="B2434" s="134" t="s">
        <v>3880</v>
      </c>
      <c r="C2434" s="131">
        <v>38660</v>
      </c>
      <c r="D2434" s="132" t="s">
        <v>3957</v>
      </c>
      <c r="E2434" s="133" t="s">
        <v>6656</v>
      </c>
      <c r="F2434" s="133" t="s">
        <v>306</v>
      </c>
      <c r="G2434" s="135">
        <f t="shared" si="37"/>
        <v>0.35400000000000004</v>
      </c>
      <c r="H2434" s="134" t="s">
        <v>391</v>
      </c>
      <c r="I2434" s="138">
        <f>IF(H2434="Urban",VLOOKUP(C2434,'Wage Index Urban (CMS.GOV)-PDPM'!$A$2:$D$1682,4,FALSE),0)</f>
        <v>0.35400000000000004</v>
      </c>
      <c r="J2434" s="138">
        <f>IF(H2434="Rural",VLOOKUP(B2434,'Wage Index Rural (CMS.GOV)-PDPM'!$B$1:$C$54,2,FALSE),0)</f>
        <v>0</v>
      </c>
    </row>
    <row r="2435" spans="1:10" x14ac:dyDescent="0.25">
      <c r="A2435" s="134">
        <v>40760</v>
      </c>
      <c r="B2435" s="134" t="s">
        <v>3880</v>
      </c>
      <c r="C2435" s="131">
        <v>41980</v>
      </c>
      <c r="D2435" s="132" t="s">
        <v>3958</v>
      </c>
      <c r="E2435" s="133" t="s">
        <v>6715</v>
      </c>
      <c r="F2435" s="133" t="s">
        <v>303</v>
      </c>
      <c r="G2435" s="135">
        <f t="shared" si="37"/>
        <v>0.37190000000000001</v>
      </c>
      <c r="H2435" s="134" t="s">
        <v>391</v>
      </c>
      <c r="I2435" s="138">
        <f>IF(H2435="Urban",VLOOKUP(C2435,'Wage Index Urban (CMS.GOV)-PDPM'!$A$2:$D$1682,4,FALSE),0)</f>
        <v>0.37190000000000001</v>
      </c>
      <c r="J2435" s="138">
        <f>IF(H2435="Rural",VLOOKUP(B2435,'Wage Index Rural (CMS.GOV)-PDPM'!$B$1:$C$54,2,FALSE),0)</f>
        <v>0</v>
      </c>
    </row>
    <row r="2436" spans="1:10" x14ac:dyDescent="0.25">
      <c r="A2436" s="134">
        <v>40770</v>
      </c>
      <c r="B2436" s="134" t="s">
        <v>3880</v>
      </c>
      <c r="C2436" s="131">
        <v>49500</v>
      </c>
      <c r="D2436" s="132" t="s">
        <v>3959</v>
      </c>
      <c r="E2436" s="133" t="s">
        <v>6751</v>
      </c>
      <c r="F2436" s="133" t="s">
        <v>6493</v>
      </c>
      <c r="G2436" s="135">
        <f t="shared" si="37"/>
        <v>0.31040000000000001</v>
      </c>
      <c r="H2436" s="134" t="s">
        <v>391</v>
      </c>
      <c r="I2436" s="138">
        <f>IF(H2436="Urban",VLOOKUP(C2436,'Wage Index Urban (CMS.GOV)-PDPM'!$A$2:$D$1682,4,FALSE),0)</f>
        <v>0.31040000000000001</v>
      </c>
      <c r="J2436" s="138">
        <f>IF(H2436="Rural",VLOOKUP(B2436,'Wage Index Rural (CMS.GOV)-PDPM'!$B$1:$C$54,2,FALSE),0)</f>
        <v>0</v>
      </c>
    </row>
    <row r="2437" spans="1:10" x14ac:dyDescent="0.25">
      <c r="A2437" s="134">
        <v>41000</v>
      </c>
      <c r="B2437" s="134" t="s">
        <v>3960</v>
      </c>
      <c r="C2437" s="131">
        <v>39300</v>
      </c>
      <c r="D2437" s="132" t="s">
        <v>2465</v>
      </c>
      <c r="E2437" s="133" t="s">
        <v>3961</v>
      </c>
      <c r="F2437" s="133" t="s">
        <v>186</v>
      </c>
      <c r="G2437" s="135">
        <f t="shared" si="37"/>
        <v>1.0012000000000001</v>
      </c>
      <c r="H2437" s="134" t="s">
        <v>391</v>
      </c>
      <c r="I2437" s="138">
        <f>IF(H2437="Urban",VLOOKUP(C2437,'Wage Index Urban (CMS.GOV)-PDPM'!$A$2:$D$1682,4,FALSE),0)</f>
        <v>1.0012000000000001</v>
      </c>
      <c r="J2437" s="138">
        <f>IF(H2437="Rural",VLOOKUP(B2437,'Wage Index Rural (CMS.GOV)-PDPM'!$B$1:$C$54,2,FALSE),0)</f>
        <v>0</v>
      </c>
    </row>
    <row r="2438" spans="1:10" x14ac:dyDescent="0.25">
      <c r="A2438" s="134">
        <v>41010</v>
      </c>
      <c r="B2438" s="134" t="s">
        <v>3960</v>
      </c>
      <c r="C2438" s="131">
        <v>39300</v>
      </c>
      <c r="D2438" s="132" t="s">
        <v>1000</v>
      </c>
      <c r="E2438" s="133" t="s">
        <v>3962</v>
      </c>
      <c r="F2438" s="133" t="s">
        <v>186</v>
      </c>
      <c r="G2438" s="135">
        <f t="shared" si="37"/>
        <v>1.0012000000000001</v>
      </c>
      <c r="H2438" s="134" t="s">
        <v>391</v>
      </c>
      <c r="I2438" s="138">
        <f>IF(H2438="Urban",VLOOKUP(C2438,'Wage Index Urban (CMS.GOV)-PDPM'!$A$2:$D$1682,4,FALSE),0)</f>
        <v>1.0012000000000001</v>
      </c>
      <c r="J2438" s="138">
        <f>IF(H2438="Rural",VLOOKUP(B2438,'Wage Index Rural (CMS.GOV)-PDPM'!$B$1:$C$54,2,FALSE),0)</f>
        <v>0</v>
      </c>
    </row>
    <row r="2439" spans="1:10" x14ac:dyDescent="0.25">
      <c r="A2439" s="134">
        <v>41020</v>
      </c>
      <c r="B2439" s="134" t="s">
        <v>3960</v>
      </c>
      <c r="C2439" s="131">
        <v>39300</v>
      </c>
      <c r="D2439" s="132" t="s">
        <v>3963</v>
      </c>
      <c r="E2439" s="133" t="s">
        <v>3964</v>
      </c>
      <c r="F2439" s="133" t="s">
        <v>186</v>
      </c>
      <c r="G2439" s="135">
        <f t="shared" si="37"/>
        <v>1.0012000000000001</v>
      </c>
      <c r="H2439" s="134" t="s">
        <v>391</v>
      </c>
      <c r="I2439" s="138">
        <f>IF(H2439="Urban",VLOOKUP(C2439,'Wage Index Urban (CMS.GOV)-PDPM'!$A$2:$D$1682,4,FALSE),0)</f>
        <v>1.0012000000000001</v>
      </c>
      <c r="J2439" s="138">
        <f>IF(H2439="Rural",VLOOKUP(B2439,'Wage Index Rural (CMS.GOV)-PDPM'!$B$1:$C$54,2,FALSE),0)</f>
        <v>0</v>
      </c>
    </row>
    <row r="2440" spans="1:10" x14ac:dyDescent="0.25">
      <c r="A2440" s="134">
        <v>41030</v>
      </c>
      <c r="B2440" s="134" t="s">
        <v>3960</v>
      </c>
      <c r="C2440" s="131">
        <v>39300</v>
      </c>
      <c r="D2440" s="132" t="s">
        <v>3965</v>
      </c>
      <c r="E2440" s="133" t="s">
        <v>3966</v>
      </c>
      <c r="F2440" s="133" t="s">
        <v>186</v>
      </c>
      <c r="G2440" s="135">
        <f t="shared" si="37"/>
        <v>1.0012000000000001</v>
      </c>
      <c r="H2440" s="134" t="s">
        <v>391</v>
      </c>
      <c r="I2440" s="138">
        <f>IF(H2440="Urban",VLOOKUP(C2440,'Wage Index Urban (CMS.GOV)-PDPM'!$A$2:$D$1682,4,FALSE),0)</f>
        <v>1.0012000000000001</v>
      </c>
      <c r="J2440" s="138">
        <f>IF(H2440="Rural",VLOOKUP(B2440,'Wage Index Rural (CMS.GOV)-PDPM'!$B$1:$C$54,2,FALSE),0)</f>
        <v>0</v>
      </c>
    </row>
    <row r="2441" spans="1:10" x14ac:dyDescent="0.25">
      <c r="A2441" s="134">
        <v>41050</v>
      </c>
      <c r="B2441" s="134" t="s">
        <v>3960</v>
      </c>
      <c r="C2441" s="131">
        <v>39300</v>
      </c>
      <c r="D2441" s="132" t="s">
        <v>518</v>
      </c>
      <c r="E2441" s="133" t="s">
        <v>3967</v>
      </c>
      <c r="F2441" s="133" t="s">
        <v>186</v>
      </c>
      <c r="G2441" s="135">
        <f t="shared" ref="G2441:G2504" si="38">IF(H2441="Rural",J2441,I2441)</f>
        <v>1.0012000000000001</v>
      </c>
      <c r="H2441" s="134" t="s">
        <v>391</v>
      </c>
      <c r="I2441" s="138">
        <f>IF(H2441="Urban",VLOOKUP(C2441,'Wage Index Urban (CMS.GOV)-PDPM'!$A$2:$D$1682,4,FALSE),0)</f>
        <v>1.0012000000000001</v>
      </c>
      <c r="J2441" s="138">
        <f>IF(H2441="Rural",VLOOKUP(B2441,'Wage Index Rural (CMS.GOV)-PDPM'!$B$1:$C$54,2,FALSE),0)</f>
        <v>0</v>
      </c>
    </row>
    <row r="2442" spans="1:10" x14ac:dyDescent="0.25">
      <c r="A2442" s="134">
        <v>42000</v>
      </c>
      <c r="B2442" s="134" t="s">
        <v>3968</v>
      </c>
      <c r="C2442" s="131">
        <v>99942</v>
      </c>
      <c r="D2442" s="132" t="s">
        <v>3969</v>
      </c>
      <c r="E2442" s="133" t="s">
        <v>6943</v>
      </c>
      <c r="F2442" s="133" t="s">
        <v>7103</v>
      </c>
      <c r="G2442" s="135">
        <f t="shared" si="38"/>
        <v>0.81070000000000009</v>
      </c>
      <c r="H2442" s="134" t="s">
        <v>388</v>
      </c>
      <c r="I2442" s="138">
        <f>IF(H2442="Urban",VLOOKUP(C2442,'Wage Index Urban (CMS.GOV)-PDPM'!$A$2:$D$1682,4,FALSE),0)</f>
        <v>0</v>
      </c>
      <c r="J2442" s="138">
        <f>IF(H2442="Rural",VLOOKUP(B2442,'Wage Index Rural (CMS.GOV)-PDPM'!$B$1:$C$54,2,FALSE),0)</f>
        <v>0.81070000000000009</v>
      </c>
    </row>
    <row r="2443" spans="1:10" x14ac:dyDescent="0.25">
      <c r="A2443" s="134">
        <v>42010</v>
      </c>
      <c r="B2443" s="134" t="s">
        <v>3968</v>
      </c>
      <c r="C2443" s="131">
        <v>12260</v>
      </c>
      <c r="D2443" s="132" t="s">
        <v>3970</v>
      </c>
      <c r="E2443" s="133" t="s">
        <v>6549</v>
      </c>
      <c r="F2443" s="133" t="s">
        <v>104</v>
      </c>
      <c r="G2443" s="135">
        <f t="shared" si="38"/>
        <v>0.8357</v>
      </c>
      <c r="H2443" s="134" t="s">
        <v>391</v>
      </c>
      <c r="I2443" s="138">
        <f>IF(H2443="Urban",VLOOKUP(C2443,'Wage Index Urban (CMS.GOV)-PDPM'!$A$2:$D$1682,4,FALSE),0)</f>
        <v>0.8357</v>
      </c>
      <c r="J2443" s="138">
        <f>IF(H2443="Rural",VLOOKUP(B2443,'Wage Index Rural (CMS.GOV)-PDPM'!$B$1:$C$54,2,FALSE),0)</f>
        <v>0</v>
      </c>
    </row>
    <row r="2444" spans="1:10" x14ac:dyDescent="0.25">
      <c r="A2444" s="134">
        <v>42020</v>
      </c>
      <c r="B2444" s="134" t="s">
        <v>3968</v>
      </c>
      <c r="C2444" s="131">
        <v>99942</v>
      </c>
      <c r="D2444" s="132" t="s">
        <v>3971</v>
      </c>
      <c r="E2444" s="133" t="s">
        <v>6944</v>
      </c>
      <c r="F2444" s="133" t="s">
        <v>7103</v>
      </c>
      <c r="G2444" s="135">
        <f t="shared" si="38"/>
        <v>0.81070000000000009</v>
      </c>
      <c r="H2444" s="134" t="s">
        <v>388</v>
      </c>
      <c r="I2444" s="138">
        <f>IF(H2444="Urban",VLOOKUP(C2444,'Wage Index Urban (CMS.GOV)-PDPM'!$A$2:$D$1682,4,FALSE),0)</f>
        <v>0</v>
      </c>
      <c r="J2444" s="138">
        <f>IF(H2444="Rural",VLOOKUP(B2444,'Wage Index Rural (CMS.GOV)-PDPM'!$B$1:$C$54,2,FALSE),0)</f>
        <v>0.81070000000000009</v>
      </c>
    </row>
    <row r="2445" spans="1:10" x14ac:dyDescent="0.25">
      <c r="A2445" s="134">
        <v>42030</v>
      </c>
      <c r="B2445" s="134" t="s">
        <v>3968</v>
      </c>
      <c r="C2445" s="131">
        <v>24860</v>
      </c>
      <c r="D2445" s="132" t="s">
        <v>1914</v>
      </c>
      <c r="E2445" s="133" t="s">
        <v>6609</v>
      </c>
      <c r="F2445" s="133" t="s">
        <v>6506</v>
      </c>
      <c r="G2445" s="135">
        <f t="shared" si="38"/>
        <v>0.88970000000000005</v>
      </c>
      <c r="H2445" s="134" t="s">
        <v>391</v>
      </c>
      <c r="I2445" s="138">
        <f>IF(H2445="Urban",VLOOKUP(C2445,'Wage Index Urban (CMS.GOV)-PDPM'!$A$2:$D$1682,4,FALSE),0)</f>
        <v>0.88970000000000005</v>
      </c>
      <c r="J2445" s="138">
        <f>IF(H2445="Rural",VLOOKUP(B2445,'Wage Index Rural (CMS.GOV)-PDPM'!$B$1:$C$54,2,FALSE),0)</f>
        <v>0</v>
      </c>
    </row>
    <row r="2446" spans="1:10" x14ac:dyDescent="0.25">
      <c r="A2446" s="134">
        <v>42040</v>
      </c>
      <c r="B2446" s="134" t="s">
        <v>3968</v>
      </c>
      <c r="C2446" s="131">
        <v>99942</v>
      </c>
      <c r="D2446" s="132" t="s">
        <v>3972</v>
      </c>
      <c r="E2446" s="133" t="s">
        <v>6945</v>
      </c>
      <c r="F2446" s="133" t="s">
        <v>7103</v>
      </c>
      <c r="G2446" s="135">
        <f t="shared" si="38"/>
        <v>0.81070000000000009</v>
      </c>
      <c r="H2446" s="134" t="s">
        <v>388</v>
      </c>
      <c r="I2446" s="138">
        <f>IF(H2446="Urban",VLOOKUP(C2446,'Wage Index Urban (CMS.GOV)-PDPM'!$A$2:$D$1682,4,FALSE),0)</f>
        <v>0</v>
      </c>
      <c r="J2446" s="138">
        <f>IF(H2446="Rural",VLOOKUP(B2446,'Wage Index Rural (CMS.GOV)-PDPM'!$B$1:$C$54,2,FALSE),0)</f>
        <v>0.81070000000000009</v>
      </c>
    </row>
    <row r="2447" spans="1:10" x14ac:dyDescent="0.25">
      <c r="A2447" s="134">
        <v>42050</v>
      </c>
      <c r="B2447" s="134" t="s">
        <v>3968</v>
      </c>
      <c r="C2447" s="131">
        <v>99942</v>
      </c>
      <c r="D2447" s="132" t="s">
        <v>3973</v>
      </c>
      <c r="E2447" s="133" t="s">
        <v>6946</v>
      </c>
      <c r="F2447" s="133" t="s">
        <v>7103</v>
      </c>
      <c r="G2447" s="135">
        <f t="shared" si="38"/>
        <v>0.81070000000000009</v>
      </c>
      <c r="H2447" s="134" t="s">
        <v>388</v>
      </c>
      <c r="I2447" s="138">
        <f>IF(H2447="Urban",VLOOKUP(C2447,'Wage Index Urban (CMS.GOV)-PDPM'!$A$2:$D$1682,4,FALSE),0)</f>
        <v>0</v>
      </c>
      <c r="J2447" s="138">
        <f>IF(H2447="Rural",VLOOKUP(B2447,'Wage Index Rural (CMS.GOV)-PDPM'!$B$1:$C$54,2,FALSE),0)</f>
        <v>0.81070000000000009</v>
      </c>
    </row>
    <row r="2448" spans="1:10" x14ac:dyDescent="0.25">
      <c r="A2448" s="134">
        <v>42060</v>
      </c>
      <c r="B2448" s="134" t="s">
        <v>3968</v>
      </c>
      <c r="C2448" s="131">
        <v>25940</v>
      </c>
      <c r="D2448" s="132" t="s">
        <v>3392</v>
      </c>
      <c r="E2448" s="133" t="s">
        <v>6622</v>
      </c>
      <c r="F2448" s="133" t="s">
        <v>6508</v>
      </c>
      <c r="G2448" s="135">
        <f t="shared" si="38"/>
        <v>0.81030000000000002</v>
      </c>
      <c r="H2448" s="134" t="s">
        <v>391</v>
      </c>
      <c r="I2448" s="138">
        <f>IF(H2448="Urban",VLOOKUP(C2448,'Wage Index Urban (CMS.GOV)-PDPM'!$A$2:$D$1682,4,FALSE),0)</f>
        <v>0.81030000000000002</v>
      </c>
      <c r="J2448" s="138">
        <f>IF(H2448="Rural",VLOOKUP(B2448,'Wage Index Rural (CMS.GOV)-PDPM'!$B$1:$C$54,2,FALSE),0)</f>
        <v>0</v>
      </c>
    </row>
    <row r="2449" spans="1:10" x14ac:dyDescent="0.25">
      <c r="A2449" s="134">
        <v>42070</v>
      </c>
      <c r="B2449" s="134" t="s">
        <v>3968</v>
      </c>
      <c r="C2449" s="131">
        <v>16700</v>
      </c>
      <c r="D2449" s="132" t="s">
        <v>3974</v>
      </c>
      <c r="E2449" s="133" t="s">
        <v>6566</v>
      </c>
      <c r="F2449" s="133" t="s">
        <v>307</v>
      </c>
      <c r="G2449" s="135">
        <f t="shared" si="38"/>
        <v>0.88750000000000007</v>
      </c>
      <c r="H2449" s="134" t="s">
        <v>391</v>
      </c>
      <c r="I2449" s="138">
        <f>IF(H2449="Urban",VLOOKUP(C2449,'Wage Index Urban (CMS.GOV)-PDPM'!$A$2:$D$1682,4,FALSE),0)</f>
        <v>0.88750000000000007</v>
      </c>
      <c r="J2449" s="138">
        <f>IF(H2449="Rural",VLOOKUP(B2449,'Wage Index Rural (CMS.GOV)-PDPM'!$B$1:$C$54,2,FALSE),0)</f>
        <v>0</v>
      </c>
    </row>
    <row r="2450" spans="1:10" x14ac:dyDescent="0.25">
      <c r="A2450" s="134">
        <v>42080</v>
      </c>
      <c r="B2450" s="134" t="s">
        <v>3968</v>
      </c>
      <c r="C2450" s="131">
        <v>17900</v>
      </c>
      <c r="D2450" s="132" t="s">
        <v>404</v>
      </c>
      <c r="E2450" s="133" t="s">
        <v>6580</v>
      </c>
      <c r="F2450" s="133" t="s">
        <v>308</v>
      </c>
      <c r="G2450" s="135">
        <f t="shared" si="38"/>
        <v>0.85650000000000004</v>
      </c>
      <c r="H2450" s="134" t="s">
        <v>391</v>
      </c>
      <c r="I2450" s="138">
        <f>IF(H2450="Urban",VLOOKUP(C2450,'Wage Index Urban (CMS.GOV)-PDPM'!$A$2:$D$1682,4,FALSE),0)</f>
        <v>0.85650000000000004</v>
      </c>
      <c r="J2450" s="138">
        <f>IF(H2450="Rural",VLOOKUP(B2450,'Wage Index Rural (CMS.GOV)-PDPM'!$B$1:$C$54,2,FALSE),0)</f>
        <v>0</v>
      </c>
    </row>
    <row r="2451" spans="1:10" x14ac:dyDescent="0.25">
      <c r="A2451" s="134">
        <v>42090</v>
      </c>
      <c r="B2451" s="134" t="s">
        <v>3968</v>
      </c>
      <c r="C2451" s="131">
        <v>16700</v>
      </c>
      <c r="D2451" s="132" t="s">
        <v>3975</v>
      </c>
      <c r="E2451" s="133" t="s">
        <v>6567</v>
      </c>
      <c r="F2451" s="133" t="s">
        <v>307</v>
      </c>
      <c r="G2451" s="135">
        <f t="shared" si="38"/>
        <v>0.88750000000000007</v>
      </c>
      <c r="H2451" s="134" t="s">
        <v>391</v>
      </c>
      <c r="I2451" s="138">
        <f>IF(H2451="Urban",VLOOKUP(C2451,'Wage Index Urban (CMS.GOV)-PDPM'!$A$2:$D$1682,4,FALSE),0)</f>
        <v>0.88750000000000007</v>
      </c>
      <c r="J2451" s="138">
        <f>IF(H2451="Rural",VLOOKUP(B2451,'Wage Index Rural (CMS.GOV)-PDPM'!$B$1:$C$54,2,FALSE),0)</f>
        <v>0</v>
      </c>
    </row>
    <row r="2452" spans="1:10" x14ac:dyDescent="0.25">
      <c r="A2452" s="134">
        <v>42100</v>
      </c>
      <c r="B2452" s="134" t="s">
        <v>3968</v>
      </c>
      <c r="C2452" s="131">
        <v>99942</v>
      </c>
      <c r="D2452" s="132" t="s">
        <v>408</v>
      </c>
      <c r="E2452" s="133" t="s">
        <v>6947</v>
      </c>
      <c r="F2452" s="133" t="s">
        <v>7103</v>
      </c>
      <c r="G2452" s="135">
        <f t="shared" si="38"/>
        <v>0.81070000000000009</v>
      </c>
      <c r="H2452" s="134" t="s">
        <v>388</v>
      </c>
      <c r="I2452" s="138">
        <f>IF(H2452="Urban",VLOOKUP(C2452,'Wage Index Urban (CMS.GOV)-PDPM'!$A$2:$D$1682,4,FALSE),0)</f>
        <v>0</v>
      </c>
      <c r="J2452" s="138">
        <f>IF(H2452="Rural",VLOOKUP(B2452,'Wage Index Rural (CMS.GOV)-PDPM'!$B$1:$C$54,2,FALSE),0)</f>
        <v>0.81070000000000009</v>
      </c>
    </row>
    <row r="2453" spans="1:10" x14ac:dyDescent="0.25">
      <c r="A2453" s="134">
        <v>42110</v>
      </c>
      <c r="B2453" s="134" t="s">
        <v>3968</v>
      </c>
      <c r="C2453" s="131">
        <v>16740</v>
      </c>
      <c r="D2453" s="132" t="s">
        <v>3803</v>
      </c>
      <c r="E2453" s="133" t="s">
        <v>6571</v>
      </c>
      <c r="F2453" s="133" t="s">
        <v>252</v>
      </c>
      <c r="G2453" s="135">
        <f t="shared" si="38"/>
        <v>0.94640000000000002</v>
      </c>
      <c r="H2453" s="134" t="s">
        <v>391</v>
      </c>
      <c r="I2453" s="138">
        <f>IF(H2453="Urban",VLOOKUP(C2453,'Wage Index Urban (CMS.GOV)-PDPM'!$A$2:$D$1682,4,FALSE),0)</f>
        <v>0.94640000000000002</v>
      </c>
      <c r="J2453" s="138">
        <f>IF(H2453="Rural",VLOOKUP(B2453,'Wage Index Rural (CMS.GOV)-PDPM'!$B$1:$C$54,2,FALSE),0)</f>
        <v>0</v>
      </c>
    </row>
    <row r="2454" spans="1:10" x14ac:dyDescent="0.25">
      <c r="A2454" s="134">
        <v>42120</v>
      </c>
      <c r="B2454" s="134" t="s">
        <v>3968</v>
      </c>
      <c r="C2454" s="131">
        <v>99942</v>
      </c>
      <c r="D2454" s="132" t="s">
        <v>3976</v>
      </c>
      <c r="E2454" s="133" t="s">
        <v>6948</v>
      </c>
      <c r="F2454" s="133" t="s">
        <v>7103</v>
      </c>
      <c r="G2454" s="135">
        <f t="shared" si="38"/>
        <v>0.81070000000000009</v>
      </c>
      <c r="H2454" s="134" t="s">
        <v>388</v>
      </c>
      <c r="I2454" s="138">
        <f>IF(H2454="Urban",VLOOKUP(C2454,'Wage Index Urban (CMS.GOV)-PDPM'!$A$2:$D$1682,4,FALSE),0)</f>
        <v>0</v>
      </c>
      <c r="J2454" s="138">
        <f>IF(H2454="Rural",VLOOKUP(B2454,'Wage Index Rural (CMS.GOV)-PDPM'!$B$1:$C$54,2,FALSE),0)</f>
        <v>0.81070000000000009</v>
      </c>
    </row>
    <row r="2455" spans="1:10" x14ac:dyDescent="0.25">
      <c r="A2455" s="134">
        <v>42130</v>
      </c>
      <c r="B2455" s="134" t="s">
        <v>3968</v>
      </c>
      <c r="C2455" s="131">
        <v>44940</v>
      </c>
      <c r="D2455" s="132" t="s">
        <v>3977</v>
      </c>
      <c r="E2455" s="133" t="s">
        <v>6723</v>
      </c>
      <c r="F2455" s="133" t="s">
        <v>6489</v>
      </c>
      <c r="G2455" s="135">
        <f t="shared" si="38"/>
        <v>0.75830000000000009</v>
      </c>
      <c r="H2455" s="134" t="s">
        <v>391</v>
      </c>
      <c r="I2455" s="138">
        <f>IF(H2455="Urban",VLOOKUP(C2455,'Wage Index Urban (CMS.GOV)-PDPM'!$A$2:$D$1682,4,FALSE),0)</f>
        <v>0.75830000000000009</v>
      </c>
      <c r="J2455" s="138">
        <f>IF(H2455="Rural",VLOOKUP(B2455,'Wage Index Rural (CMS.GOV)-PDPM'!$B$1:$C$54,2,FALSE),0)</f>
        <v>0</v>
      </c>
    </row>
    <row r="2456" spans="1:10" x14ac:dyDescent="0.25">
      <c r="A2456" s="134">
        <v>42140</v>
      </c>
      <c r="B2456" s="134" t="s">
        <v>3968</v>
      </c>
      <c r="C2456" s="131">
        <v>99942</v>
      </c>
      <c r="D2456" s="132" t="s">
        <v>3978</v>
      </c>
      <c r="E2456" s="133" t="s">
        <v>6949</v>
      </c>
      <c r="F2456" s="133" t="s">
        <v>7103</v>
      </c>
      <c r="G2456" s="135">
        <f t="shared" si="38"/>
        <v>0.81070000000000009</v>
      </c>
      <c r="H2456" s="134" t="s">
        <v>388</v>
      </c>
      <c r="I2456" s="138">
        <f>IF(H2456="Urban",VLOOKUP(C2456,'Wage Index Urban (CMS.GOV)-PDPM'!$A$2:$D$1682,4,FALSE),0)</f>
        <v>0</v>
      </c>
      <c r="J2456" s="138">
        <f>IF(H2456="Rural",VLOOKUP(B2456,'Wage Index Rural (CMS.GOV)-PDPM'!$B$1:$C$54,2,FALSE),0)</f>
        <v>0.81070000000000009</v>
      </c>
    </row>
    <row r="2457" spans="1:10" x14ac:dyDescent="0.25">
      <c r="A2457" s="134">
        <v>42150</v>
      </c>
      <c r="B2457" s="134" t="s">
        <v>3968</v>
      </c>
      <c r="C2457" s="131">
        <v>22500</v>
      </c>
      <c r="D2457" s="132" t="s">
        <v>3979</v>
      </c>
      <c r="E2457" s="133" t="s">
        <v>6599</v>
      </c>
      <c r="F2457" s="133" t="s">
        <v>309</v>
      </c>
      <c r="G2457" s="135">
        <f t="shared" si="38"/>
        <v>0.81230000000000002</v>
      </c>
      <c r="H2457" s="134" t="s">
        <v>391</v>
      </c>
      <c r="I2457" s="138">
        <f>IF(H2457="Urban",VLOOKUP(C2457,'Wage Index Urban (CMS.GOV)-PDPM'!$A$2:$D$1682,4,FALSE),0)</f>
        <v>0.81230000000000002</v>
      </c>
      <c r="J2457" s="138">
        <f>IF(H2457="Rural",VLOOKUP(B2457,'Wage Index Rural (CMS.GOV)-PDPM'!$B$1:$C$54,2,FALSE),0)</f>
        <v>0</v>
      </c>
    </row>
    <row r="2458" spans="1:10" x14ac:dyDescent="0.25">
      <c r="A2458" s="134">
        <v>42160</v>
      </c>
      <c r="B2458" s="134" t="s">
        <v>3968</v>
      </c>
      <c r="C2458" s="131">
        <v>99942</v>
      </c>
      <c r="D2458" s="132" t="s">
        <v>3980</v>
      </c>
      <c r="E2458" s="133" t="s">
        <v>6950</v>
      </c>
      <c r="F2458" s="133" t="s">
        <v>7103</v>
      </c>
      <c r="G2458" s="135">
        <f t="shared" si="38"/>
        <v>0.81070000000000009</v>
      </c>
      <c r="H2458" s="134" t="s">
        <v>388</v>
      </c>
      <c r="I2458" s="138">
        <f>IF(H2458="Urban",VLOOKUP(C2458,'Wage Index Urban (CMS.GOV)-PDPM'!$A$2:$D$1682,4,FALSE),0)</f>
        <v>0</v>
      </c>
      <c r="J2458" s="138">
        <f>IF(H2458="Rural",VLOOKUP(B2458,'Wage Index Rural (CMS.GOV)-PDPM'!$B$1:$C$54,2,FALSE),0)</f>
        <v>0.81070000000000009</v>
      </c>
    </row>
    <row r="2459" spans="1:10" x14ac:dyDescent="0.25">
      <c r="A2459" s="134">
        <v>42170</v>
      </c>
      <c r="B2459" s="134" t="s">
        <v>3968</v>
      </c>
      <c r="C2459" s="131">
        <v>16700</v>
      </c>
      <c r="D2459" s="132" t="s">
        <v>2436</v>
      </c>
      <c r="E2459" s="133" t="s">
        <v>6568</v>
      </c>
      <c r="F2459" s="133" t="s">
        <v>307</v>
      </c>
      <c r="G2459" s="135">
        <f t="shared" si="38"/>
        <v>0.88750000000000007</v>
      </c>
      <c r="H2459" s="134" t="s">
        <v>391</v>
      </c>
      <c r="I2459" s="138">
        <f>IF(H2459="Urban",VLOOKUP(C2459,'Wage Index Urban (CMS.GOV)-PDPM'!$A$2:$D$1682,4,FALSE),0)</f>
        <v>0.88750000000000007</v>
      </c>
      <c r="J2459" s="138">
        <f>IF(H2459="Rural",VLOOKUP(B2459,'Wage Index Rural (CMS.GOV)-PDPM'!$B$1:$C$54,2,FALSE),0)</f>
        <v>0</v>
      </c>
    </row>
    <row r="2460" spans="1:10" x14ac:dyDescent="0.25">
      <c r="A2460" s="134">
        <v>42180</v>
      </c>
      <c r="B2460" s="134" t="s">
        <v>3968</v>
      </c>
      <c r="C2460" s="131">
        <v>12260</v>
      </c>
      <c r="D2460" s="132" t="s">
        <v>3981</v>
      </c>
      <c r="E2460" s="133" t="s">
        <v>6550</v>
      </c>
      <c r="F2460" s="133" t="s">
        <v>104</v>
      </c>
      <c r="G2460" s="135">
        <f t="shared" si="38"/>
        <v>0.8357</v>
      </c>
      <c r="H2460" s="134" t="s">
        <v>391</v>
      </c>
      <c r="I2460" s="138">
        <f>IF(H2460="Urban",VLOOKUP(C2460,'Wage Index Urban (CMS.GOV)-PDPM'!$A$2:$D$1682,4,FALSE),0)</f>
        <v>0.8357</v>
      </c>
      <c r="J2460" s="138">
        <f>IF(H2460="Rural",VLOOKUP(B2460,'Wage Index Rural (CMS.GOV)-PDPM'!$B$1:$C$54,2,FALSE),0)</f>
        <v>0</v>
      </c>
    </row>
    <row r="2461" spans="1:10" x14ac:dyDescent="0.25">
      <c r="A2461" s="134">
        <v>42190</v>
      </c>
      <c r="B2461" s="134" t="s">
        <v>3968</v>
      </c>
      <c r="C2461" s="131">
        <v>17900</v>
      </c>
      <c r="D2461" s="132" t="s">
        <v>982</v>
      </c>
      <c r="E2461" s="133" t="s">
        <v>6581</v>
      </c>
      <c r="F2461" s="133" t="s">
        <v>308</v>
      </c>
      <c r="G2461" s="135">
        <f t="shared" si="38"/>
        <v>0.85650000000000004</v>
      </c>
      <c r="H2461" s="134" t="s">
        <v>391</v>
      </c>
      <c r="I2461" s="138">
        <f>IF(H2461="Urban",VLOOKUP(C2461,'Wage Index Urban (CMS.GOV)-PDPM'!$A$2:$D$1682,4,FALSE),0)</f>
        <v>0.85650000000000004</v>
      </c>
      <c r="J2461" s="138">
        <f>IF(H2461="Rural",VLOOKUP(B2461,'Wage Index Rural (CMS.GOV)-PDPM'!$B$1:$C$54,2,FALSE),0)</f>
        <v>0</v>
      </c>
    </row>
    <row r="2462" spans="1:10" x14ac:dyDescent="0.25">
      <c r="A2462" s="134">
        <v>42200</v>
      </c>
      <c r="B2462" s="134" t="s">
        <v>3968</v>
      </c>
      <c r="C2462" s="131">
        <v>22500</v>
      </c>
      <c r="D2462" s="132" t="s">
        <v>3982</v>
      </c>
      <c r="E2462" s="133" t="s">
        <v>6600</v>
      </c>
      <c r="F2462" s="133" t="s">
        <v>309</v>
      </c>
      <c r="G2462" s="135">
        <f t="shared" si="38"/>
        <v>0.81230000000000002</v>
      </c>
      <c r="H2462" s="134" t="s">
        <v>391</v>
      </c>
      <c r="I2462" s="138">
        <f>IF(H2462="Urban",VLOOKUP(C2462,'Wage Index Urban (CMS.GOV)-PDPM'!$A$2:$D$1682,4,FALSE),0)</f>
        <v>0.81230000000000002</v>
      </c>
      <c r="J2462" s="138">
        <f>IF(H2462="Rural",VLOOKUP(B2462,'Wage Index Rural (CMS.GOV)-PDPM'!$B$1:$C$54,2,FALSE),0)</f>
        <v>0</v>
      </c>
    </row>
    <row r="2463" spans="1:10" x14ac:dyDescent="0.25">
      <c r="A2463" s="134">
        <v>42210</v>
      </c>
      <c r="B2463" s="134" t="s">
        <v>3968</v>
      </c>
      <c r="C2463" s="131">
        <v>99942</v>
      </c>
      <c r="D2463" s="132" t="s">
        <v>3983</v>
      </c>
      <c r="E2463" s="133" t="s">
        <v>6951</v>
      </c>
      <c r="F2463" s="133" t="s">
        <v>7103</v>
      </c>
      <c r="G2463" s="135">
        <f t="shared" si="38"/>
        <v>0.81070000000000009</v>
      </c>
      <c r="H2463" s="134" t="s">
        <v>388</v>
      </c>
      <c r="I2463" s="138">
        <f>IF(H2463="Urban",VLOOKUP(C2463,'Wage Index Urban (CMS.GOV)-PDPM'!$A$2:$D$1682,4,FALSE),0)</f>
        <v>0</v>
      </c>
      <c r="J2463" s="138">
        <f>IF(H2463="Rural",VLOOKUP(B2463,'Wage Index Rural (CMS.GOV)-PDPM'!$B$1:$C$54,2,FALSE),0)</f>
        <v>0.81070000000000009</v>
      </c>
    </row>
    <row r="2464" spans="1:10" x14ac:dyDescent="0.25">
      <c r="A2464" s="134">
        <v>42220</v>
      </c>
      <c r="B2464" s="134" t="s">
        <v>3968</v>
      </c>
      <c r="C2464" s="131">
        <v>24860</v>
      </c>
      <c r="D2464" s="132" t="s">
        <v>3984</v>
      </c>
      <c r="E2464" s="133" t="s">
        <v>6610</v>
      </c>
      <c r="F2464" s="133" t="s">
        <v>6506</v>
      </c>
      <c r="G2464" s="135">
        <f t="shared" si="38"/>
        <v>0.88970000000000005</v>
      </c>
      <c r="H2464" s="134" t="s">
        <v>391</v>
      </c>
      <c r="I2464" s="138">
        <f>IF(H2464="Urban",VLOOKUP(C2464,'Wage Index Urban (CMS.GOV)-PDPM'!$A$2:$D$1682,4,FALSE),0)</f>
        <v>0.88970000000000005</v>
      </c>
      <c r="J2464" s="138">
        <f>IF(H2464="Rural",VLOOKUP(B2464,'Wage Index Rural (CMS.GOV)-PDPM'!$B$1:$C$54,2,FALSE),0)</f>
        <v>0</v>
      </c>
    </row>
    <row r="2465" spans="1:10" x14ac:dyDescent="0.25">
      <c r="A2465" s="134">
        <v>42230</v>
      </c>
      <c r="B2465" s="134" t="s">
        <v>3968</v>
      </c>
      <c r="C2465" s="131">
        <v>99942</v>
      </c>
      <c r="D2465" s="132" t="s">
        <v>1969</v>
      </c>
      <c r="E2465" s="133" t="s">
        <v>6952</v>
      </c>
      <c r="F2465" s="133" t="s">
        <v>7103</v>
      </c>
      <c r="G2465" s="135">
        <f t="shared" si="38"/>
        <v>0.81070000000000009</v>
      </c>
      <c r="H2465" s="134" t="s">
        <v>388</v>
      </c>
      <c r="I2465" s="138">
        <f>IF(H2465="Urban",VLOOKUP(C2465,'Wage Index Urban (CMS.GOV)-PDPM'!$A$2:$D$1682,4,FALSE),0)</f>
        <v>0</v>
      </c>
      <c r="J2465" s="138">
        <f>IF(H2465="Rural",VLOOKUP(B2465,'Wage Index Rural (CMS.GOV)-PDPM'!$B$1:$C$54,2,FALSE),0)</f>
        <v>0.81070000000000009</v>
      </c>
    </row>
    <row r="2466" spans="1:10" x14ac:dyDescent="0.25">
      <c r="A2466" s="134">
        <v>42240</v>
      </c>
      <c r="B2466" s="134" t="s">
        <v>3968</v>
      </c>
      <c r="C2466" s="131">
        <v>99942</v>
      </c>
      <c r="D2466" s="132" t="s">
        <v>3985</v>
      </c>
      <c r="E2466" s="133" t="s">
        <v>6953</v>
      </c>
      <c r="F2466" s="133" t="s">
        <v>7103</v>
      </c>
      <c r="G2466" s="135">
        <f t="shared" si="38"/>
        <v>0.81070000000000009</v>
      </c>
      <c r="H2466" s="134" t="s">
        <v>388</v>
      </c>
      <c r="I2466" s="138">
        <f>IF(H2466="Urban",VLOOKUP(C2466,'Wage Index Urban (CMS.GOV)-PDPM'!$A$2:$D$1682,4,FALSE),0)</f>
        <v>0</v>
      </c>
      <c r="J2466" s="138">
        <f>IF(H2466="Rural",VLOOKUP(B2466,'Wage Index Rural (CMS.GOV)-PDPM'!$B$1:$C$54,2,FALSE),0)</f>
        <v>0.81070000000000009</v>
      </c>
    </row>
    <row r="2467" spans="1:10" x14ac:dyDescent="0.25">
      <c r="A2467" s="134">
        <v>42250</v>
      </c>
      <c r="B2467" s="134" t="s">
        <v>3968</v>
      </c>
      <c r="C2467" s="131">
        <v>34820</v>
      </c>
      <c r="D2467" s="132" t="s">
        <v>3986</v>
      </c>
      <c r="E2467" s="133" t="s">
        <v>6637</v>
      </c>
      <c r="F2467" s="133" t="s">
        <v>250</v>
      </c>
      <c r="G2467" s="135">
        <f t="shared" si="38"/>
        <v>0.83979999999999999</v>
      </c>
      <c r="H2467" s="134" t="s">
        <v>391</v>
      </c>
      <c r="I2467" s="138">
        <f>IF(H2467="Urban",VLOOKUP(C2467,'Wage Index Urban (CMS.GOV)-PDPM'!$A$2:$D$1682,4,FALSE),0)</f>
        <v>0.83979999999999999</v>
      </c>
      <c r="J2467" s="138">
        <f>IF(H2467="Rural",VLOOKUP(B2467,'Wage Index Rural (CMS.GOV)-PDPM'!$B$1:$C$54,2,FALSE),0)</f>
        <v>0</v>
      </c>
    </row>
    <row r="2468" spans="1:10" x14ac:dyDescent="0.25">
      <c r="A2468" s="134">
        <v>42260</v>
      </c>
      <c r="B2468" s="134" t="s">
        <v>3968</v>
      </c>
      <c r="C2468" s="131">
        <v>25940</v>
      </c>
      <c r="D2468" s="132" t="s">
        <v>1259</v>
      </c>
      <c r="E2468" s="133" t="s">
        <v>6623</v>
      </c>
      <c r="F2468" s="133" t="s">
        <v>6508</v>
      </c>
      <c r="G2468" s="135">
        <f t="shared" si="38"/>
        <v>0.81030000000000002</v>
      </c>
      <c r="H2468" s="134" t="s">
        <v>391</v>
      </c>
      <c r="I2468" s="138">
        <f>IF(H2468="Urban",VLOOKUP(C2468,'Wage Index Urban (CMS.GOV)-PDPM'!$A$2:$D$1682,4,FALSE),0)</f>
        <v>0.81030000000000002</v>
      </c>
      <c r="J2468" s="138">
        <f>IF(H2468="Rural",VLOOKUP(B2468,'Wage Index Rural (CMS.GOV)-PDPM'!$B$1:$C$54,2,FALSE),0)</f>
        <v>0</v>
      </c>
    </row>
    <row r="2469" spans="1:10" x14ac:dyDescent="0.25">
      <c r="A2469" s="134">
        <v>42270</v>
      </c>
      <c r="B2469" s="134" t="s">
        <v>3968</v>
      </c>
      <c r="C2469" s="131">
        <v>17900</v>
      </c>
      <c r="D2469" s="132" t="s">
        <v>3987</v>
      </c>
      <c r="E2469" s="133" t="s">
        <v>6582</v>
      </c>
      <c r="F2469" s="133" t="s">
        <v>308</v>
      </c>
      <c r="G2469" s="135">
        <f t="shared" si="38"/>
        <v>0.85650000000000004</v>
      </c>
      <c r="H2469" s="134" t="s">
        <v>391</v>
      </c>
      <c r="I2469" s="138">
        <f>IF(H2469="Urban",VLOOKUP(C2469,'Wage Index Urban (CMS.GOV)-PDPM'!$A$2:$D$1682,4,FALSE),0)</f>
        <v>0.85650000000000004</v>
      </c>
      <c r="J2469" s="138">
        <f>IF(H2469="Rural",VLOOKUP(B2469,'Wage Index Rural (CMS.GOV)-PDPM'!$B$1:$C$54,2,FALSE),0)</f>
        <v>0</v>
      </c>
    </row>
    <row r="2470" spans="1:10" x14ac:dyDescent="0.25">
      <c r="A2470" s="134">
        <v>42280</v>
      </c>
      <c r="B2470" s="134" t="s">
        <v>3968</v>
      </c>
      <c r="C2470" s="131">
        <v>16740</v>
      </c>
      <c r="D2470" s="132" t="s">
        <v>3228</v>
      </c>
      <c r="E2470" s="133" t="s">
        <v>6574</v>
      </c>
      <c r="F2470" s="133" t="s">
        <v>252</v>
      </c>
      <c r="G2470" s="135">
        <f t="shared" si="38"/>
        <v>0.94640000000000002</v>
      </c>
      <c r="H2470" s="134" t="s">
        <v>391</v>
      </c>
      <c r="I2470" s="138">
        <f>IF(H2470="Urban",VLOOKUP(C2470,'Wage Index Urban (CMS.GOV)-PDPM'!$A$2:$D$1682,4,FALSE),0)</f>
        <v>0.94640000000000002</v>
      </c>
      <c r="J2470" s="138">
        <f>IF(H2470="Rural",VLOOKUP(B2470,'Wage Index Rural (CMS.GOV)-PDPM'!$B$1:$C$54,2,FALSE),0)</f>
        <v>0</v>
      </c>
    </row>
    <row r="2471" spans="1:10" x14ac:dyDescent="0.25">
      <c r="A2471" s="134">
        <v>42290</v>
      </c>
      <c r="B2471" s="134" t="s">
        <v>3968</v>
      </c>
      <c r="C2471" s="131">
        <v>24860</v>
      </c>
      <c r="D2471" s="132" t="s">
        <v>1272</v>
      </c>
      <c r="E2471" s="133" t="s">
        <v>6611</v>
      </c>
      <c r="F2471" s="133" t="s">
        <v>6506</v>
      </c>
      <c r="G2471" s="135">
        <f t="shared" si="38"/>
        <v>0.88970000000000005</v>
      </c>
      <c r="H2471" s="134" t="s">
        <v>391</v>
      </c>
      <c r="I2471" s="138">
        <f>IF(H2471="Urban",VLOOKUP(C2471,'Wage Index Urban (CMS.GOV)-PDPM'!$A$2:$D$1682,4,FALSE),0)</f>
        <v>0.88970000000000005</v>
      </c>
      <c r="J2471" s="138">
        <f>IF(H2471="Rural",VLOOKUP(B2471,'Wage Index Rural (CMS.GOV)-PDPM'!$B$1:$C$54,2,FALSE),0)</f>
        <v>0</v>
      </c>
    </row>
    <row r="2472" spans="1:10" x14ac:dyDescent="0.25">
      <c r="A2472" s="134">
        <v>42300</v>
      </c>
      <c r="B2472" s="134" t="s">
        <v>3968</v>
      </c>
      <c r="C2472" s="131">
        <v>99942</v>
      </c>
      <c r="D2472" s="132" t="s">
        <v>470</v>
      </c>
      <c r="E2472" s="133" t="s">
        <v>6954</v>
      </c>
      <c r="F2472" s="133" t="s">
        <v>7103</v>
      </c>
      <c r="G2472" s="135">
        <f t="shared" si="38"/>
        <v>0.81070000000000009</v>
      </c>
      <c r="H2472" s="134" t="s">
        <v>388</v>
      </c>
      <c r="I2472" s="138">
        <f>IF(H2472="Urban",VLOOKUP(C2472,'Wage Index Urban (CMS.GOV)-PDPM'!$A$2:$D$1682,4,FALSE),0)</f>
        <v>0</v>
      </c>
      <c r="J2472" s="138">
        <f>IF(H2472="Rural",VLOOKUP(B2472,'Wage Index Rural (CMS.GOV)-PDPM'!$B$1:$C$54,2,FALSE),0)</f>
        <v>0.81070000000000009</v>
      </c>
    </row>
    <row r="2473" spans="1:10" x14ac:dyDescent="0.25">
      <c r="A2473" s="134">
        <v>42310</v>
      </c>
      <c r="B2473" s="134" t="s">
        <v>3968</v>
      </c>
      <c r="C2473" s="131">
        <v>17900</v>
      </c>
      <c r="D2473" s="132" t="s">
        <v>3988</v>
      </c>
      <c r="E2473" s="133" t="s">
        <v>6583</v>
      </c>
      <c r="F2473" s="133" t="s">
        <v>308</v>
      </c>
      <c r="G2473" s="135">
        <f t="shared" si="38"/>
        <v>0.85650000000000004</v>
      </c>
      <c r="H2473" s="134" t="s">
        <v>391</v>
      </c>
      <c r="I2473" s="138">
        <f>IF(H2473="Urban",VLOOKUP(C2473,'Wage Index Urban (CMS.GOV)-PDPM'!$A$2:$D$1682,4,FALSE),0)</f>
        <v>0.85650000000000004</v>
      </c>
      <c r="J2473" s="138">
        <f>IF(H2473="Rural",VLOOKUP(B2473,'Wage Index Rural (CMS.GOV)-PDPM'!$B$1:$C$54,2,FALSE),0)</f>
        <v>0</v>
      </c>
    </row>
    <row r="2474" spans="1:10" x14ac:dyDescent="0.25">
      <c r="A2474" s="134">
        <v>42330</v>
      </c>
      <c r="B2474" s="134" t="s">
        <v>3968</v>
      </c>
      <c r="C2474" s="131">
        <v>99942</v>
      </c>
      <c r="D2474" s="132" t="s">
        <v>482</v>
      </c>
      <c r="E2474" s="133" t="s">
        <v>6955</v>
      </c>
      <c r="F2474" s="133" t="s">
        <v>7103</v>
      </c>
      <c r="G2474" s="135">
        <f t="shared" si="38"/>
        <v>0.81070000000000009</v>
      </c>
      <c r="H2474" s="134" t="s">
        <v>388</v>
      </c>
      <c r="I2474" s="138">
        <f>IF(H2474="Urban",VLOOKUP(C2474,'Wage Index Urban (CMS.GOV)-PDPM'!$A$2:$D$1682,4,FALSE),0)</f>
        <v>0</v>
      </c>
      <c r="J2474" s="138">
        <f>IF(H2474="Rural",VLOOKUP(B2474,'Wage Index Rural (CMS.GOV)-PDPM'!$B$1:$C$54,2,FALSE),0)</f>
        <v>0.81070000000000009</v>
      </c>
    </row>
    <row r="2475" spans="1:10" x14ac:dyDescent="0.25">
      <c r="A2475" s="134">
        <v>42340</v>
      </c>
      <c r="B2475" s="134" t="s">
        <v>3968</v>
      </c>
      <c r="C2475" s="131">
        <v>99942</v>
      </c>
      <c r="D2475" s="132" t="s">
        <v>3989</v>
      </c>
      <c r="E2475" s="133" t="s">
        <v>6956</v>
      </c>
      <c r="F2475" s="133" t="s">
        <v>7103</v>
      </c>
      <c r="G2475" s="135">
        <f t="shared" si="38"/>
        <v>0.81070000000000009</v>
      </c>
      <c r="H2475" s="134" t="s">
        <v>388</v>
      </c>
      <c r="I2475" s="138">
        <f>IF(H2475="Urban",VLOOKUP(C2475,'Wage Index Urban (CMS.GOV)-PDPM'!$A$2:$D$1682,4,FALSE),0)</f>
        <v>0</v>
      </c>
      <c r="J2475" s="138">
        <f>IF(H2475="Rural",VLOOKUP(B2475,'Wage Index Rural (CMS.GOV)-PDPM'!$B$1:$C$54,2,FALSE),0)</f>
        <v>0.81070000000000009</v>
      </c>
    </row>
    <row r="2476" spans="1:10" x14ac:dyDescent="0.25">
      <c r="A2476" s="134">
        <v>42320</v>
      </c>
      <c r="B2476" s="134" t="s">
        <v>3968</v>
      </c>
      <c r="C2476" s="131">
        <v>99942</v>
      </c>
      <c r="D2476" s="132" t="s">
        <v>3990</v>
      </c>
      <c r="E2476" s="133" t="s">
        <v>6957</v>
      </c>
      <c r="F2476" s="133" t="s">
        <v>7103</v>
      </c>
      <c r="G2476" s="135">
        <f t="shared" si="38"/>
        <v>0.81070000000000009</v>
      </c>
      <c r="H2476" s="134" t="s">
        <v>388</v>
      </c>
      <c r="I2476" s="138">
        <f>IF(H2476="Urban",VLOOKUP(C2476,'Wage Index Urban (CMS.GOV)-PDPM'!$A$2:$D$1682,4,FALSE),0)</f>
        <v>0</v>
      </c>
      <c r="J2476" s="138">
        <f>IF(H2476="Rural",VLOOKUP(B2476,'Wage Index Rural (CMS.GOV)-PDPM'!$B$1:$C$54,2,FALSE),0)</f>
        <v>0.81070000000000009</v>
      </c>
    </row>
    <row r="2477" spans="1:10" x14ac:dyDescent="0.25">
      <c r="A2477" s="134">
        <v>42350</v>
      </c>
      <c r="B2477" s="134" t="s">
        <v>3968</v>
      </c>
      <c r="C2477" s="131">
        <v>99942</v>
      </c>
      <c r="D2477" s="132" t="s">
        <v>3991</v>
      </c>
      <c r="E2477" s="133" t="s">
        <v>6958</v>
      </c>
      <c r="F2477" s="133" t="s">
        <v>7103</v>
      </c>
      <c r="G2477" s="135">
        <f t="shared" si="38"/>
        <v>0.81070000000000009</v>
      </c>
      <c r="H2477" s="134" t="s">
        <v>388</v>
      </c>
      <c r="I2477" s="138">
        <f>IF(H2477="Urban",VLOOKUP(C2477,'Wage Index Urban (CMS.GOV)-PDPM'!$A$2:$D$1682,4,FALSE),0)</f>
        <v>0</v>
      </c>
      <c r="J2477" s="138">
        <f>IF(H2477="Rural",VLOOKUP(B2477,'Wage Index Rural (CMS.GOV)-PDPM'!$B$1:$C$54,2,FALSE),0)</f>
        <v>0.81070000000000009</v>
      </c>
    </row>
    <row r="2478" spans="1:10" x14ac:dyDescent="0.25">
      <c r="A2478" s="134">
        <v>42360</v>
      </c>
      <c r="B2478" s="134" t="s">
        <v>3968</v>
      </c>
      <c r="C2478" s="131">
        <v>99942</v>
      </c>
      <c r="D2478" s="132" t="s">
        <v>1302</v>
      </c>
      <c r="E2478" s="133" t="s">
        <v>6959</v>
      </c>
      <c r="F2478" s="133" t="s">
        <v>7103</v>
      </c>
      <c r="G2478" s="135">
        <f t="shared" si="38"/>
        <v>0.81070000000000009</v>
      </c>
      <c r="H2478" s="134" t="s">
        <v>388</v>
      </c>
      <c r="I2478" s="138">
        <f>IF(H2478="Urban",VLOOKUP(C2478,'Wage Index Urban (CMS.GOV)-PDPM'!$A$2:$D$1682,4,FALSE),0)</f>
        <v>0</v>
      </c>
      <c r="J2478" s="138">
        <f>IF(H2478="Rural",VLOOKUP(B2478,'Wage Index Rural (CMS.GOV)-PDPM'!$B$1:$C$54,2,FALSE),0)</f>
        <v>0.81070000000000009</v>
      </c>
    </row>
    <row r="2479" spans="1:10" x14ac:dyDescent="0.25">
      <c r="A2479" s="134">
        <v>42370</v>
      </c>
      <c r="B2479" s="134" t="s">
        <v>3968</v>
      </c>
      <c r="C2479" s="131">
        <v>99942</v>
      </c>
      <c r="D2479" s="132" t="s">
        <v>3992</v>
      </c>
      <c r="E2479" s="133" t="s">
        <v>6960</v>
      </c>
      <c r="F2479" s="133" t="s">
        <v>7103</v>
      </c>
      <c r="G2479" s="135">
        <f t="shared" si="38"/>
        <v>0.81070000000000009</v>
      </c>
      <c r="H2479" s="134" t="s">
        <v>388</v>
      </c>
      <c r="I2479" s="138">
        <f>IF(H2479="Urban",VLOOKUP(C2479,'Wage Index Urban (CMS.GOV)-PDPM'!$A$2:$D$1682,4,FALSE),0)</f>
        <v>0</v>
      </c>
      <c r="J2479" s="138">
        <f>IF(H2479="Rural",VLOOKUP(B2479,'Wage Index Rural (CMS.GOV)-PDPM'!$B$1:$C$54,2,FALSE),0)</f>
        <v>0.81070000000000009</v>
      </c>
    </row>
    <row r="2480" spans="1:10" x14ac:dyDescent="0.25">
      <c r="A2480" s="134">
        <v>42380</v>
      </c>
      <c r="B2480" s="134" t="s">
        <v>3968</v>
      </c>
      <c r="C2480" s="131">
        <v>24860</v>
      </c>
      <c r="D2480" s="132" t="s">
        <v>496</v>
      </c>
      <c r="E2480" s="133" t="s">
        <v>6612</v>
      </c>
      <c r="F2480" s="133" t="s">
        <v>6506</v>
      </c>
      <c r="G2480" s="135">
        <f t="shared" si="38"/>
        <v>0.88970000000000005</v>
      </c>
      <c r="H2480" s="134" t="s">
        <v>391</v>
      </c>
      <c r="I2480" s="138">
        <f>IF(H2480="Urban",VLOOKUP(C2480,'Wage Index Urban (CMS.GOV)-PDPM'!$A$2:$D$1682,4,FALSE),0)</f>
        <v>0.88970000000000005</v>
      </c>
      <c r="J2480" s="138">
        <f>IF(H2480="Rural",VLOOKUP(B2480,'Wage Index Rural (CMS.GOV)-PDPM'!$B$1:$C$54,2,FALSE),0)</f>
        <v>0</v>
      </c>
    </row>
    <row r="2481" spans="1:10" x14ac:dyDescent="0.25">
      <c r="A2481" s="134">
        <v>42390</v>
      </c>
      <c r="B2481" s="134" t="s">
        <v>3968</v>
      </c>
      <c r="C2481" s="131">
        <v>17900</v>
      </c>
      <c r="D2481" s="132" t="s">
        <v>1600</v>
      </c>
      <c r="E2481" s="133" t="s">
        <v>6584</v>
      </c>
      <c r="F2481" s="133" t="s">
        <v>308</v>
      </c>
      <c r="G2481" s="135">
        <f t="shared" si="38"/>
        <v>0.85650000000000004</v>
      </c>
      <c r="H2481" s="134" t="s">
        <v>391</v>
      </c>
      <c r="I2481" s="138">
        <f>IF(H2481="Urban",VLOOKUP(C2481,'Wage Index Urban (CMS.GOV)-PDPM'!$A$2:$D$1682,4,FALSE),0)</f>
        <v>0.85650000000000004</v>
      </c>
      <c r="J2481" s="138">
        <f>IF(H2481="Rural",VLOOKUP(B2481,'Wage Index Rural (CMS.GOV)-PDPM'!$B$1:$C$54,2,FALSE),0)</f>
        <v>0</v>
      </c>
    </row>
    <row r="2482" spans="1:10" x14ac:dyDescent="0.25">
      <c r="A2482" s="134">
        <v>42400</v>
      </c>
      <c r="B2482" s="134" t="s">
        <v>3968</v>
      </c>
      <c r="C2482" s="131">
        <v>17900</v>
      </c>
      <c r="D2482" s="132" t="s">
        <v>3993</v>
      </c>
      <c r="E2482" s="133" t="s">
        <v>6585</v>
      </c>
      <c r="F2482" s="133" t="s">
        <v>308</v>
      </c>
      <c r="G2482" s="135">
        <f t="shared" si="38"/>
        <v>0.85650000000000004</v>
      </c>
      <c r="H2482" s="134" t="s">
        <v>391</v>
      </c>
      <c r="I2482" s="138">
        <f>IF(H2482="Urban",VLOOKUP(C2482,'Wage Index Urban (CMS.GOV)-PDPM'!$A$2:$D$1682,4,FALSE),0)</f>
        <v>0.85650000000000004</v>
      </c>
      <c r="J2482" s="138">
        <f>IF(H2482="Rural",VLOOKUP(B2482,'Wage Index Rural (CMS.GOV)-PDPM'!$B$1:$C$54,2,FALSE),0)</f>
        <v>0</v>
      </c>
    </row>
    <row r="2483" spans="1:10" x14ac:dyDescent="0.25">
      <c r="A2483" s="134">
        <v>42410</v>
      </c>
      <c r="B2483" s="134" t="s">
        <v>3968</v>
      </c>
      <c r="C2483" s="131">
        <v>43900</v>
      </c>
      <c r="D2483" s="132" t="s">
        <v>3994</v>
      </c>
      <c r="E2483" s="133" t="s">
        <v>6722</v>
      </c>
      <c r="F2483" s="133" t="s">
        <v>310</v>
      </c>
      <c r="G2483" s="135">
        <f t="shared" si="38"/>
        <v>0.89260000000000006</v>
      </c>
      <c r="H2483" s="134" t="s">
        <v>391</v>
      </c>
      <c r="I2483" s="138">
        <f>IF(H2483="Urban",VLOOKUP(C2483,'Wage Index Urban (CMS.GOV)-PDPM'!$A$2:$D$1682,4,FALSE),0)</f>
        <v>0.89260000000000006</v>
      </c>
      <c r="J2483" s="138">
        <f>IF(H2483="Rural",VLOOKUP(B2483,'Wage Index Rural (CMS.GOV)-PDPM'!$B$1:$C$54,2,FALSE),0)</f>
        <v>0</v>
      </c>
    </row>
    <row r="2484" spans="1:10" x14ac:dyDescent="0.25">
      <c r="A2484" s="134">
        <v>42999</v>
      </c>
      <c r="B2484" s="134" t="s">
        <v>3968</v>
      </c>
      <c r="C2484" s="131">
        <v>99942</v>
      </c>
      <c r="D2484" s="132" t="s">
        <v>387</v>
      </c>
      <c r="E2484" s="133" t="s">
        <v>6961</v>
      </c>
      <c r="F2484" s="133" t="s">
        <v>7103</v>
      </c>
      <c r="G2484" s="135">
        <f t="shared" si="38"/>
        <v>0.81070000000000009</v>
      </c>
      <c r="H2484" s="134" t="s">
        <v>388</v>
      </c>
      <c r="I2484" s="138">
        <f>IF(H2484="Urban",VLOOKUP(C2484,'Wage Index Urban (CMS.GOV)-PDPM'!$A$2:$D$1682,4,FALSE),0)</f>
        <v>0</v>
      </c>
      <c r="J2484" s="138">
        <f>IF(H2484="Rural",VLOOKUP(B2484,'Wage Index Rural (CMS.GOV)-PDPM'!$B$1:$C$54,2,FALSE),0)</f>
        <v>0.81070000000000009</v>
      </c>
    </row>
    <row r="2485" spans="1:10" x14ac:dyDescent="0.25">
      <c r="A2485" s="134">
        <v>42420</v>
      </c>
      <c r="B2485" s="134" t="s">
        <v>3968</v>
      </c>
      <c r="C2485" s="131">
        <v>44940</v>
      </c>
      <c r="D2485" s="132" t="s">
        <v>508</v>
      </c>
      <c r="E2485" s="133" t="s">
        <v>6724</v>
      </c>
      <c r="F2485" s="133" t="s">
        <v>311</v>
      </c>
      <c r="G2485" s="135">
        <f t="shared" si="38"/>
        <v>0.75830000000000009</v>
      </c>
      <c r="H2485" s="134" t="s">
        <v>391</v>
      </c>
      <c r="I2485" s="138">
        <f>IF(H2485="Urban",VLOOKUP(C2485,'Wage Index Urban (CMS.GOV)-PDPM'!$A$2:$D$1682,4,FALSE),0)</f>
        <v>0.75830000000000009</v>
      </c>
      <c r="J2485" s="138">
        <f>IF(H2485="Rural",VLOOKUP(B2485,'Wage Index Rural (CMS.GOV)-PDPM'!$B$1:$C$54,2,FALSE),0)</f>
        <v>0</v>
      </c>
    </row>
    <row r="2486" spans="1:10" x14ac:dyDescent="0.25">
      <c r="A2486" s="134">
        <v>42430</v>
      </c>
      <c r="B2486" s="134" t="s">
        <v>3968</v>
      </c>
      <c r="C2486" s="131">
        <v>99942</v>
      </c>
      <c r="D2486" s="132" t="s">
        <v>735</v>
      </c>
      <c r="E2486" s="133" t="s">
        <v>6962</v>
      </c>
      <c r="F2486" s="133" t="s">
        <v>7103</v>
      </c>
      <c r="G2486" s="135">
        <f t="shared" si="38"/>
        <v>0.81070000000000009</v>
      </c>
      <c r="H2486" s="134" t="s">
        <v>388</v>
      </c>
      <c r="I2486" s="138">
        <f>IF(H2486="Urban",VLOOKUP(C2486,'Wage Index Urban (CMS.GOV)-PDPM'!$A$2:$D$1682,4,FALSE),0)</f>
        <v>0</v>
      </c>
      <c r="J2486" s="138">
        <f>IF(H2486="Rural",VLOOKUP(B2486,'Wage Index Rural (CMS.GOV)-PDPM'!$B$1:$C$54,2,FALSE),0)</f>
        <v>0.81070000000000009</v>
      </c>
    </row>
    <row r="2487" spans="1:10" x14ac:dyDescent="0.25">
      <c r="A2487" s="134">
        <v>42440</v>
      </c>
      <c r="B2487" s="134" t="s">
        <v>3968</v>
      </c>
      <c r="C2487" s="131">
        <v>99942</v>
      </c>
      <c r="D2487" s="132" t="s">
        <v>3995</v>
      </c>
      <c r="E2487" s="133" t="s">
        <v>6963</v>
      </c>
      <c r="F2487" s="133" t="s">
        <v>7103</v>
      </c>
      <c r="G2487" s="135">
        <f t="shared" si="38"/>
        <v>0.81070000000000009</v>
      </c>
      <c r="H2487" s="134" t="s">
        <v>388</v>
      </c>
      <c r="I2487" s="138">
        <f>IF(H2487="Urban",VLOOKUP(C2487,'Wage Index Urban (CMS.GOV)-PDPM'!$A$2:$D$1682,4,FALSE),0)</f>
        <v>0</v>
      </c>
      <c r="J2487" s="138">
        <f>IF(H2487="Rural",VLOOKUP(B2487,'Wage Index Rural (CMS.GOV)-PDPM'!$B$1:$C$54,2,FALSE),0)</f>
        <v>0.81070000000000009</v>
      </c>
    </row>
    <row r="2488" spans="1:10" x14ac:dyDescent="0.25">
      <c r="A2488" s="134">
        <v>42450</v>
      </c>
      <c r="B2488" s="134" t="s">
        <v>3968</v>
      </c>
      <c r="C2488" s="131">
        <v>16740</v>
      </c>
      <c r="D2488" s="132" t="s">
        <v>2416</v>
      </c>
      <c r="E2488" s="133" t="s">
        <v>6579</v>
      </c>
      <c r="F2488" s="133" t="s">
        <v>252</v>
      </c>
      <c r="G2488" s="135">
        <f t="shared" si="38"/>
        <v>0.94640000000000002</v>
      </c>
      <c r="H2488" s="134" t="s">
        <v>391</v>
      </c>
      <c r="I2488" s="138">
        <f>IF(H2488="Urban",VLOOKUP(C2488,'Wage Index Urban (CMS.GOV)-PDPM'!$A$2:$D$1682,4,FALSE),0)</f>
        <v>0.94640000000000002</v>
      </c>
      <c r="J2488" s="138">
        <f>IF(H2488="Rural",VLOOKUP(B2488,'Wage Index Rural (CMS.GOV)-PDPM'!$B$1:$C$54,2,FALSE),0)</f>
        <v>0</v>
      </c>
    </row>
    <row r="2489" spans="1:10" x14ac:dyDescent="0.25">
      <c r="A2489" s="134">
        <v>43010</v>
      </c>
      <c r="B2489" s="134" t="s">
        <v>3996</v>
      </c>
      <c r="C2489" s="131">
        <v>99943</v>
      </c>
      <c r="D2489" s="132" t="s">
        <v>3997</v>
      </c>
      <c r="E2489" s="133" t="s">
        <v>6964</v>
      </c>
      <c r="F2489" s="133" t="s">
        <v>7104</v>
      </c>
      <c r="G2489" s="135">
        <f t="shared" si="38"/>
        <v>0.81170000000000009</v>
      </c>
      <c r="H2489" s="134" t="s">
        <v>388</v>
      </c>
      <c r="I2489" s="138">
        <f>IF(H2489="Urban",VLOOKUP(C2489,'Wage Index Urban (CMS.GOV)-PDPM'!$A$2:$D$1682,4,FALSE),0)</f>
        <v>0</v>
      </c>
      <c r="J2489" s="138">
        <f>IF(H2489="Rural",VLOOKUP(B2489,'Wage Index Rural (CMS.GOV)-PDPM'!$B$1:$C$54,2,FALSE),0)</f>
        <v>0.81170000000000009</v>
      </c>
    </row>
    <row r="2490" spans="1:10" x14ac:dyDescent="0.25">
      <c r="A2490" s="134">
        <v>43020</v>
      </c>
      <c r="B2490" s="134" t="s">
        <v>3996</v>
      </c>
      <c r="C2490" s="131">
        <v>99943</v>
      </c>
      <c r="D2490" s="132" t="s">
        <v>3998</v>
      </c>
      <c r="E2490" s="133" t="s">
        <v>6965</v>
      </c>
      <c r="F2490" s="133" t="s">
        <v>7104</v>
      </c>
      <c r="G2490" s="135">
        <f t="shared" si="38"/>
        <v>0.81170000000000009</v>
      </c>
      <c r="H2490" s="134" t="s">
        <v>388</v>
      </c>
      <c r="I2490" s="138">
        <f>IF(H2490="Urban",VLOOKUP(C2490,'Wage Index Urban (CMS.GOV)-PDPM'!$A$2:$D$1682,4,FALSE),0)</f>
        <v>0</v>
      </c>
      <c r="J2490" s="138">
        <f>IF(H2490="Rural",VLOOKUP(B2490,'Wage Index Rural (CMS.GOV)-PDPM'!$B$1:$C$54,2,FALSE),0)</f>
        <v>0.81170000000000009</v>
      </c>
    </row>
    <row r="2491" spans="1:10" x14ac:dyDescent="0.25">
      <c r="A2491" s="134">
        <v>43030</v>
      </c>
      <c r="B2491" s="134" t="s">
        <v>3996</v>
      </c>
      <c r="C2491" s="131">
        <v>99943</v>
      </c>
      <c r="D2491" s="132" t="s">
        <v>3999</v>
      </c>
      <c r="E2491" s="133" t="s">
        <v>6966</v>
      </c>
      <c r="F2491" s="133" t="s">
        <v>7104</v>
      </c>
      <c r="G2491" s="135">
        <f t="shared" si="38"/>
        <v>0.81170000000000009</v>
      </c>
      <c r="H2491" s="134" t="s">
        <v>388</v>
      </c>
      <c r="I2491" s="138">
        <f>IF(H2491="Urban",VLOOKUP(C2491,'Wage Index Urban (CMS.GOV)-PDPM'!$A$2:$D$1682,4,FALSE),0)</f>
        <v>0</v>
      </c>
      <c r="J2491" s="138">
        <f>IF(H2491="Rural",VLOOKUP(B2491,'Wage Index Rural (CMS.GOV)-PDPM'!$B$1:$C$54,2,FALSE),0)</f>
        <v>0.81170000000000009</v>
      </c>
    </row>
    <row r="2492" spans="1:10" x14ac:dyDescent="0.25">
      <c r="A2492" s="134">
        <v>43040</v>
      </c>
      <c r="B2492" s="134" t="s">
        <v>3996</v>
      </c>
      <c r="C2492" s="131">
        <v>99943</v>
      </c>
      <c r="D2492" s="132" t="s">
        <v>4000</v>
      </c>
      <c r="E2492" s="133" t="s">
        <v>6967</v>
      </c>
      <c r="F2492" s="133" t="s">
        <v>7104</v>
      </c>
      <c r="G2492" s="135">
        <f t="shared" si="38"/>
        <v>0.81170000000000009</v>
      </c>
      <c r="H2492" s="134" t="s">
        <v>388</v>
      </c>
      <c r="I2492" s="138">
        <f>IF(H2492="Urban",VLOOKUP(C2492,'Wage Index Urban (CMS.GOV)-PDPM'!$A$2:$D$1682,4,FALSE),0)</f>
        <v>0</v>
      </c>
      <c r="J2492" s="138">
        <f>IF(H2492="Rural",VLOOKUP(B2492,'Wage Index Rural (CMS.GOV)-PDPM'!$B$1:$C$54,2,FALSE),0)</f>
        <v>0.81170000000000009</v>
      </c>
    </row>
    <row r="2493" spans="1:10" x14ac:dyDescent="0.25">
      <c r="A2493" s="134">
        <v>43050</v>
      </c>
      <c r="B2493" s="134" t="s">
        <v>3996</v>
      </c>
      <c r="C2493" s="131">
        <v>99943</v>
      </c>
      <c r="D2493" s="132" t="s">
        <v>4001</v>
      </c>
      <c r="E2493" s="133" t="s">
        <v>6968</v>
      </c>
      <c r="F2493" s="133" t="s">
        <v>7104</v>
      </c>
      <c r="G2493" s="135">
        <f t="shared" si="38"/>
        <v>0.81170000000000009</v>
      </c>
      <c r="H2493" s="134" t="s">
        <v>388</v>
      </c>
      <c r="I2493" s="138">
        <f>IF(H2493="Urban",VLOOKUP(C2493,'Wage Index Urban (CMS.GOV)-PDPM'!$A$2:$D$1682,4,FALSE),0)</f>
        <v>0</v>
      </c>
      <c r="J2493" s="138">
        <f>IF(H2493="Rural",VLOOKUP(B2493,'Wage Index Rural (CMS.GOV)-PDPM'!$B$1:$C$54,2,FALSE),0)</f>
        <v>0.81170000000000009</v>
      </c>
    </row>
    <row r="2494" spans="1:10" x14ac:dyDescent="0.25">
      <c r="A2494" s="134">
        <v>43060</v>
      </c>
      <c r="B2494" s="134" t="s">
        <v>3996</v>
      </c>
      <c r="C2494" s="131">
        <v>99943</v>
      </c>
      <c r="D2494" s="132" t="s">
        <v>1486</v>
      </c>
      <c r="E2494" s="133" t="s">
        <v>6969</v>
      </c>
      <c r="F2494" s="133" t="s">
        <v>7104</v>
      </c>
      <c r="G2494" s="135">
        <f t="shared" si="38"/>
        <v>0.81170000000000009</v>
      </c>
      <c r="H2494" s="134" t="s">
        <v>388</v>
      </c>
      <c r="I2494" s="138">
        <f>IF(H2494="Urban",VLOOKUP(C2494,'Wage Index Urban (CMS.GOV)-PDPM'!$A$2:$D$1682,4,FALSE),0)</f>
        <v>0</v>
      </c>
      <c r="J2494" s="138">
        <f>IF(H2494="Rural",VLOOKUP(B2494,'Wage Index Rural (CMS.GOV)-PDPM'!$B$1:$C$54,2,FALSE),0)</f>
        <v>0.81170000000000009</v>
      </c>
    </row>
    <row r="2495" spans="1:10" x14ac:dyDescent="0.25">
      <c r="A2495" s="134">
        <v>43070</v>
      </c>
      <c r="B2495" s="134" t="s">
        <v>3996</v>
      </c>
      <c r="C2495" s="131">
        <v>99943</v>
      </c>
      <c r="D2495" s="132" t="s">
        <v>4002</v>
      </c>
      <c r="E2495" s="133" t="s">
        <v>6970</v>
      </c>
      <c r="F2495" s="133" t="s">
        <v>7104</v>
      </c>
      <c r="G2495" s="135">
        <f t="shared" si="38"/>
        <v>0.81170000000000009</v>
      </c>
      <c r="H2495" s="134" t="s">
        <v>388</v>
      </c>
      <c r="I2495" s="138">
        <f>IF(H2495="Urban",VLOOKUP(C2495,'Wage Index Urban (CMS.GOV)-PDPM'!$A$2:$D$1682,4,FALSE),0)</f>
        <v>0</v>
      </c>
      <c r="J2495" s="138">
        <f>IF(H2495="Rural",VLOOKUP(B2495,'Wage Index Rural (CMS.GOV)-PDPM'!$B$1:$C$54,2,FALSE),0)</f>
        <v>0.81170000000000009</v>
      </c>
    </row>
    <row r="2496" spans="1:10" x14ac:dyDescent="0.25">
      <c r="A2496" s="134">
        <v>43080</v>
      </c>
      <c r="B2496" s="134" t="s">
        <v>3996</v>
      </c>
      <c r="C2496" s="131">
        <v>99943</v>
      </c>
      <c r="D2496" s="132" t="s">
        <v>3162</v>
      </c>
      <c r="E2496" s="133" t="s">
        <v>6971</v>
      </c>
      <c r="F2496" s="133" t="s">
        <v>7104</v>
      </c>
      <c r="G2496" s="135">
        <f t="shared" si="38"/>
        <v>0.81170000000000009</v>
      </c>
      <c r="H2496" s="134" t="s">
        <v>388</v>
      </c>
      <c r="I2496" s="138">
        <f>IF(H2496="Urban",VLOOKUP(C2496,'Wage Index Urban (CMS.GOV)-PDPM'!$A$2:$D$1682,4,FALSE),0)</f>
        <v>0</v>
      </c>
      <c r="J2496" s="138">
        <f>IF(H2496="Rural",VLOOKUP(B2496,'Wage Index Rural (CMS.GOV)-PDPM'!$B$1:$C$54,2,FALSE),0)</f>
        <v>0.81170000000000009</v>
      </c>
    </row>
    <row r="2497" spans="1:10" x14ac:dyDescent="0.25">
      <c r="A2497" s="134">
        <v>43090</v>
      </c>
      <c r="B2497" s="134" t="s">
        <v>3996</v>
      </c>
      <c r="C2497" s="131">
        <v>99943</v>
      </c>
      <c r="D2497" s="132" t="s">
        <v>753</v>
      </c>
      <c r="E2497" s="133" t="s">
        <v>6972</v>
      </c>
      <c r="F2497" s="133" t="s">
        <v>7104</v>
      </c>
      <c r="G2497" s="135">
        <f t="shared" si="38"/>
        <v>0.81170000000000009</v>
      </c>
      <c r="H2497" s="134" t="s">
        <v>388</v>
      </c>
      <c r="I2497" s="138">
        <f>IF(H2497="Urban",VLOOKUP(C2497,'Wage Index Urban (CMS.GOV)-PDPM'!$A$2:$D$1682,4,FALSE),0)</f>
        <v>0</v>
      </c>
      <c r="J2497" s="138">
        <f>IF(H2497="Rural",VLOOKUP(B2497,'Wage Index Rural (CMS.GOV)-PDPM'!$B$1:$C$54,2,FALSE),0)</f>
        <v>0.81170000000000009</v>
      </c>
    </row>
    <row r="2498" spans="1:10" x14ac:dyDescent="0.25">
      <c r="A2498" s="134">
        <v>43100</v>
      </c>
      <c r="B2498" s="134" t="s">
        <v>3996</v>
      </c>
      <c r="C2498" s="131">
        <v>99943</v>
      </c>
      <c r="D2498" s="132" t="s">
        <v>2116</v>
      </c>
      <c r="E2498" s="133" t="s">
        <v>6973</v>
      </c>
      <c r="F2498" s="133" t="s">
        <v>7104</v>
      </c>
      <c r="G2498" s="135">
        <f t="shared" si="38"/>
        <v>0.81170000000000009</v>
      </c>
      <c r="H2498" s="134" t="s">
        <v>388</v>
      </c>
      <c r="I2498" s="138">
        <f>IF(H2498="Urban",VLOOKUP(C2498,'Wage Index Urban (CMS.GOV)-PDPM'!$A$2:$D$1682,4,FALSE),0)</f>
        <v>0</v>
      </c>
      <c r="J2498" s="138">
        <f>IF(H2498="Rural",VLOOKUP(B2498,'Wage Index Rural (CMS.GOV)-PDPM'!$B$1:$C$54,2,FALSE),0)</f>
        <v>0.81170000000000009</v>
      </c>
    </row>
    <row r="2499" spans="1:10" x14ac:dyDescent="0.25">
      <c r="A2499" s="134">
        <v>43110</v>
      </c>
      <c r="B2499" s="134" t="s">
        <v>3996</v>
      </c>
      <c r="C2499" s="131">
        <v>99943</v>
      </c>
      <c r="D2499" s="132" t="s">
        <v>4003</v>
      </c>
      <c r="E2499" s="133" t="s">
        <v>6974</v>
      </c>
      <c r="F2499" s="133" t="s">
        <v>7104</v>
      </c>
      <c r="G2499" s="135">
        <f t="shared" si="38"/>
        <v>0.81170000000000009</v>
      </c>
      <c r="H2499" s="134" t="s">
        <v>388</v>
      </c>
      <c r="I2499" s="138">
        <f>IF(H2499="Urban",VLOOKUP(C2499,'Wage Index Urban (CMS.GOV)-PDPM'!$A$2:$D$1682,4,FALSE),0)</f>
        <v>0</v>
      </c>
      <c r="J2499" s="138">
        <f>IF(H2499="Rural",VLOOKUP(B2499,'Wage Index Rural (CMS.GOV)-PDPM'!$B$1:$C$54,2,FALSE),0)</f>
        <v>0.81170000000000009</v>
      </c>
    </row>
    <row r="2500" spans="1:10" x14ac:dyDescent="0.25">
      <c r="A2500" s="134">
        <v>43120</v>
      </c>
      <c r="B2500" s="134" t="s">
        <v>3996</v>
      </c>
      <c r="C2500" s="131">
        <v>99943</v>
      </c>
      <c r="D2500" s="132" t="s">
        <v>631</v>
      </c>
      <c r="E2500" s="133" t="s">
        <v>6975</v>
      </c>
      <c r="F2500" s="133" t="s">
        <v>7104</v>
      </c>
      <c r="G2500" s="135">
        <f t="shared" si="38"/>
        <v>0.81170000000000009</v>
      </c>
      <c r="H2500" s="134" t="s">
        <v>388</v>
      </c>
      <c r="I2500" s="138">
        <f>IF(H2500="Urban",VLOOKUP(C2500,'Wage Index Urban (CMS.GOV)-PDPM'!$A$2:$D$1682,4,FALSE),0)</f>
        <v>0</v>
      </c>
      <c r="J2500" s="138">
        <f>IF(H2500="Rural",VLOOKUP(B2500,'Wage Index Rural (CMS.GOV)-PDPM'!$B$1:$C$54,2,FALSE),0)</f>
        <v>0.81170000000000009</v>
      </c>
    </row>
    <row r="2501" spans="1:10" x14ac:dyDescent="0.25">
      <c r="A2501" s="134">
        <v>43130</v>
      </c>
      <c r="B2501" s="134" t="s">
        <v>3996</v>
      </c>
      <c r="C2501" s="131">
        <v>99943</v>
      </c>
      <c r="D2501" s="132" t="s">
        <v>416</v>
      </c>
      <c r="E2501" s="133" t="s">
        <v>6976</v>
      </c>
      <c r="F2501" s="133" t="s">
        <v>7104</v>
      </c>
      <c r="G2501" s="135">
        <f t="shared" si="38"/>
        <v>0.81170000000000009</v>
      </c>
      <c r="H2501" s="134" t="s">
        <v>388</v>
      </c>
      <c r="I2501" s="138">
        <f>IF(H2501="Urban",VLOOKUP(C2501,'Wage Index Urban (CMS.GOV)-PDPM'!$A$2:$D$1682,4,FALSE),0)</f>
        <v>0</v>
      </c>
      <c r="J2501" s="138">
        <f>IF(H2501="Rural",VLOOKUP(B2501,'Wage Index Rural (CMS.GOV)-PDPM'!$B$1:$C$54,2,FALSE),0)</f>
        <v>0.81170000000000009</v>
      </c>
    </row>
    <row r="2502" spans="1:10" x14ac:dyDescent="0.25">
      <c r="A2502" s="134">
        <v>43140</v>
      </c>
      <c r="B2502" s="134" t="s">
        <v>3996</v>
      </c>
      <c r="C2502" s="131">
        <v>99943</v>
      </c>
      <c r="D2502" s="132" t="s">
        <v>4004</v>
      </c>
      <c r="E2502" s="133" t="s">
        <v>6977</v>
      </c>
      <c r="F2502" s="133" t="s">
        <v>7104</v>
      </c>
      <c r="G2502" s="135">
        <f t="shared" si="38"/>
        <v>0.81170000000000009</v>
      </c>
      <c r="H2502" s="134" t="s">
        <v>388</v>
      </c>
      <c r="I2502" s="138">
        <f>IF(H2502="Urban",VLOOKUP(C2502,'Wage Index Urban (CMS.GOV)-PDPM'!$A$2:$D$1682,4,FALSE),0)</f>
        <v>0</v>
      </c>
      <c r="J2502" s="138">
        <f>IF(H2502="Rural",VLOOKUP(B2502,'Wage Index Rural (CMS.GOV)-PDPM'!$B$1:$C$54,2,FALSE),0)</f>
        <v>0.81170000000000009</v>
      </c>
    </row>
    <row r="2503" spans="1:10" x14ac:dyDescent="0.25">
      <c r="A2503" s="134">
        <v>43150</v>
      </c>
      <c r="B2503" s="134" t="s">
        <v>3996</v>
      </c>
      <c r="C2503" s="131">
        <v>99943</v>
      </c>
      <c r="D2503" s="132" t="s">
        <v>4005</v>
      </c>
      <c r="E2503" s="133" t="s">
        <v>6978</v>
      </c>
      <c r="F2503" s="133" t="s">
        <v>7104</v>
      </c>
      <c r="G2503" s="135">
        <f t="shared" si="38"/>
        <v>0.81170000000000009</v>
      </c>
      <c r="H2503" s="134" t="s">
        <v>388</v>
      </c>
      <c r="I2503" s="138">
        <f>IF(H2503="Urban",VLOOKUP(C2503,'Wage Index Urban (CMS.GOV)-PDPM'!$A$2:$D$1682,4,FALSE),0)</f>
        <v>0</v>
      </c>
      <c r="J2503" s="138">
        <f>IF(H2503="Rural",VLOOKUP(B2503,'Wage Index Rural (CMS.GOV)-PDPM'!$B$1:$C$54,2,FALSE),0)</f>
        <v>0.81170000000000009</v>
      </c>
    </row>
    <row r="2504" spans="1:10" x14ac:dyDescent="0.25">
      <c r="A2504" s="134">
        <v>43160</v>
      </c>
      <c r="B2504" s="134" t="s">
        <v>3996</v>
      </c>
      <c r="C2504" s="131">
        <v>99943</v>
      </c>
      <c r="D2504" s="132" t="s">
        <v>890</v>
      </c>
      <c r="E2504" s="133" t="s">
        <v>6979</v>
      </c>
      <c r="F2504" s="133" t="s">
        <v>7104</v>
      </c>
      <c r="G2504" s="135">
        <f t="shared" si="38"/>
        <v>0.81170000000000009</v>
      </c>
      <c r="H2504" s="134" t="s">
        <v>388</v>
      </c>
      <c r="I2504" s="138">
        <f>IF(H2504="Urban",VLOOKUP(C2504,'Wage Index Urban (CMS.GOV)-PDPM'!$A$2:$D$1682,4,FALSE),0)</f>
        <v>0</v>
      </c>
      <c r="J2504" s="138">
        <f>IF(H2504="Rural",VLOOKUP(B2504,'Wage Index Rural (CMS.GOV)-PDPM'!$B$1:$C$54,2,FALSE),0)</f>
        <v>0.81170000000000009</v>
      </c>
    </row>
    <row r="2505" spans="1:10" x14ac:dyDescent="0.25">
      <c r="A2505" s="134">
        <v>43170</v>
      </c>
      <c r="B2505" s="134" t="s">
        <v>3996</v>
      </c>
      <c r="C2505" s="131">
        <v>99943</v>
      </c>
      <c r="D2505" s="132" t="s">
        <v>4006</v>
      </c>
      <c r="E2505" s="133" t="s">
        <v>6980</v>
      </c>
      <c r="F2505" s="133" t="s">
        <v>7104</v>
      </c>
      <c r="G2505" s="135">
        <f t="shared" ref="G2505:G2568" si="39">IF(H2505="Rural",J2505,I2505)</f>
        <v>0.81170000000000009</v>
      </c>
      <c r="H2505" s="134" t="s">
        <v>388</v>
      </c>
      <c r="I2505" s="138">
        <f>IF(H2505="Urban",VLOOKUP(C2505,'Wage Index Urban (CMS.GOV)-PDPM'!$A$2:$D$1682,4,FALSE),0)</f>
        <v>0</v>
      </c>
      <c r="J2505" s="138">
        <f>IF(H2505="Rural",VLOOKUP(B2505,'Wage Index Rural (CMS.GOV)-PDPM'!$B$1:$C$54,2,FALSE),0)</f>
        <v>0.81170000000000009</v>
      </c>
    </row>
    <row r="2506" spans="1:10" x14ac:dyDescent="0.25">
      <c r="A2506" s="134">
        <v>43180</v>
      </c>
      <c r="B2506" s="134" t="s">
        <v>3996</v>
      </c>
      <c r="C2506" s="131">
        <v>99943</v>
      </c>
      <c r="D2506" s="132" t="s">
        <v>4007</v>
      </c>
      <c r="E2506" s="133" t="s">
        <v>6981</v>
      </c>
      <c r="F2506" s="133" t="s">
        <v>7104</v>
      </c>
      <c r="G2506" s="135">
        <f t="shared" si="39"/>
        <v>0.81170000000000009</v>
      </c>
      <c r="H2506" s="134" t="s">
        <v>388</v>
      </c>
      <c r="I2506" s="138">
        <f>IF(H2506="Urban",VLOOKUP(C2506,'Wage Index Urban (CMS.GOV)-PDPM'!$A$2:$D$1682,4,FALSE),0)</f>
        <v>0</v>
      </c>
      <c r="J2506" s="138">
        <f>IF(H2506="Rural",VLOOKUP(B2506,'Wage Index Rural (CMS.GOV)-PDPM'!$B$1:$C$54,2,FALSE),0)</f>
        <v>0.81170000000000009</v>
      </c>
    </row>
    <row r="2507" spans="1:10" x14ac:dyDescent="0.25">
      <c r="A2507" s="134">
        <v>43190</v>
      </c>
      <c r="B2507" s="134" t="s">
        <v>3996</v>
      </c>
      <c r="C2507" s="131">
        <v>99943</v>
      </c>
      <c r="D2507" s="132" t="s">
        <v>3183</v>
      </c>
      <c r="E2507" s="133" t="s">
        <v>6982</v>
      </c>
      <c r="F2507" s="133" t="s">
        <v>7104</v>
      </c>
      <c r="G2507" s="135">
        <f t="shared" si="39"/>
        <v>0.81170000000000009</v>
      </c>
      <c r="H2507" s="134" t="s">
        <v>388</v>
      </c>
      <c r="I2507" s="138">
        <f>IF(H2507="Urban",VLOOKUP(C2507,'Wage Index Urban (CMS.GOV)-PDPM'!$A$2:$D$1682,4,FALSE),0)</f>
        <v>0</v>
      </c>
      <c r="J2507" s="138">
        <f>IF(H2507="Rural",VLOOKUP(B2507,'Wage Index Rural (CMS.GOV)-PDPM'!$B$1:$C$54,2,FALSE),0)</f>
        <v>0.81170000000000009</v>
      </c>
    </row>
    <row r="2508" spans="1:10" x14ac:dyDescent="0.25">
      <c r="A2508" s="134">
        <v>43200</v>
      </c>
      <c r="B2508" s="134" t="s">
        <v>3996</v>
      </c>
      <c r="C2508" s="131">
        <v>99943</v>
      </c>
      <c r="D2508" s="132" t="s">
        <v>3642</v>
      </c>
      <c r="E2508" s="133" t="s">
        <v>6983</v>
      </c>
      <c r="F2508" s="133" t="s">
        <v>7104</v>
      </c>
      <c r="G2508" s="135">
        <f t="shared" si="39"/>
        <v>0.81170000000000009</v>
      </c>
      <c r="H2508" s="134" t="s">
        <v>388</v>
      </c>
      <c r="I2508" s="138">
        <f>IF(H2508="Urban",VLOOKUP(C2508,'Wage Index Urban (CMS.GOV)-PDPM'!$A$2:$D$1682,4,FALSE),0)</f>
        <v>0</v>
      </c>
      <c r="J2508" s="138">
        <f>IF(H2508="Rural",VLOOKUP(B2508,'Wage Index Rural (CMS.GOV)-PDPM'!$B$1:$C$54,2,FALSE),0)</f>
        <v>0.81170000000000009</v>
      </c>
    </row>
    <row r="2509" spans="1:10" x14ac:dyDescent="0.25">
      <c r="A2509" s="134">
        <v>43210</v>
      </c>
      <c r="B2509" s="134" t="s">
        <v>3996</v>
      </c>
      <c r="C2509" s="131">
        <v>99943</v>
      </c>
      <c r="D2509" s="132" t="s">
        <v>898</v>
      </c>
      <c r="E2509" s="133" t="s">
        <v>6984</v>
      </c>
      <c r="F2509" s="133" t="s">
        <v>7104</v>
      </c>
      <c r="G2509" s="135">
        <f t="shared" si="39"/>
        <v>0.81170000000000009</v>
      </c>
      <c r="H2509" s="134" t="s">
        <v>388</v>
      </c>
      <c r="I2509" s="138">
        <f>IF(H2509="Urban",VLOOKUP(C2509,'Wage Index Urban (CMS.GOV)-PDPM'!$A$2:$D$1682,4,FALSE),0)</f>
        <v>0</v>
      </c>
      <c r="J2509" s="138">
        <f>IF(H2509="Rural",VLOOKUP(B2509,'Wage Index Rural (CMS.GOV)-PDPM'!$B$1:$C$54,2,FALSE),0)</f>
        <v>0.81170000000000009</v>
      </c>
    </row>
    <row r="2510" spans="1:10" x14ac:dyDescent="0.25">
      <c r="A2510" s="134">
        <v>43220</v>
      </c>
      <c r="B2510" s="134" t="s">
        <v>3996</v>
      </c>
      <c r="C2510" s="131">
        <v>99943</v>
      </c>
      <c r="D2510" s="132" t="s">
        <v>4008</v>
      </c>
      <c r="E2510" s="133" t="s">
        <v>6985</v>
      </c>
      <c r="F2510" s="133" t="s">
        <v>7104</v>
      </c>
      <c r="G2510" s="135">
        <f t="shared" si="39"/>
        <v>0.81170000000000009</v>
      </c>
      <c r="H2510" s="134" t="s">
        <v>388</v>
      </c>
      <c r="I2510" s="138">
        <f>IF(H2510="Urban",VLOOKUP(C2510,'Wage Index Urban (CMS.GOV)-PDPM'!$A$2:$D$1682,4,FALSE),0)</f>
        <v>0</v>
      </c>
      <c r="J2510" s="138">
        <f>IF(H2510="Rural",VLOOKUP(B2510,'Wage Index Rural (CMS.GOV)-PDPM'!$B$1:$C$54,2,FALSE),0)</f>
        <v>0.81170000000000009</v>
      </c>
    </row>
    <row r="2511" spans="1:10" x14ac:dyDescent="0.25">
      <c r="A2511" s="134">
        <v>43230</v>
      </c>
      <c r="B2511" s="134" t="s">
        <v>3996</v>
      </c>
      <c r="C2511" s="131">
        <v>99943</v>
      </c>
      <c r="D2511" s="132" t="s">
        <v>4009</v>
      </c>
      <c r="E2511" s="133" t="s">
        <v>6986</v>
      </c>
      <c r="F2511" s="133" t="s">
        <v>7104</v>
      </c>
      <c r="G2511" s="135">
        <f t="shared" si="39"/>
        <v>0.81170000000000009</v>
      </c>
      <c r="H2511" s="134" t="s">
        <v>388</v>
      </c>
      <c r="I2511" s="138">
        <f>IF(H2511="Urban",VLOOKUP(C2511,'Wage Index Urban (CMS.GOV)-PDPM'!$A$2:$D$1682,4,FALSE),0)</f>
        <v>0</v>
      </c>
      <c r="J2511" s="138">
        <f>IF(H2511="Rural",VLOOKUP(B2511,'Wage Index Rural (CMS.GOV)-PDPM'!$B$1:$C$54,2,FALSE),0)</f>
        <v>0.81170000000000009</v>
      </c>
    </row>
    <row r="2512" spans="1:10" x14ac:dyDescent="0.25">
      <c r="A2512" s="134">
        <v>43240</v>
      </c>
      <c r="B2512" s="134" t="s">
        <v>3996</v>
      </c>
      <c r="C2512" s="131">
        <v>99943</v>
      </c>
      <c r="D2512" s="132" t="s">
        <v>4010</v>
      </c>
      <c r="E2512" s="133" t="s">
        <v>6987</v>
      </c>
      <c r="F2512" s="133" t="s">
        <v>7104</v>
      </c>
      <c r="G2512" s="135">
        <f t="shared" si="39"/>
        <v>0.81170000000000009</v>
      </c>
      <c r="H2512" s="134" t="s">
        <v>388</v>
      </c>
      <c r="I2512" s="138">
        <f>IF(H2512="Urban",VLOOKUP(C2512,'Wage Index Urban (CMS.GOV)-PDPM'!$A$2:$D$1682,4,FALSE),0)</f>
        <v>0</v>
      </c>
      <c r="J2512" s="138">
        <f>IF(H2512="Rural",VLOOKUP(B2512,'Wage Index Rural (CMS.GOV)-PDPM'!$B$1:$C$54,2,FALSE),0)</f>
        <v>0.81170000000000009</v>
      </c>
    </row>
    <row r="2513" spans="1:10" x14ac:dyDescent="0.25">
      <c r="A2513" s="134">
        <v>43250</v>
      </c>
      <c r="B2513" s="134" t="s">
        <v>3996</v>
      </c>
      <c r="C2513" s="131">
        <v>99943</v>
      </c>
      <c r="D2513" s="132" t="s">
        <v>661</v>
      </c>
      <c r="E2513" s="133" t="s">
        <v>6988</v>
      </c>
      <c r="F2513" s="133" t="s">
        <v>7104</v>
      </c>
      <c r="G2513" s="135">
        <f t="shared" si="39"/>
        <v>0.81170000000000009</v>
      </c>
      <c r="H2513" s="134" t="s">
        <v>388</v>
      </c>
      <c r="I2513" s="138">
        <f>IF(H2513="Urban",VLOOKUP(C2513,'Wage Index Urban (CMS.GOV)-PDPM'!$A$2:$D$1682,4,FALSE),0)</f>
        <v>0</v>
      </c>
      <c r="J2513" s="138">
        <f>IF(H2513="Rural",VLOOKUP(B2513,'Wage Index Rural (CMS.GOV)-PDPM'!$B$1:$C$54,2,FALSE),0)</f>
        <v>0.81170000000000009</v>
      </c>
    </row>
    <row r="2514" spans="1:10" x14ac:dyDescent="0.25">
      <c r="A2514" s="134">
        <v>43260</v>
      </c>
      <c r="B2514" s="134" t="s">
        <v>3996</v>
      </c>
      <c r="C2514" s="131">
        <v>99943</v>
      </c>
      <c r="D2514" s="132" t="s">
        <v>4011</v>
      </c>
      <c r="E2514" s="133" t="s">
        <v>6989</v>
      </c>
      <c r="F2514" s="133" t="s">
        <v>7104</v>
      </c>
      <c r="G2514" s="135">
        <f t="shared" si="39"/>
        <v>0.81170000000000009</v>
      </c>
      <c r="H2514" s="134" t="s">
        <v>388</v>
      </c>
      <c r="I2514" s="138">
        <f>IF(H2514="Urban",VLOOKUP(C2514,'Wage Index Urban (CMS.GOV)-PDPM'!$A$2:$D$1682,4,FALSE),0)</f>
        <v>0</v>
      </c>
      <c r="J2514" s="138">
        <f>IF(H2514="Rural",VLOOKUP(B2514,'Wage Index Rural (CMS.GOV)-PDPM'!$B$1:$C$54,2,FALSE),0)</f>
        <v>0.81170000000000009</v>
      </c>
    </row>
    <row r="2515" spans="1:10" x14ac:dyDescent="0.25">
      <c r="A2515" s="134">
        <v>43270</v>
      </c>
      <c r="B2515" s="134" t="s">
        <v>3996</v>
      </c>
      <c r="C2515" s="131">
        <v>99943</v>
      </c>
      <c r="D2515" s="132" t="s">
        <v>4012</v>
      </c>
      <c r="E2515" s="133" t="s">
        <v>6990</v>
      </c>
      <c r="F2515" s="133" t="s">
        <v>7104</v>
      </c>
      <c r="G2515" s="135">
        <f t="shared" si="39"/>
        <v>0.81170000000000009</v>
      </c>
      <c r="H2515" s="134" t="s">
        <v>388</v>
      </c>
      <c r="I2515" s="138">
        <f>IF(H2515="Urban",VLOOKUP(C2515,'Wage Index Urban (CMS.GOV)-PDPM'!$A$2:$D$1682,4,FALSE),0)</f>
        <v>0</v>
      </c>
      <c r="J2515" s="138">
        <f>IF(H2515="Rural",VLOOKUP(B2515,'Wage Index Rural (CMS.GOV)-PDPM'!$B$1:$C$54,2,FALSE),0)</f>
        <v>0.81170000000000009</v>
      </c>
    </row>
    <row r="2516" spans="1:10" x14ac:dyDescent="0.25">
      <c r="A2516" s="134">
        <v>43280</v>
      </c>
      <c r="B2516" s="134" t="s">
        <v>3996</v>
      </c>
      <c r="C2516" s="131">
        <v>99943</v>
      </c>
      <c r="D2516" s="132" t="s">
        <v>4013</v>
      </c>
      <c r="E2516" s="133" t="s">
        <v>6991</v>
      </c>
      <c r="F2516" s="133" t="s">
        <v>7104</v>
      </c>
      <c r="G2516" s="135">
        <f t="shared" si="39"/>
        <v>0.81170000000000009</v>
      </c>
      <c r="H2516" s="134" t="s">
        <v>388</v>
      </c>
      <c r="I2516" s="138">
        <f>IF(H2516="Urban",VLOOKUP(C2516,'Wage Index Urban (CMS.GOV)-PDPM'!$A$2:$D$1682,4,FALSE),0)</f>
        <v>0</v>
      </c>
      <c r="J2516" s="138">
        <f>IF(H2516="Rural",VLOOKUP(B2516,'Wage Index Rural (CMS.GOV)-PDPM'!$B$1:$C$54,2,FALSE),0)</f>
        <v>0.81170000000000009</v>
      </c>
    </row>
    <row r="2517" spans="1:10" x14ac:dyDescent="0.25">
      <c r="A2517" s="134">
        <v>43290</v>
      </c>
      <c r="B2517" s="134" t="s">
        <v>3996</v>
      </c>
      <c r="C2517" s="131">
        <v>99943</v>
      </c>
      <c r="D2517" s="132" t="s">
        <v>4014</v>
      </c>
      <c r="E2517" s="133" t="s">
        <v>6992</v>
      </c>
      <c r="F2517" s="133" t="s">
        <v>7104</v>
      </c>
      <c r="G2517" s="135">
        <f t="shared" si="39"/>
        <v>0.81170000000000009</v>
      </c>
      <c r="H2517" s="134" t="s">
        <v>388</v>
      </c>
      <c r="I2517" s="138">
        <f>IF(H2517="Urban",VLOOKUP(C2517,'Wage Index Urban (CMS.GOV)-PDPM'!$A$2:$D$1682,4,FALSE),0)</f>
        <v>0</v>
      </c>
      <c r="J2517" s="138">
        <f>IF(H2517="Rural",VLOOKUP(B2517,'Wage Index Rural (CMS.GOV)-PDPM'!$B$1:$C$54,2,FALSE),0)</f>
        <v>0.81170000000000009</v>
      </c>
    </row>
    <row r="2518" spans="1:10" x14ac:dyDescent="0.25">
      <c r="A2518" s="134">
        <v>43300</v>
      </c>
      <c r="B2518" s="134" t="s">
        <v>3996</v>
      </c>
      <c r="C2518" s="131">
        <v>99943</v>
      </c>
      <c r="D2518" s="132" t="s">
        <v>4015</v>
      </c>
      <c r="E2518" s="133" t="s">
        <v>6993</v>
      </c>
      <c r="F2518" s="133" t="s">
        <v>7104</v>
      </c>
      <c r="G2518" s="135">
        <f t="shared" si="39"/>
        <v>0.81170000000000009</v>
      </c>
      <c r="H2518" s="134" t="s">
        <v>388</v>
      </c>
      <c r="I2518" s="138">
        <f>IF(H2518="Urban",VLOOKUP(C2518,'Wage Index Urban (CMS.GOV)-PDPM'!$A$2:$D$1682,4,FALSE),0)</f>
        <v>0</v>
      </c>
      <c r="J2518" s="138">
        <f>IF(H2518="Rural",VLOOKUP(B2518,'Wage Index Rural (CMS.GOV)-PDPM'!$B$1:$C$54,2,FALSE),0)</f>
        <v>0.81170000000000009</v>
      </c>
    </row>
    <row r="2519" spans="1:10" x14ac:dyDescent="0.25">
      <c r="A2519" s="134">
        <v>43310</v>
      </c>
      <c r="B2519" s="134" t="s">
        <v>3996</v>
      </c>
      <c r="C2519" s="131">
        <v>99943</v>
      </c>
      <c r="D2519" s="132" t="s">
        <v>3340</v>
      </c>
      <c r="E2519" s="133" t="s">
        <v>6994</v>
      </c>
      <c r="F2519" s="133" t="s">
        <v>7104</v>
      </c>
      <c r="G2519" s="135">
        <f t="shared" si="39"/>
        <v>0.81170000000000009</v>
      </c>
      <c r="H2519" s="134" t="s">
        <v>388</v>
      </c>
      <c r="I2519" s="138">
        <f>IF(H2519="Urban",VLOOKUP(C2519,'Wage Index Urban (CMS.GOV)-PDPM'!$A$2:$D$1682,4,FALSE),0)</f>
        <v>0</v>
      </c>
      <c r="J2519" s="138">
        <f>IF(H2519="Rural",VLOOKUP(B2519,'Wage Index Rural (CMS.GOV)-PDPM'!$B$1:$C$54,2,FALSE),0)</f>
        <v>0.81170000000000009</v>
      </c>
    </row>
    <row r="2520" spans="1:10" x14ac:dyDescent="0.25">
      <c r="A2520" s="134">
        <v>43320</v>
      </c>
      <c r="B2520" s="134" t="s">
        <v>3996</v>
      </c>
      <c r="C2520" s="131">
        <v>99943</v>
      </c>
      <c r="D2520" s="132" t="s">
        <v>3655</v>
      </c>
      <c r="E2520" s="133" t="s">
        <v>6995</v>
      </c>
      <c r="F2520" s="133" t="s">
        <v>7104</v>
      </c>
      <c r="G2520" s="135">
        <f t="shared" si="39"/>
        <v>0.81170000000000009</v>
      </c>
      <c r="H2520" s="134" t="s">
        <v>388</v>
      </c>
      <c r="I2520" s="138">
        <f>IF(H2520="Urban",VLOOKUP(C2520,'Wage Index Urban (CMS.GOV)-PDPM'!$A$2:$D$1682,4,FALSE),0)</f>
        <v>0</v>
      </c>
      <c r="J2520" s="138">
        <f>IF(H2520="Rural",VLOOKUP(B2520,'Wage Index Rural (CMS.GOV)-PDPM'!$B$1:$C$54,2,FALSE),0)</f>
        <v>0.81170000000000009</v>
      </c>
    </row>
    <row r="2521" spans="1:10" x14ac:dyDescent="0.25">
      <c r="A2521" s="134">
        <v>43330</v>
      </c>
      <c r="B2521" s="134" t="s">
        <v>3996</v>
      </c>
      <c r="C2521" s="131">
        <v>99943</v>
      </c>
      <c r="D2521" s="132" t="s">
        <v>4016</v>
      </c>
      <c r="E2521" s="133" t="s">
        <v>6996</v>
      </c>
      <c r="F2521" s="133" t="s">
        <v>7104</v>
      </c>
      <c r="G2521" s="135">
        <f t="shared" si="39"/>
        <v>0.81170000000000009</v>
      </c>
      <c r="H2521" s="134" t="s">
        <v>388</v>
      </c>
      <c r="I2521" s="138">
        <f>IF(H2521="Urban",VLOOKUP(C2521,'Wage Index Urban (CMS.GOV)-PDPM'!$A$2:$D$1682,4,FALSE),0)</f>
        <v>0</v>
      </c>
      <c r="J2521" s="138">
        <f>IF(H2521="Rural",VLOOKUP(B2521,'Wage Index Rural (CMS.GOV)-PDPM'!$B$1:$C$54,2,FALSE),0)</f>
        <v>0.81170000000000009</v>
      </c>
    </row>
    <row r="2522" spans="1:10" x14ac:dyDescent="0.25">
      <c r="A2522" s="134">
        <v>43340</v>
      </c>
      <c r="B2522" s="134" t="s">
        <v>3996</v>
      </c>
      <c r="C2522" s="131">
        <v>99943</v>
      </c>
      <c r="D2522" s="132" t="s">
        <v>3420</v>
      </c>
      <c r="E2522" s="133" t="s">
        <v>6997</v>
      </c>
      <c r="F2522" s="133" t="s">
        <v>7104</v>
      </c>
      <c r="G2522" s="135">
        <f t="shared" si="39"/>
        <v>0.81170000000000009</v>
      </c>
      <c r="H2522" s="134" t="s">
        <v>388</v>
      </c>
      <c r="I2522" s="138">
        <f>IF(H2522="Urban",VLOOKUP(C2522,'Wage Index Urban (CMS.GOV)-PDPM'!$A$2:$D$1682,4,FALSE),0)</f>
        <v>0</v>
      </c>
      <c r="J2522" s="138">
        <f>IF(H2522="Rural",VLOOKUP(B2522,'Wage Index Rural (CMS.GOV)-PDPM'!$B$1:$C$54,2,FALSE),0)</f>
        <v>0.81170000000000009</v>
      </c>
    </row>
    <row r="2523" spans="1:10" x14ac:dyDescent="0.25">
      <c r="A2523" s="134">
        <v>43350</v>
      </c>
      <c r="B2523" s="134" t="s">
        <v>3996</v>
      </c>
      <c r="C2523" s="131">
        <v>99943</v>
      </c>
      <c r="D2523" s="132" t="s">
        <v>460</v>
      </c>
      <c r="E2523" s="133" t="s">
        <v>6998</v>
      </c>
      <c r="F2523" s="133" t="s">
        <v>7104</v>
      </c>
      <c r="G2523" s="135">
        <f t="shared" si="39"/>
        <v>0.81170000000000009</v>
      </c>
      <c r="H2523" s="134" t="s">
        <v>388</v>
      </c>
      <c r="I2523" s="138">
        <f>IF(H2523="Urban",VLOOKUP(C2523,'Wage Index Urban (CMS.GOV)-PDPM'!$A$2:$D$1682,4,FALSE),0)</f>
        <v>0</v>
      </c>
      <c r="J2523" s="138">
        <f>IF(H2523="Rural",VLOOKUP(B2523,'Wage Index Rural (CMS.GOV)-PDPM'!$B$1:$C$54,2,FALSE),0)</f>
        <v>0.81170000000000009</v>
      </c>
    </row>
    <row r="2524" spans="1:10" x14ac:dyDescent="0.25">
      <c r="A2524" s="134">
        <v>43360</v>
      </c>
      <c r="B2524" s="134" t="s">
        <v>3996</v>
      </c>
      <c r="C2524" s="131">
        <v>99943</v>
      </c>
      <c r="D2524" s="132" t="s">
        <v>4017</v>
      </c>
      <c r="E2524" s="133" t="s">
        <v>6999</v>
      </c>
      <c r="F2524" s="133" t="s">
        <v>7104</v>
      </c>
      <c r="G2524" s="135">
        <f t="shared" si="39"/>
        <v>0.81170000000000009</v>
      </c>
      <c r="H2524" s="134" t="s">
        <v>388</v>
      </c>
      <c r="I2524" s="138">
        <f>IF(H2524="Urban",VLOOKUP(C2524,'Wage Index Urban (CMS.GOV)-PDPM'!$A$2:$D$1682,4,FALSE),0)</f>
        <v>0</v>
      </c>
      <c r="J2524" s="138">
        <f>IF(H2524="Rural",VLOOKUP(B2524,'Wage Index Rural (CMS.GOV)-PDPM'!$B$1:$C$54,2,FALSE),0)</f>
        <v>0.81170000000000009</v>
      </c>
    </row>
    <row r="2525" spans="1:10" x14ac:dyDescent="0.25">
      <c r="A2525" s="134">
        <v>43370</v>
      </c>
      <c r="B2525" s="134" t="s">
        <v>3996</v>
      </c>
      <c r="C2525" s="131">
        <v>99943</v>
      </c>
      <c r="D2525" s="132" t="s">
        <v>1267</v>
      </c>
      <c r="E2525" s="133" t="s">
        <v>7000</v>
      </c>
      <c r="F2525" s="133" t="s">
        <v>7104</v>
      </c>
      <c r="G2525" s="135">
        <f t="shared" si="39"/>
        <v>0.81170000000000009</v>
      </c>
      <c r="H2525" s="134" t="s">
        <v>388</v>
      </c>
      <c r="I2525" s="138">
        <f>IF(H2525="Urban",VLOOKUP(C2525,'Wage Index Urban (CMS.GOV)-PDPM'!$A$2:$D$1682,4,FALSE),0)</f>
        <v>0</v>
      </c>
      <c r="J2525" s="138">
        <f>IF(H2525="Rural",VLOOKUP(B2525,'Wage Index Rural (CMS.GOV)-PDPM'!$B$1:$C$54,2,FALSE),0)</f>
        <v>0.81170000000000009</v>
      </c>
    </row>
    <row r="2526" spans="1:10" x14ac:dyDescent="0.25">
      <c r="A2526" s="134">
        <v>43380</v>
      </c>
      <c r="B2526" s="134" t="s">
        <v>3996</v>
      </c>
      <c r="C2526" s="131">
        <v>99943</v>
      </c>
      <c r="D2526" s="132" t="s">
        <v>4018</v>
      </c>
      <c r="E2526" s="133" t="s">
        <v>7001</v>
      </c>
      <c r="F2526" s="133" t="s">
        <v>7104</v>
      </c>
      <c r="G2526" s="135">
        <f t="shared" si="39"/>
        <v>0.81170000000000009</v>
      </c>
      <c r="H2526" s="134" t="s">
        <v>388</v>
      </c>
      <c r="I2526" s="138">
        <f>IF(H2526="Urban",VLOOKUP(C2526,'Wage Index Urban (CMS.GOV)-PDPM'!$A$2:$D$1682,4,FALSE),0)</f>
        <v>0</v>
      </c>
      <c r="J2526" s="138">
        <f>IF(H2526="Rural",VLOOKUP(B2526,'Wage Index Rural (CMS.GOV)-PDPM'!$B$1:$C$54,2,FALSE),0)</f>
        <v>0.81170000000000009</v>
      </c>
    </row>
    <row r="2527" spans="1:10" x14ac:dyDescent="0.25">
      <c r="A2527" s="134">
        <v>43390</v>
      </c>
      <c r="B2527" s="134" t="s">
        <v>3996</v>
      </c>
      <c r="C2527" s="131">
        <v>99943</v>
      </c>
      <c r="D2527" s="132" t="s">
        <v>779</v>
      </c>
      <c r="E2527" s="133" t="s">
        <v>7002</v>
      </c>
      <c r="F2527" s="133" t="s">
        <v>7104</v>
      </c>
      <c r="G2527" s="135">
        <f t="shared" si="39"/>
        <v>0.81170000000000009</v>
      </c>
      <c r="H2527" s="134" t="s">
        <v>388</v>
      </c>
      <c r="I2527" s="138">
        <f>IF(H2527="Urban",VLOOKUP(C2527,'Wage Index Urban (CMS.GOV)-PDPM'!$A$2:$D$1682,4,FALSE),0)</f>
        <v>0</v>
      </c>
      <c r="J2527" s="138">
        <f>IF(H2527="Rural",VLOOKUP(B2527,'Wage Index Rural (CMS.GOV)-PDPM'!$B$1:$C$54,2,FALSE),0)</f>
        <v>0.81170000000000009</v>
      </c>
    </row>
    <row r="2528" spans="1:10" x14ac:dyDescent="0.25">
      <c r="A2528" s="134">
        <v>43400</v>
      </c>
      <c r="B2528" s="134" t="s">
        <v>3996</v>
      </c>
      <c r="C2528" s="131">
        <v>99943</v>
      </c>
      <c r="D2528" s="132" t="s">
        <v>468</v>
      </c>
      <c r="E2528" s="133" t="s">
        <v>7003</v>
      </c>
      <c r="F2528" s="133" t="s">
        <v>7104</v>
      </c>
      <c r="G2528" s="135">
        <f t="shared" si="39"/>
        <v>0.81170000000000009</v>
      </c>
      <c r="H2528" s="134" t="s">
        <v>388</v>
      </c>
      <c r="I2528" s="138">
        <f>IF(H2528="Urban",VLOOKUP(C2528,'Wage Index Urban (CMS.GOV)-PDPM'!$A$2:$D$1682,4,FALSE),0)</f>
        <v>0</v>
      </c>
      <c r="J2528" s="138">
        <f>IF(H2528="Rural",VLOOKUP(B2528,'Wage Index Rural (CMS.GOV)-PDPM'!$B$1:$C$54,2,FALSE),0)</f>
        <v>0.81170000000000009</v>
      </c>
    </row>
    <row r="2529" spans="1:10" x14ac:dyDescent="0.25">
      <c r="A2529" s="134">
        <v>43410</v>
      </c>
      <c r="B2529" s="134" t="s">
        <v>3996</v>
      </c>
      <c r="C2529" s="131">
        <v>43620</v>
      </c>
      <c r="D2529" s="132" t="s">
        <v>682</v>
      </c>
      <c r="E2529" s="133" t="s">
        <v>6718</v>
      </c>
      <c r="F2529" s="133" t="s">
        <v>313</v>
      </c>
      <c r="G2529" s="135">
        <f t="shared" si="39"/>
        <v>0.80610000000000004</v>
      </c>
      <c r="H2529" s="134" t="s">
        <v>391</v>
      </c>
      <c r="I2529" s="138">
        <f>IF(H2529="Urban",VLOOKUP(C2529,'Wage Index Urban (CMS.GOV)-PDPM'!$A$2:$D$1682,4,FALSE),0)</f>
        <v>0.80610000000000004</v>
      </c>
      <c r="J2529" s="138">
        <f>IF(H2529="Rural",VLOOKUP(B2529,'Wage Index Rural (CMS.GOV)-PDPM'!$B$1:$C$54,2,FALSE),0)</f>
        <v>0</v>
      </c>
    </row>
    <row r="2530" spans="1:10" x14ac:dyDescent="0.25">
      <c r="A2530" s="134">
        <v>43420</v>
      </c>
      <c r="B2530" s="134" t="s">
        <v>3996</v>
      </c>
      <c r="C2530" s="131">
        <v>99943</v>
      </c>
      <c r="D2530" s="132" t="s">
        <v>4019</v>
      </c>
      <c r="E2530" s="133" t="s">
        <v>7004</v>
      </c>
      <c r="F2530" s="133" t="s">
        <v>7104</v>
      </c>
      <c r="G2530" s="135">
        <f t="shared" si="39"/>
        <v>0.81170000000000009</v>
      </c>
      <c r="H2530" s="134" t="s">
        <v>388</v>
      </c>
      <c r="I2530" s="138">
        <f>IF(H2530="Urban",VLOOKUP(C2530,'Wage Index Urban (CMS.GOV)-PDPM'!$A$2:$D$1682,4,FALSE),0)</f>
        <v>0</v>
      </c>
      <c r="J2530" s="138">
        <f>IF(H2530="Rural",VLOOKUP(B2530,'Wage Index Rural (CMS.GOV)-PDPM'!$B$1:$C$54,2,FALSE),0)</f>
        <v>0.81170000000000009</v>
      </c>
    </row>
    <row r="2531" spans="1:10" x14ac:dyDescent="0.25">
      <c r="A2531" s="134">
        <v>43450</v>
      </c>
      <c r="B2531" s="134" t="s">
        <v>3996</v>
      </c>
      <c r="C2531" s="131">
        <v>99943</v>
      </c>
      <c r="D2531" s="132" t="s">
        <v>484</v>
      </c>
      <c r="E2531" s="133" t="s">
        <v>7005</v>
      </c>
      <c r="F2531" s="133" t="s">
        <v>7104</v>
      </c>
      <c r="G2531" s="135">
        <f t="shared" si="39"/>
        <v>0.81170000000000009</v>
      </c>
      <c r="H2531" s="134" t="s">
        <v>388</v>
      </c>
      <c r="I2531" s="138">
        <f>IF(H2531="Urban",VLOOKUP(C2531,'Wage Index Urban (CMS.GOV)-PDPM'!$A$2:$D$1682,4,FALSE),0)</f>
        <v>0</v>
      </c>
      <c r="J2531" s="138">
        <f>IF(H2531="Rural",VLOOKUP(B2531,'Wage Index Rural (CMS.GOV)-PDPM'!$B$1:$C$54,2,FALSE),0)</f>
        <v>0.81170000000000009</v>
      </c>
    </row>
    <row r="2532" spans="1:10" x14ac:dyDescent="0.25">
      <c r="A2532" s="134">
        <v>43430</v>
      </c>
      <c r="B2532" s="134" t="s">
        <v>3996</v>
      </c>
      <c r="C2532" s="131">
        <v>43620</v>
      </c>
      <c r="D2532" s="132" t="s">
        <v>4020</v>
      </c>
      <c r="E2532" s="133" t="s">
        <v>6719</v>
      </c>
      <c r="F2532" s="133" t="s">
        <v>313</v>
      </c>
      <c r="G2532" s="135">
        <f t="shared" si="39"/>
        <v>0.80610000000000004</v>
      </c>
      <c r="H2532" s="134" t="s">
        <v>391</v>
      </c>
      <c r="I2532" s="138">
        <f>IF(H2532="Urban",VLOOKUP(C2532,'Wage Index Urban (CMS.GOV)-PDPM'!$A$2:$D$1682,4,FALSE),0)</f>
        <v>0.80610000000000004</v>
      </c>
      <c r="J2532" s="138">
        <f>IF(H2532="Rural",VLOOKUP(B2532,'Wage Index Rural (CMS.GOV)-PDPM'!$B$1:$C$54,2,FALSE),0)</f>
        <v>0</v>
      </c>
    </row>
    <row r="2533" spans="1:10" x14ac:dyDescent="0.25">
      <c r="A2533" s="134">
        <v>43440</v>
      </c>
      <c r="B2533" s="134" t="s">
        <v>3996</v>
      </c>
      <c r="C2533" s="131">
        <v>99943</v>
      </c>
      <c r="D2533" s="132" t="s">
        <v>3235</v>
      </c>
      <c r="E2533" s="133" t="s">
        <v>7006</v>
      </c>
      <c r="F2533" s="133" t="s">
        <v>7104</v>
      </c>
      <c r="G2533" s="135">
        <f t="shared" si="39"/>
        <v>0.81170000000000009</v>
      </c>
      <c r="H2533" s="134" t="s">
        <v>388</v>
      </c>
      <c r="I2533" s="138">
        <f>IF(H2533="Urban",VLOOKUP(C2533,'Wage Index Urban (CMS.GOV)-PDPM'!$A$2:$D$1682,4,FALSE),0)</f>
        <v>0</v>
      </c>
      <c r="J2533" s="138">
        <f>IF(H2533="Rural",VLOOKUP(B2533,'Wage Index Rural (CMS.GOV)-PDPM'!$B$1:$C$54,2,FALSE),0)</f>
        <v>0.81170000000000009</v>
      </c>
    </row>
    <row r="2534" spans="1:10" x14ac:dyDescent="0.25">
      <c r="A2534" s="134">
        <v>43460</v>
      </c>
      <c r="B2534" s="134" t="s">
        <v>3996</v>
      </c>
      <c r="C2534" s="131">
        <v>39660</v>
      </c>
      <c r="D2534" s="132" t="s">
        <v>2004</v>
      </c>
      <c r="E2534" s="133" t="s">
        <v>6662</v>
      </c>
      <c r="F2534" s="133" t="s">
        <v>312</v>
      </c>
      <c r="G2534" s="135">
        <f t="shared" si="39"/>
        <v>0.86680000000000001</v>
      </c>
      <c r="H2534" s="134" t="s">
        <v>391</v>
      </c>
      <c r="I2534" s="138">
        <f>IF(H2534="Urban",VLOOKUP(C2534,'Wage Index Urban (CMS.GOV)-PDPM'!$A$2:$D$1682,4,FALSE),0)</f>
        <v>0.86680000000000001</v>
      </c>
      <c r="J2534" s="138">
        <f>IF(H2534="Rural",VLOOKUP(B2534,'Wage Index Rural (CMS.GOV)-PDPM'!$B$1:$C$54,2,FALSE),0)</f>
        <v>0</v>
      </c>
    </row>
    <row r="2535" spans="1:10" x14ac:dyDescent="0.25">
      <c r="A2535" s="134">
        <v>43470</v>
      </c>
      <c r="B2535" s="134" t="s">
        <v>3996</v>
      </c>
      <c r="C2535" s="131">
        <v>99943</v>
      </c>
      <c r="D2535" s="132" t="s">
        <v>4021</v>
      </c>
      <c r="E2535" s="133" t="s">
        <v>7007</v>
      </c>
      <c r="F2535" s="133" t="s">
        <v>7104</v>
      </c>
      <c r="G2535" s="135">
        <f t="shared" si="39"/>
        <v>0.81170000000000009</v>
      </c>
      <c r="H2535" s="134" t="s">
        <v>388</v>
      </c>
      <c r="I2535" s="138">
        <f>IF(H2535="Urban",VLOOKUP(C2535,'Wage Index Urban (CMS.GOV)-PDPM'!$A$2:$D$1682,4,FALSE),0)</f>
        <v>0</v>
      </c>
      <c r="J2535" s="138">
        <f>IF(H2535="Rural",VLOOKUP(B2535,'Wage Index Rural (CMS.GOV)-PDPM'!$B$1:$C$54,2,FALSE),0)</f>
        <v>0.81170000000000009</v>
      </c>
    </row>
    <row r="2536" spans="1:10" x14ac:dyDescent="0.25">
      <c r="A2536" s="134">
        <v>43480</v>
      </c>
      <c r="B2536" s="134" t="s">
        <v>3996</v>
      </c>
      <c r="C2536" s="131">
        <v>99943</v>
      </c>
      <c r="D2536" s="132" t="s">
        <v>4022</v>
      </c>
      <c r="E2536" s="133" t="s">
        <v>7008</v>
      </c>
      <c r="F2536" s="133" t="s">
        <v>7104</v>
      </c>
      <c r="G2536" s="135">
        <f t="shared" si="39"/>
        <v>0.81170000000000009</v>
      </c>
      <c r="H2536" s="134" t="s">
        <v>388</v>
      </c>
      <c r="I2536" s="138">
        <f>IF(H2536="Urban",VLOOKUP(C2536,'Wage Index Urban (CMS.GOV)-PDPM'!$A$2:$D$1682,4,FALSE),0)</f>
        <v>0</v>
      </c>
      <c r="J2536" s="138">
        <f>IF(H2536="Rural",VLOOKUP(B2536,'Wage Index Rural (CMS.GOV)-PDPM'!$B$1:$C$54,2,FALSE),0)</f>
        <v>0.81170000000000009</v>
      </c>
    </row>
    <row r="2537" spans="1:10" x14ac:dyDescent="0.25">
      <c r="A2537" s="134">
        <v>43490</v>
      </c>
      <c r="B2537" s="134" t="s">
        <v>3996</v>
      </c>
      <c r="C2537" s="131">
        <v>43620</v>
      </c>
      <c r="D2537" s="132" t="s">
        <v>4023</v>
      </c>
      <c r="E2537" s="133" t="s">
        <v>6720</v>
      </c>
      <c r="F2537" s="133" t="s">
        <v>313</v>
      </c>
      <c r="G2537" s="135">
        <f t="shared" si="39"/>
        <v>0.80610000000000004</v>
      </c>
      <c r="H2537" s="134" t="s">
        <v>391</v>
      </c>
      <c r="I2537" s="138">
        <f>IF(H2537="Urban",VLOOKUP(C2537,'Wage Index Urban (CMS.GOV)-PDPM'!$A$2:$D$1682,4,FALSE),0)</f>
        <v>0.80610000000000004</v>
      </c>
      <c r="J2537" s="138">
        <f>IF(H2537="Rural",VLOOKUP(B2537,'Wage Index Rural (CMS.GOV)-PDPM'!$B$1:$C$54,2,FALSE),0)</f>
        <v>0</v>
      </c>
    </row>
    <row r="2538" spans="1:10" x14ac:dyDescent="0.25">
      <c r="A2538" s="134">
        <v>43500</v>
      </c>
      <c r="B2538" s="134" t="s">
        <v>3996</v>
      </c>
      <c r="C2538" s="131">
        <v>99943</v>
      </c>
      <c r="D2538" s="132" t="s">
        <v>4024</v>
      </c>
      <c r="E2538" s="133" t="s">
        <v>7009</v>
      </c>
      <c r="F2538" s="133" t="s">
        <v>7104</v>
      </c>
      <c r="G2538" s="135">
        <f t="shared" si="39"/>
        <v>0.81170000000000009</v>
      </c>
      <c r="H2538" s="134" t="s">
        <v>388</v>
      </c>
      <c r="I2538" s="138">
        <f>IF(H2538="Urban",VLOOKUP(C2538,'Wage Index Urban (CMS.GOV)-PDPM'!$A$2:$D$1682,4,FALSE),0)</f>
        <v>0</v>
      </c>
      <c r="J2538" s="138">
        <f>IF(H2538="Rural",VLOOKUP(B2538,'Wage Index Rural (CMS.GOV)-PDPM'!$B$1:$C$54,2,FALSE),0)</f>
        <v>0.81170000000000009</v>
      </c>
    </row>
    <row r="2539" spans="1:10" x14ac:dyDescent="0.25">
      <c r="A2539" s="134">
        <v>43510</v>
      </c>
      <c r="B2539" s="134" t="s">
        <v>3996</v>
      </c>
      <c r="C2539" s="131">
        <v>39660</v>
      </c>
      <c r="D2539" s="132" t="s">
        <v>2726</v>
      </c>
      <c r="E2539" s="133" t="s">
        <v>6663</v>
      </c>
      <c r="F2539" s="133" t="s">
        <v>312</v>
      </c>
      <c r="G2539" s="135">
        <f t="shared" si="39"/>
        <v>0.86680000000000001</v>
      </c>
      <c r="H2539" s="134" t="s">
        <v>391</v>
      </c>
      <c r="I2539" s="138">
        <f>IF(H2539="Urban",VLOOKUP(C2539,'Wage Index Urban (CMS.GOV)-PDPM'!$A$2:$D$1682,4,FALSE),0)</f>
        <v>0.86680000000000001</v>
      </c>
      <c r="J2539" s="138">
        <f>IF(H2539="Rural",VLOOKUP(B2539,'Wage Index Rural (CMS.GOV)-PDPM'!$B$1:$C$54,2,FALSE),0)</f>
        <v>0</v>
      </c>
    </row>
    <row r="2540" spans="1:10" x14ac:dyDescent="0.25">
      <c r="A2540" s="134">
        <v>43520</v>
      </c>
      <c r="B2540" s="134" t="s">
        <v>3996</v>
      </c>
      <c r="C2540" s="131">
        <v>99943</v>
      </c>
      <c r="D2540" s="132" t="s">
        <v>3249</v>
      </c>
      <c r="E2540" s="133" t="s">
        <v>7010</v>
      </c>
      <c r="F2540" s="133" t="s">
        <v>7104</v>
      </c>
      <c r="G2540" s="135">
        <f t="shared" si="39"/>
        <v>0.81170000000000009</v>
      </c>
      <c r="H2540" s="134" t="s">
        <v>388</v>
      </c>
      <c r="I2540" s="138">
        <f>IF(H2540="Urban",VLOOKUP(C2540,'Wage Index Urban (CMS.GOV)-PDPM'!$A$2:$D$1682,4,FALSE),0)</f>
        <v>0</v>
      </c>
      <c r="J2540" s="138">
        <f>IF(H2540="Rural",VLOOKUP(B2540,'Wage Index Rural (CMS.GOV)-PDPM'!$B$1:$C$54,2,FALSE),0)</f>
        <v>0.81170000000000009</v>
      </c>
    </row>
    <row r="2541" spans="1:10" x14ac:dyDescent="0.25">
      <c r="A2541" s="134">
        <v>43530</v>
      </c>
      <c r="B2541" s="134" t="s">
        <v>3996</v>
      </c>
      <c r="C2541" s="131">
        <v>99943</v>
      </c>
      <c r="D2541" s="132" t="s">
        <v>3858</v>
      </c>
      <c r="E2541" s="133" t="s">
        <v>7011</v>
      </c>
      <c r="F2541" s="133" t="s">
        <v>7104</v>
      </c>
      <c r="G2541" s="135">
        <f t="shared" si="39"/>
        <v>0.81170000000000009</v>
      </c>
      <c r="H2541" s="134" t="s">
        <v>388</v>
      </c>
      <c r="I2541" s="138">
        <f>IF(H2541="Urban",VLOOKUP(C2541,'Wage Index Urban (CMS.GOV)-PDPM'!$A$2:$D$1682,4,FALSE),0)</f>
        <v>0</v>
      </c>
      <c r="J2541" s="138">
        <f>IF(H2541="Rural",VLOOKUP(B2541,'Wage Index Rural (CMS.GOV)-PDPM'!$B$1:$C$54,2,FALSE),0)</f>
        <v>0.81170000000000009</v>
      </c>
    </row>
    <row r="2542" spans="1:10" x14ac:dyDescent="0.25">
      <c r="A2542" s="134">
        <v>43540</v>
      </c>
      <c r="B2542" s="134" t="s">
        <v>3996</v>
      </c>
      <c r="C2542" s="131">
        <v>99943</v>
      </c>
      <c r="D2542" s="132" t="s">
        <v>4025</v>
      </c>
      <c r="E2542" s="133" t="s">
        <v>7012</v>
      </c>
      <c r="F2542" s="133" t="s">
        <v>7104</v>
      </c>
      <c r="G2542" s="135">
        <f t="shared" si="39"/>
        <v>0.81170000000000009</v>
      </c>
      <c r="H2542" s="134" t="s">
        <v>388</v>
      </c>
      <c r="I2542" s="138">
        <f>IF(H2542="Urban",VLOOKUP(C2542,'Wage Index Urban (CMS.GOV)-PDPM'!$A$2:$D$1682,4,FALSE),0)</f>
        <v>0</v>
      </c>
      <c r="J2542" s="138">
        <f>IF(H2542="Rural",VLOOKUP(B2542,'Wage Index Rural (CMS.GOV)-PDPM'!$B$1:$C$54,2,FALSE),0)</f>
        <v>0.81170000000000009</v>
      </c>
    </row>
    <row r="2543" spans="1:10" x14ac:dyDescent="0.25">
      <c r="A2543" s="134">
        <v>43550</v>
      </c>
      <c r="B2543" s="134" t="s">
        <v>3996</v>
      </c>
      <c r="C2543" s="131">
        <v>99943</v>
      </c>
      <c r="D2543" s="132" t="s">
        <v>4026</v>
      </c>
      <c r="E2543" s="133" t="s">
        <v>7013</v>
      </c>
      <c r="F2543" s="133" t="s">
        <v>7104</v>
      </c>
      <c r="G2543" s="135">
        <f t="shared" si="39"/>
        <v>0.81170000000000009</v>
      </c>
      <c r="H2543" s="134" t="s">
        <v>388</v>
      </c>
      <c r="I2543" s="138">
        <f>IF(H2543="Urban",VLOOKUP(C2543,'Wage Index Urban (CMS.GOV)-PDPM'!$A$2:$D$1682,4,FALSE),0)</f>
        <v>0</v>
      </c>
      <c r="J2543" s="138">
        <f>IF(H2543="Rural",VLOOKUP(B2543,'Wage Index Rural (CMS.GOV)-PDPM'!$B$1:$C$54,2,FALSE),0)</f>
        <v>0.81170000000000009</v>
      </c>
    </row>
    <row r="2544" spans="1:10" x14ac:dyDescent="0.25">
      <c r="A2544" s="134">
        <v>43560</v>
      </c>
      <c r="B2544" s="134" t="s">
        <v>3996</v>
      </c>
      <c r="C2544" s="131">
        <v>99943</v>
      </c>
      <c r="D2544" s="132" t="s">
        <v>3026</v>
      </c>
      <c r="E2544" s="133" t="s">
        <v>7014</v>
      </c>
      <c r="F2544" s="133" t="s">
        <v>7104</v>
      </c>
      <c r="G2544" s="135">
        <f t="shared" si="39"/>
        <v>0.81170000000000009</v>
      </c>
      <c r="H2544" s="134" t="s">
        <v>388</v>
      </c>
      <c r="I2544" s="138">
        <f>IF(H2544="Urban",VLOOKUP(C2544,'Wage Index Urban (CMS.GOV)-PDPM'!$A$2:$D$1682,4,FALSE),0)</f>
        <v>0</v>
      </c>
      <c r="J2544" s="138">
        <f>IF(H2544="Rural",VLOOKUP(B2544,'Wage Index Rural (CMS.GOV)-PDPM'!$B$1:$C$54,2,FALSE),0)</f>
        <v>0.81170000000000009</v>
      </c>
    </row>
    <row r="2545" spans="1:10" x14ac:dyDescent="0.25">
      <c r="A2545" s="134">
        <v>43570</v>
      </c>
      <c r="B2545" s="134" t="s">
        <v>3996</v>
      </c>
      <c r="C2545" s="131">
        <v>99943</v>
      </c>
      <c r="D2545" s="132" t="s">
        <v>4027</v>
      </c>
      <c r="E2545" s="133" t="s">
        <v>7015</v>
      </c>
      <c r="F2545" s="133" t="s">
        <v>7104</v>
      </c>
      <c r="G2545" s="135">
        <f t="shared" si="39"/>
        <v>0.81170000000000009</v>
      </c>
      <c r="H2545" s="134" t="s">
        <v>388</v>
      </c>
      <c r="I2545" s="138">
        <f>IF(H2545="Urban",VLOOKUP(C2545,'Wage Index Urban (CMS.GOV)-PDPM'!$A$2:$D$1682,4,FALSE),0)</f>
        <v>0</v>
      </c>
      <c r="J2545" s="138">
        <f>IF(H2545="Rural",VLOOKUP(B2545,'Wage Index Rural (CMS.GOV)-PDPM'!$B$1:$C$54,2,FALSE),0)</f>
        <v>0.81170000000000009</v>
      </c>
    </row>
    <row r="2546" spans="1:10" x14ac:dyDescent="0.25">
      <c r="A2546" s="134">
        <v>43580</v>
      </c>
      <c r="B2546" s="134" t="s">
        <v>3996</v>
      </c>
      <c r="C2546" s="131">
        <v>99943</v>
      </c>
      <c r="D2546" s="132" t="s">
        <v>4028</v>
      </c>
      <c r="E2546" s="133" t="s">
        <v>7016</v>
      </c>
      <c r="F2546" s="133" t="s">
        <v>7104</v>
      </c>
      <c r="G2546" s="135">
        <f t="shared" si="39"/>
        <v>0.81170000000000009</v>
      </c>
      <c r="H2546" s="134" t="s">
        <v>388</v>
      </c>
      <c r="I2546" s="138">
        <f>IF(H2546="Urban",VLOOKUP(C2546,'Wage Index Urban (CMS.GOV)-PDPM'!$A$2:$D$1682,4,FALSE),0)</f>
        <v>0</v>
      </c>
      <c r="J2546" s="138">
        <f>IF(H2546="Rural",VLOOKUP(B2546,'Wage Index Rural (CMS.GOV)-PDPM'!$B$1:$C$54,2,FALSE),0)</f>
        <v>0.81170000000000009</v>
      </c>
    </row>
    <row r="2547" spans="1:10" x14ac:dyDescent="0.25">
      <c r="A2547" s="134">
        <v>43999</v>
      </c>
      <c r="B2547" s="134" t="s">
        <v>3996</v>
      </c>
      <c r="C2547" s="131">
        <v>99943</v>
      </c>
      <c r="D2547" s="132" t="s">
        <v>387</v>
      </c>
      <c r="E2547" s="133" t="s">
        <v>7017</v>
      </c>
      <c r="F2547" s="133" t="s">
        <v>7104</v>
      </c>
      <c r="G2547" s="135">
        <f t="shared" si="39"/>
        <v>0.81170000000000009</v>
      </c>
      <c r="H2547" s="134" t="s">
        <v>388</v>
      </c>
      <c r="I2547" s="138">
        <f>IF(H2547="Urban",VLOOKUP(C2547,'Wage Index Urban (CMS.GOV)-PDPM'!$A$2:$D$1682,4,FALSE),0)</f>
        <v>0</v>
      </c>
      <c r="J2547" s="138">
        <f>IF(H2547="Rural",VLOOKUP(B2547,'Wage Index Rural (CMS.GOV)-PDPM'!$B$1:$C$54,2,FALSE),0)</f>
        <v>0.81170000000000009</v>
      </c>
    </row>
    <row r="2548" spans="1:10" x14ac:dyDescent="0.25">
      <c r="A2548" s="134">
        <v>43590</v>
      </c>
      <c r="B2548" s="134" t="s">
        <v>3996</v>
      </c>
      <c r="C2548" s="131">
        <v>99943</v>
      </c>
      <c r="D2548" s="132" t="s">
        <v>4029</v>
      </c>
      <c r="E2548" s="133" t="s">
        <v>7018</v>
      </c>
      <c r="F2548" s="133" t="s">
        <v>7104</v>
      </c>
      <c r="G2548" s="135">
        <f t="shared" si="39"/>
        <v>0.81170000000000009</v>
      </c>
      <c r="H2548" s="134" t="s">
        <v>388</v>
      </c>
      <c r="I2548" s="138">
        <f>IF(H2548="Urban",VLOOKUP(C2548,'Wage Index Urban (CMS.GOV)-PDPM'!$A$2:$D$1682,4,FALSE),0)</f>
        <v>0</v>
      </c>
      <c r="J2548" s="138">
        <f>IF(H2548="Rural",VLOOKUP(B2548,'Wage Index Rural (CMS.GOV)-PDPM'!$B$1:$C$54,2,FALSE),0)</f>
        <v>0.81170000000000009</v>
      </c>
    </row>
    <row r="2549" spans="1:10" x14ac:dyDescent="0.25">
      <c r="A2549" s="134">
        <v>43600</v>
      </c>
      <c r="B2549" s="134" t="s">
        <v>3996</v>
      </c>
      <c r="C2549" s="131">
        <v>99943</v>
      </c>
      <c r="D2549" s="132" t="s">
        <v>2247</v>
      </c>
      <c r="E2549" s="133" t="s">
        <v>7019</v>
      </c>
      <c r="F2549" s="133" t="s">
        <v>7104</v>
      </c>
      <c r="G2549" s="135">
        <f t="shared" si="39"/>
        <v>0.81170000000000009</v>
      </c>
      <c r="H2549" s="134" t="s">
        <v>388</v>
      </c>
      <c r="I2549" s="138">
        <f>IF(H2549="Urban",VLOOKUP(C2549,'Wage Index Urban (CMS.GOV)-PDPM'!$A$2:$D$1682,4,FALSE),0)</f>
        <v>0</v>
      </c>
      <c r="J2549" s="138">
        <f>IF(H2549="Rural",VLOOKUP(B2549,'Wage Index Rural (CMS.GOV)-PDPM'!$B$1:$C$54,2,FALSE),0)</f>
        <v>0.81170000000000009</v>
      </c>
    </row>
    <row r="2550" spans="1:10" x14ac:dyDescent="0.25">
      <c r="A2550" s="134">
        <v>43610</v>
      </c>
      <c r="B2550" s="134" t="s">
        <v>3996</v>
      </c>
      <c r="C2550" s="131">
        <v>99943</v>
      </c>
      <c r="D2550" s="132" t="s">
        <v>4030</v>
      </c>
      <c r="E2550" s="133" t="s">
        <v>7020</v>
      </c>
      <c r="F2550" s="133" t="s">
        <v>7104</v>
      </c>
      <c r="G2550" s="135">
        <f t="shared" si="39"/>
        <v>0.81170000000000009</v>
      </c>
      <c r="H2550" s="134" t="s">
        <v>388</v>
      </c>
      <c r="I2550" s="138">
        <f>IF(H2550="Urban",VLOOKUP(C2550,'Wage Index Urban (CMS.GOV)-PDPM'!$A$2:$D$1682,4,FALSE),0)</f>
        <v>0</v>
      </c>
      <c r="J2550" s="138">
        <f>IF(H2550="Rural",VLOOKUP(B2550,'Wage Index Rural (CMS.GOV)-PDPM'!$B$1:$C$54,2,FALSE),0)</f>
        <v>0.81170000000000009</v>
      </c>
    </row>
    <row r="2551" spans="1:10" x14ac:dyDescent="0.25">
      <c r="A2551" s="134">
        <v>43620</v>
      </c>
      <c r="B2551" s="134" t="s">
        <v>3996</v>
      </c>
      <c r="C2551" s="131">
        <v>43620</v>
      </c>
      <c r="D2551" s="132" t="s">
        <v>1361</v>
      </c>
      <c r="E2551" s="133" t="s">
        <v>6721</v>
      </c>
      <c r="F2551" s="133" t="s">
        <v>313</v>
      </c>
      <c r="G2551" s="135">
        <f t="shared" si="39"/>
        <v>0.80610000000000004</v>
      </c>
      <c r="H2551" s="134" t="s">
        <v>391</v>
      </c>
      <c r="I2551" s="138">
        <f>IF(H2551="Urban",VLOOKUP(C2551,'Wage Index Urban (CMS.GOV)-PDPM'!$A$2:$D$1682,4,FALSE),0)</f>
        <v>0.80610000000000004</v>
      </c>
      <c r="J2551" s="138">
        <f>IF(H2551="Rural",VLOOKUP(B2551,'Wage Index Rural (CMS.GOV)-PDPM'!$B$1:$C$54,2,FALSE),0)</f>
        <v>0</v>
      </c>
    </row>
    <row r="2552" spans="1:10" x14ac:dyDescent="0.25">
      <c r="A2552" s="134">
        <v>43630</v>
      </c>
      <c r="B2552" s="134" t="s">
        <v>3996</v>
      </c>
      <c r="C2552" s="131">
        <v>43580</v>
      </c>
      <c r="D2552" s="132" t="s">
        <v>735</v>
      </c>
      <c r="E2552" s="133" t="s">
        <v>6717</v>
      </c>
      <c r="F2552" s="133" t="s">
        <v>154</v>
      </c>
      <c r="G2552" s="135">
        <f t="shared" si="39"/>
        <v>0.87360000000000004</v>
      </c>
      <c r="H2552" s="134" t="s">
        <v>391</v>
      </c>
      <c r="I2552" s="138">
        <f>IF(H2552="Urban",VLOOKUP(C2552,'Wage Index Urban (CMS.GOV)-PDPM'!$A$2:$D$1682,4,FALSE),0)</f>
        <v>0.87360000000000004</v>
      </c>
      <c r="J2552" s="138">
        <f>IF(H2552="Rural",VLOOKUP(B2552,'Wage Index Rural (CMS.GOV)-PDPM'!$B$1:$C$54,2,FALSE),0)</f>
        <v>0</v>
      </c>
    </row>
    <row r="2553" spans="1:10" x14ac:dyDescent="0.25">
      <c r="A2553" s="134">
        <v>43640</v>
      </c>
      <c r="B2553" s="134" t="s">
        <v>3996</v>
      </c>
      <c r="C2553" s="131">
        <v>99943</v>
      </c>
      <c r="D2553" s="132" t="s">
        <v>4031</v>
      </c>
      <c r="E2553" s="133" t="s">
        <v>7021</v>
      </c>
      <c r="F2553" s="133" t="s">
        <v>7104</v>
      </c>
      <c r="G2553" s="135">
        <f t="shared" si="39"/>
        <v>0.81170000000000009</v>
      </c>
      <c r="H2553" s="134" t="s">
        <v>388</v>
      </c>
      <c r="I2553" s="138">
        <f>IF(H2553="Urban",VLOOKUP(C2553,'Wage Index Urban (CMS.GOV)-PDPM'!$A$2:$D$1682,4,FALSE),0)</f>
        <v>0</v>
      </c>
      <c r="J2553" s="138">
        <f>IF(H2553="Rural",VLOOKUP(B2553,'Wage Index Rural (CMS.GOV)-PDPM'!$B$1:$C$54,2,FALSE),0)</f>
        <v>0.81170000000000009</v>
      </c>
    </row>
    <row r="2554" spans="1:10" x14ac:dyDescent="0.25">
      <c r="A2554" s="134">
        <v>43670</v>
      </c>
      <c r="B2554" s="134" t="s">
        <v>3996</v>
      </c>
      <c r="C2554" s="131">
        <v>99943</v>
      </c>
      <c r="D2554" s="132" t="s">
        <v>4032</v>
      </c>
      <c r="E2554" s="133" t="s">
        <v>7022</v>
      </c>
      <c r="F2554" s="133" t="s">
        <v>7104</v>
      </c>
      <c r="G2554" s="135">
        <f t="shared" si="39"/>
        <v>0.81170000000000009</v>
      </c>
      <c r="H2554" s="134" t="s">
        <v>388</v>
      </c>
      <c r="I2554" s="138">
        <f>IF(H2554="Urban",VLOOKUP(C2554,'Wage Index Urban (CMS.GOV)-PDPM'!$A$2:$D$1682,4,FALSE),0)</f>
        <v>0</v>
      </c>
      <c r="J2554" s="138">
        <f>IF(H2554="Rural",VLOOKUP(B2554,'Wage Index Rural (CMS.GOV)-PDPM'!$B$1:$C$54,2,FALSE),0)</f>
        <v>0.81170000000000009</v>
      </c>
    </row>
    <row r="2555" spans="1:10" x14ac:dyDescent="0.25">
      <c r="A2555" s="134">
        <v>43680</v>
      </c>
      <c r="B2555" s="134" t="s">
        <v>3996</v>
      </c>
      <c r="C2555" s="131">
        <v>99943</v>
      </c>
      <c r="D2555" s="132" t="s">
        <v>4033</v>
      </c>
      <c r="E2555" s="133" t="s">
        <v>7023</v>
      </c>
      <c r="F2555" s="133" t="s">
        <v>7104</v>
      </c>
      <c r="G2555" s="135">
        <f t="shared" si="39"/>
        <v>0.81170000000000009</v>
      </c>
      <c r="H2555" s="134" t="s">
        <v>388</v>
      </c>
      <c r="I2555" s="138">
        <f>IF(H2555="Urban",VLOOKUP(C2555,'Wage Index Urban (CMS.GOV)-PDPM'!$A$2:$D$1682,4,FALSE),0)</f>
        <v>0</v>
      </c>
      <c r="J2555" s="138">
        <f>IF(H2555="Rural",VLOOKUP(B2555,'Wage Index Rural (CMS.GOV)-PDPM'!$B$1:$C$54,2,FALSE),0)</f>
        <v>0.81170000000000009</v>
      </c>
    </row>
    <row r="2556" spans="1:10" x14ac:dyDescent="0.25">
      <c r="A2556" s="134">
        <v>44000</v>
      </c>
      <c r="B2556" s="134" t="s">
        <v>4034</v>
      </c>
      <c r="C2556" s="131">
        <v>28940</v>
      </c>
      <c r="D2556" s="132" t="s">
        <v>1914</v>
      </c>
      <c r="E2556" s="133" t="s">
        <v>4035</v>
      </c>
      <c r="F2556" s="133" t="s">
        <v>314</v>
      </c>
      <c r="G2556" s="135">
        <f t="shared" si="39"/>
        <v>0.70269999999999999</v>
      </c>
      <c r="H2556" s="134" t="s">
        <v>391</v>
      </c>
      <c r="I2556" s="138">
        <f>IF(H2556="Urban",VLOOKUP(C2556,'Wage Index Urban (CMS.GOV)-PDPM'!$A$2:$D$1682,4,FALSE),0)</f>
        <v>0.70269999999999999</v>
      </c>
      <c r="J2556" s="138">
        <f>IF(H2556="Rural",VLOOKUP(B2556,'Wage Index Rural (CMS.GOV)-PDPM'!$B$1:$C$54,2,FALSE),0)</f>
        <v>0</v>
      </c>
    </row>
    <row r="2557" spans="1:10" x14ac:dyDescent="0.25">
      <c r="A2557" s="134">
        <v>44010</v>
      </c>
      <c r="B2557" s="134" t="s">
        <v>4034</v>
      </c>
      <c r="C2557" s="131">
        <v>99944</v>
      </c>
      <c r="D2557" s="132" t="s">
        <v>3786</v>
      </c>
      <c r="E2557" s="133" t="s">
        <v>4036</v>
      </c>
      <c r="F2557" s="133" t="s">
        <v>7105</v>
      </c>
      <c r="G2557" s="135">
        <f t="shared" si="39"/>
        <v>0.73410000000000009</v>
      </c>
      <c r="H2557" s="134" t="s">
        <v>388</v>
      </c>
      <c r="I2557" s="138">
        <f>IF(H2557="Urban",VLOOKUP(C2557,'Wage Index Urban (CMS.GOV)-PDPM'!$A$2:$D$1682,4,FALSE),0)</f>
        <v>0</v>
      </c>
      <c r="J2557" s="138">
        <f>IF(H2557="Rural",VLOOKUP(B2557,'Wage Index Rural (CMS.GOV)-PDPM'!$B$1:$C$54,2,FALSE),0)</f>
        <v>0.73410000000000009</v>
      </c>
    </row>
    <row r="2558" spans="1:10" x14ac:dyDescent="0.25">
      <c r="A2558" s="134">
        <v>44020</v>
      </c>
      <c r="B2558" s="134" t="s">
        <v>4034</v>
      </c>
      <c r="C2558" s="131">
        <v>99944</v>
      </c>
      <c r="D2558" s="132" t="s">
        <v>620</v>
      </c>
      <c r="E2558" s="133" t="s">
        <v>4037</v>
      </c>
      <c r="F2558" s="133" t="s">
        <v>7105</v>
      </c>
      <c r="G2558" s="135">
        <f t="shared" si="39"/>
        <v>0.73410000000000009</v>
      </c>
      <c r="H2558" s="134" t="s">
        <v>388</v>
      </c>
      <c r="I2558" s="138">
        <f>IF(H2558="Urban",VLOOKUP(C2558,'Wage Index Urban (CMS.GOV)-PDPM'!$A$2:$D$1682,4,FALSE),0)</f>
        <v>0</v>
      </c>
      <c r="J2558" s="138">
        <f>IF(H2558="Rural",VLOOKUP(B2558,'Wage Index Rural (CMS.GOV)-PDPM'!$B$1:$C$54,2,FALSE),0)</f>
        <v>0.73410000000000009</v>
      </c>
    </row>
    <row r="2559" spans="1:10" x14ac:dyDescent="0.25">
      <c r="A2559" s="134">
        <v>44030</v>
      </c>
      <c r="B2559" s="134" t="s">
        <v>4034</v>
      </c>
      <c r="C2559" s="131">
        <v>99944</v>
      </c>
      <c r="D2559" s="132" t="s">
        <v>4038</v>
      </c>
      <c r="E2559" s="133" t="s">
        <v>4039</v>
      </c>
      <c r="F2559" s="133" t="s">
        <v>7105</v>
      </c>
      <c r="G2559" s="135">
        <f t="shared" si="39"/>
        <v>0.73410000000000009</v>
      </c>
      <c r="H2559" s="134" t="s">
        <v>388</v>
      </c>
      <c r="I2559" s="138">
        <f>IF(H2559="Urban",VLOOKUP(C2559,'Wage Index Urban (CMS.GOV)-PDPM'!$A$2:$D$1682,4,FALSE),0)</f>
        <v>0</v>
      </c>
      <c r="J2559" s="138">
        <f>IF(H2559="Rural",VLOOKUP(B2559,'Wage Index Rural (CMS.GOV)-PDPM'!$B$1:$C$54,2,FALSE),0)</f>
        <v>0.73410000000000009</v>
      </c>
    </row>
    <row r="2560" spans="1:10" x14ac:dyDescent="0.25">
      <c r="A2560" s="134">
        <v>44040</v>
      </c>
      <c r="B2560" s="134" t="s">
        <v>4034</v>
      </c>
      <c r="C2560" s="131">
        <v>28940</v>
      </c>
      <c r="D2560" s="132" t="s">
        <v>398</v>
      </c>
      <c r="E2560" s="133" t="s">
        <v>4040</v>
      </c>
      <c r="F2560" s="133" t="s">
        <v>314</v>
      </c>
      <c r="G2560" s="135">
        <f t="shared" si="39"/>
        <v>0.70269999999999999</v>
      </c>
      <c r="H2560" s="134" t="s">
        <v>391</v>
      </c>
      <c r="I2560" s="138">
        <f>IF(H2560="Urban",VLOOKUP(C2560,'Wage Index Urban (CMS.GOV)-PDPM'!$A$2:$D$1682,4,FALSE),0)</f>
        <v>0.70269999999999999</v>
      </c>
      <c r="J2560" s="138">
        <f>IF(H2560="Rural",VLOOKUP(B2560,'Wage Index Rural (CMS.GOV)-PDPM'!$B$1:$C$54,2,FALSE),0)</f>
        <v>0</v>
      </c>
    </row>
    <row r="2561" spans="1:10" x14ac:dyDescent="0.25">
      <c r="A2561" s="134">
        <v>44050</v>
      </c>
      <c r="B2561" s="134" t="s">
        <v>4034</v>
      </c>
      <c r="C2561" s="131">
        <v>17420</v>
      </c>
      <c r="D2561" s="132" t="s">
        <v>624</v>
      </c>
      <c r="E2561" s="133" t="s">
        <v>4041</v>
      </c>
      <c r="F2561" s="133" t="s">
        <v>315</v>
      </c>
      <c r="G2561" s="135">
        <f t="shared" si="39"/>
        <v>0.76440000000000008</v>
      </c>
      <c r="H2561" s="134" t="s">
        <v>391</v>
      </c>
      <c r="I2561" s="138">
        <f>IF(H2561="Urban",VLOOKUP(C2561,'Wage Index Urban (CMS.GOV)-PDPM'!$A$2:$D$1682,4,FALSE),0)</f>
        <v>0.76440000000000008</v>
      </c>
      <c r="J2561" s="138">
        <f>IF(H2561="Rural",VLOOKUP(B2561,'Wage Index Rural (CMS.GOV)-PDPM'!$B$1:$C$54,2,FALSE),0)</f>
        <v>0</v>
      </c>
    </row>
    <row r="2562" spans="1:10" x14ac:dyDescent="0.25">
      <c r="A2562" s="134">
        <v>44060</v>
      </c>
      <c r="B2562" s="134" t="s">
        <v>4034</v>
      </c>
      <c r="C2562" s="131">
        <v>28940</v>
      </c>
      <c r="D2562" s="132" t="s">
        <v>2116</v>
      </c>
      <c r="E2562" s="133" t="s">
        <v>4042</v>
      </c>
      <c r="F2562" s="133" t="s">
        <v>314</v>
      </c>
      <c r="G2562" s="135">
        <f t="shared" si="39"/>
        <v>0.70269999999999999</v>
      </c>
      <c r="H2562" s="134" t="s">
        <v>391</v>
      </c>
      <c r="I2562" s="138">
        <f>IF(H2562="Urban",VLOOKUP(C2562,'Wage Index Urban (CMS.GOV)-PDPM'!$A$2:$D$1682,4,FALSE),0)</f>
        <v>0.70269999999999999</v>
      </c>
      <c r="J2562" s="138">
        <f>IF(H2562="Rural",VLOOKUP(B2562,'Wage Index Rural (CMS.GOV)-PDPM'!$B$1:$C$54,2,FALSE),0)</f>
        <v>0</v>
      </c>
    </row>
    <row r="2563" spans="1:10" x14ac:dyDescent="0.25">
      <c r="A2563" s="134">
        <v>44070</v>
      </c>
      <c r="B2563" s="134" t="s">
        <v>4034</v>
      </c>
      <c r="C2563" s="131">
        <v>34980</v>
      </c>
      <c r="D2563" s="132" t="s">
        <v>4043</v>
      </c>
      <c r="E2563" s="133" t="s">
        <v>4044</v>
      </c>
      <c r="F2563" s="133" t="s">
        <v>316</v>
      </c>
      <c r="G2563" s="135">
        <f t="shared" si="39"/>
        <v>0.87820000000000009</v>
      </c>
      <c r="H2563" s="134" t="s">
        <v>391</v>
      </c>
      <c r="I2563" s="138">
        <f>IF(H2563="Urban",VLOOKUP(C2563,'Wage Index Urban (CMS.GOV)-PDPM'!$A$2:$D$1682,4,FALSE),0)</f>
        <v>0.87820000000000009</v>
      </c>
      <c r="J2563" s="138">
        <f>IF(H2563="Rural",VLOOKUP(B2563,'Wage Index Rural (CMS.GOV)-PDPM'!$B$1:$C$54,2,FALSE),0)</f>
        <v>0</v>
      </c>
    </row>
    <row r="2564" spans="1:10" x14ac:dyDescent="0.25">
      <c r="A2564" s="134">
        <v>44080</v>
      </c>
      <c r="B2564" s="134" t="s">
        <v>4034</v>
      </c>
      <c r="C2564" s="131">
        <v>99944</v>
      </c>
      <c r="D2564" s="132" t="s">
        <v>627</v>
      </c>
      <c r="E2564" s="133" t="s">
        <v>4045</v>
      </c>
      <c r="F2564" s="133" t="s">
        <v>7105</v>
      </c>
      <c r="G2564" s="135">
        <f t="shared" si="39"/>
        <v>0.73410000000000009</v>
      </c>
      <c r="H2564" s="134" t="s">
        <v>388</v>
      </c>
      <c r="I2564" s="138">
        <f>IF(H2564="Urban",VLOOKUP(C2564,'Wage Index Urban (CMS.GOV)-PDPM'!$A$2:$D$1682,4,FALSE),0)</f>
        <v>0</v>
      </c>
      <c r="J2564" s="138">
        <f>IF(H2564="Rural",VLOOKUP(B2564,'Wage Index Rural (CMS.GOV)-PDPM'!$B$1:$C$54,2,FALSE),0)</f>
        <v>0.73410000000000009</v>
      </c>
    </row>
    <row r="2565" spans="1:10" x14ac:dyDescent="0.25">
      <c r="A2565" s="134">
        <v>44090</v>
      </c>
      <c r="B2565" s="134" t="s">
        <v>4034</v>
      </c>
      <c r="C2565" s="131">
        <v>27740</v>
      </c>
      <c r="D2565" s="132" t="s">
        <v>2121</v>
      </c>
      <c r="E2565" s="133" t="s">
        <v>4046</v>
      </c>
      <c r="F2565" s="133" t="s">
        <v>317</v>
      </c>
      <c r="G2565" s="135">
        <f t="shared" si="39"/>
        <v>0.76560000000000006</v>
      </c>
      <c r="H2565" s="134" t="s">
        <v>391</v>
      </c>
      <c r="I2565" s="138">
        <f>IF(H2565="Urban",VLOOKUP(C2565,'Wage Index Urban (CMS.GOV)-PDPM'!$A$2:$D$1682,4,FALSE),0)</f>
        <v>0.76560000000000006</v>
      </c>
      <c r="J2565" s="138">
        <f>IF(H2565="Rural",VLOOKUP(B2565,'Wage Index Rural (CMS.GOV)-PDPM'!$B$1:$C$54,2,FALSE),0)</f>
        <v>0</v>
      </c>
    </row>
    <row r="2566" spans="1:10" x14ac:dyDescent="0.25">
      <c r="A2566" s="134">
        <v>44100</v>
      </c>
      <c r="B2566" s="134" t="s">
        <v>4034</v>
      </c>
      <c r="C2566" s="131">
        <v>34980</v>
      </c>
      <c r="D2566" s="132" t="s">
        <v>4047</v>
      </c>
      <c r="E2566" s="133" t="s">
        <v>4048</v>
      </c>
      <c r="F2566" s="133" t="s">
        <v>316</v>
      </c>
      <c r="G2566" s="135">
        <f t="shared" si="39"/>
        <v>0.87820000000000009</v>
      </c>
      <c r="H2566" s="134" t="s">
        <v>391</v>
      </c>
      <c r="I2566" s="138">
        <f>IF(H2566="Urban",VLOOKUP(C2566,'Wage Index Urban (CMS.GOV)-PDPM'!$A$2:$D$1682,4,FALSE),0)</f>
        <v>0.87820000000000009</v>
      </c>
      <c r="J2566" s="138">
        <f>IF(H2566="Rural",VLOOKUP(B2566,'Wage Index Rural (CMS.GOV)-PDPM'!$B$1:$C$54,2,FALSE),0)</f>
        <v>0</v>
      </c>
    </row>
    <row r="2567" spans="1:10" x14ac:dyDescent="0.25">
      <c r="A2567" s="134">
        <v>44110</v>
      </c>
      <c r="B2567" s="134" t="s">
        <v>4034</v>
      </c>
      <c r="C2567" s="131">
        <v>27180</v>
      </c>
      <c r="D2567" s="132" t="s">
        <v>3803</v>
      </c>
      <c r="E2567" s="133" t="s">
        <v>4049</v>
      </c>
      <c r="F2567" s="133" t="s">
        <v>318</v>
      </c>
      <c r="G2567" s="135">
        <f t="shared" si="39"/>
        <v>0.72689999999999999</v>
      </c>
      <c r="H2567" s="134" t="s">
        <v>391</v>
      </c>
      <c r="I2567" s="138">
        <f>IF(H2567="Urban",VLOOKUP(C2567,'Wage Index Urban (CMS.GOV)-PDPM'!$A$2:$D$1682,4,FALSE),0)</f>
        <v>0.72689999999999999</v>
      </c>
      <c r="J2567" s="138">
        <f>IF(H2567="Rural",VLOOKUP(B2567,'Wage Index Rural (CMS.GOV)-PDPM'!$B$1:$C$54,2,FALSE),0)</f>
        <v>0</v>
      </c>
    </row>
    <row r="2568" spans="1:10" x14ac:dyDescent="0.25">
      <c r="A2568" s="134">
        <v>44120</v>
      </c>
      <c r="B2568" s="134" t="s">
        <v>4034</v>
      </c>
      <c r="C2568" s="131">
        <v>99944</v>
      </c>
      <c r="D2568" s="132" t="s">
        <v>2794</v>
      </c>
      <c r="E2568" s="133" t="s">
        <v>4050</v>
      </c>
      <c r="F2568" s="133" t="s">
        <v>7105</v>
      </c>
      <c r="G2568" s="135">
        <f t="shared" si="39"/>
        <v>0.73410000000000009</v>
      </c>
      <c r="H2568" s="134" t="s">
        <v>388</v>
      </c>
      <c r="I2568" s="138">
        <f>IF(H2568="Urban",VLOOKUP(C2568,'Wage Index Urban (CMS.GOV)-PDPM'!$A$2:$D$1682,4,FALSE),0)</f>
        <v>0</v>
      </c>
      <c r="J2568" s="138">
        <f>IF(H2568="Rural",VLOOKUP(B2568,'Wage Index Rural (CMS.GOV)-PDPM'!$B$1:$C$54,2,FALSE),0)</f>
        <v>0.73410000000000009</v>
      </c>
    </row>
    <row r="2569" spans="1:10" x14ac:dyDescent="0.25">
      <c r="A2569" s="134">
        <v>44130</v>
      </c>
      <c r="B2569" s="134" t="s">
        <v>4034</v>
      </c>
      <c r="C2569" s="131">
        <v>99944</v>
      </c>
      <c r="D2569" s="132" t="s">
        <v>416</v>
      </c>
      <c r="E2569" s="133" t="s">
        <v>4051</v>
      </c>
      <c r="F2569" s="133" t="s">
        <v>7105</v>
      </c>
      <c r="G2569" s="135">
        <f t="shared" ref="G2569:G2632" si="40">IF(H2569="Rural",J2569,I2569)</f>
        <v>0.73410000000000009</v>
      </c>
      <c r="H2569" s="134" t="s">
        <v>388</v>
      </c>
      <c r="I2569" s="138">
        <f>IF(H2569="Urban",VLOOKUP(C2569,'Wage Index Urban (CMS.GOV)-PDPM'!$A$2:$D$1682,4,FALSE),0)</f>
        <v>0</v>
      </c>
      <c r="J2569" s="138">
        <f>IF(H2569="Rural",VLOOKUP(B2569,'Wage Index Rural (CMS.GOV)-PDPM'!$B$1:$C$54,2,FALSE),0)</f>
        <v>0.73410000000000009</v>
      </c>
    </row>
    <row r="2570" spans="1:10" x14ac:dyDescent="0.25">
      <c r="A2570" s="134">
        <v>44140</v>
      </c>
      <c r="B2570" s="134" t="s">
        <v>4034</v>
      </c>
      <c r="C2570" s="131">
        <v>99944</v>
      </c>
      <c r="D2570" s="132" t="s">
        <v>4052</v>
      </c>
      <c r="E2570" s="133" t="s">
        <v>4053</v>
      </c>
      <c r="F2570" s="133" t="s">
        <v>7105</v>
      </c>
      <c r="G2570" s="135">
        <f t="shared" si="40"/>
        <v>0.73410000000000009</v>
      </c>
      <c r="H2570" s="134" t="s">
        <v>388</v>
      </c>
      <c r="I2570" s="138">
        <f>IF(H2570="Urban",VLOOKUP(C2570,'Wage Index Urban (CMS.GOV)-PDPM'!$A$2:$D$1682,4,FALSE),0)</f>
        <v>0</v>
      </c>
      <c r="J2570" s="138">
        <f>IF(H2570="Rural",VLOOKUP(B2570,'Wage Index Rural (CMS.GOV)-PDPM'!$B$1:$C$54,2,FALSE),0)</f>
        <v>0.73410000000000009</v>
      </c>
    </row>
    <row r="2571" spans="1:10" x14ac:dyDescent="0.25">
      <c r="A2571" s="134">
        <v>44150</v>
      </c>
      <c r="B2571" s="134" t="s">
        <v>4034</v>
      </c>
      <c r="C2571" s="131">
        <v>99944</v>
      </c>
      <c r="D2571" s="132" t="s">
        <v>420</v>
      </c>
      <c r="E2571" s="133" t="s">
        <v>4054</v>
      </c>
      <c r="F2571" s="133" t="s">
        <v>7105</v>
      </c>
      <c r="G2571" s="135">
        <f t="shared" si="40"/>
        <v>0.73410000000000009</v>
      </c>
      <c r="H2571" s="134" t="s">
        <v>388</v>
      </c>
      <c r="I2571" s="138">
        <f>IF(H2571="Urban",VLOOKUP(C2571,'Wage Index Urban (CMS.GOV)-PDPM'!$A$2:$D$1682,4,FALSE),0)</f>
        <v>0</v>
      </c>
      <c r="J2571" s="138">
        <f>IF(H2571="Rural",VLOOKUP(B2571,'Wage Index Rural (CMS.GOV)-PDPM'!$B$1:$C$54,2,FALSE),0)</f>
        <v>0.73410000000000009</v>
      </c>
    </row>
    <row r="2572" spans="1:10" x14ac:dyDescent="0.25">
      <c r="A2572" s="134">
        <v>44160</v>
      </c>
      <c r="B2572" s="134" t="s">
        <v>4034</v>
      </c>
      <c r="C2572" s="131">
        <v>27180</v>
      </c>
      <c r="D2572" s="132" t="s">
        <v>4055</v>
      </c>
      <c r="E2572" s="133" t="s">
        <v>4056</v>
      </c>
      <c r="F2572" s="133" t="s">
        <v>318</v>
      </c>
      <c r="G2572" s="135">
        <f t="shared" si="40"/>
        <v>0.72689999999999999</v>
      </c>
      <c r="H2572" s="134" t="s">
        <v>391</v>
      </c>
      <c r="I2572" s="138">
        <f>IF(H2572="Urban",VLOOKUP(C2572,'Wage Index Urban (CMS.GOV)-PDPM'!$A$2:$D$1682,4,FALSE),0)</f>
        <v>0.72689999999999999</v>
      </c>
      <c r="J2572" s="138">
        <f>IF(H2572="Rural",VLOOKUP(B2572,'Wage Index Rural (CMS.GOV)-PDPM'!$B$1:$C$54,2,FALSE),0)</f>
        <v>0</v>
      </c>
    </row>
    <row r="2573" spans="1:10" x14ac:dyDescent="0.25">
      <c r="A2573" s="134">
        <v>44170</v>
      </c>
      <c r="B2573" s="134" t="s">
        <v>4034</v>
      </c>
      <c r="C2573" s="131">
        <v>99944</v>
      </c>
      <c r="D2573" s="132" t="s">
        <v>1506</v>
      </c>
      <c r="E2573" s="133" t="s">
        <v>4057</v>
      </c>
      <c r="F2573" s="133" t="s">
        <v>7105</v>
      </c>
      <c r="G2573" s="135">
        <f t="shared" si="40"/>
        <v>0.73410000000000009</v>
      </c>
      <c r="H2573" s="134" t="s">
        <v>388</v>
      </c>
      <c r="I2573" s="138">
        <f>IF(H2573="Urban",VLOOKUP(C2573,'Wage Index Urban (CMS.GOV)-PDPM'!$A$2:$D$1682,4,FALSE),0)</f>
        <v>0</v>
      </c>
      <c r="J2573" s="138">
        <f>IF(H2573="Rural",VLOOKUP(B2573,'Wage Index Rural (CMS.GOV)-PDPM'!$B$1:$C$54,2,FALSE),0)</f>
        <v>0.73410000000000009</v>
      </c>
    </row>
    <row r="2574" spans="1:10" x14ac:dyDescent="0.25">
      <c r="A2574" s="134">
        <v>44180</v>
      </c>
      <c r="B2574" s="134" t="s">
        <v>4034</v>
      </c>
      <c r="C2574" s="131">
        <v>34980</v>
      </c>
      <c r="D2574" s="132" t="s">
        <v>3406</v>
      </c>
      <c r="E2574" s="133" t="s">
        <v>4058</v>
      </c>
      <c r="F2574" s="133" t="s">
        <v>316</v>
      </c>
      <c r="G2574" s="135">
        <f t="shared" si="40"/>
        <v>0.87820000000000009</v>
      </c>
      <c r="H2574" s="134" t="s">
        <v>391</v>
      </c>
      <c r="I2574" s="138">
        <f>IF(H2574="Urban",VLOOKUP(C2574,'Wage Index Urban (CMS.GOV)-PDPM'!$A$2:$D$1682,4,FALSE),0)</f>
        <v>0.87820000000000009</v>
      </c>
      <c r="J2574" s="138">
        <f>IF(H2574="Rural",VLOOKUP(B2574,'Wage Index Rural (CMS.GOV)-PDPM'!$B$1:$C$54,2,FALSE),0)</f>
        <v>0</v>
      </c>
    </row>
    <row r="2575" spans="1:10" x14ac:dyDescent="0.25">
      <c r="A2575" s="134">
        <v>44200</v>
      </c>
      <c r="B2575" s="134" t="s">
        <v>4034</v>
      </c>
      <c r="C2575" s="131">
        <v>99944</v>
      </c>
      <c r="D2575" s="132" t="s">
        <v>1508</v>
      </c>
      <c r="E2575" s="133" t="s">
        <v>4059</v>
      </c>
      <c r="F2575" s="133" t="s">
        <v>7105</v>
      </c>
      <c r="G2575" s="135">
        <f t="shared" si="40"/>
        <v>0.73410000000000009</v>
      </c>
      <c r="H2575" s="134" t="s">
        <v>388</v>
      </c>
      <c r="I2575" s="138">
        <f>IF(H2575="Urban",VLOOKUP(C2575,'Wage Index Urban (CMS.GOV)-PDPM'!$A$2:$D$1682,4,FALSE),0)</f>
        <v>0</v>
      </c>
      <c r="J2575" s="138">
        <f>IF(H2575="Rural",VLOOKUP(B2575,'Wage Index Rural (CMS.GOV)-PDPM'!$B$1:$C$54,2,FALSE),0)</f>
        <v>0.73410000000000009</v>
      </c>
    </row>
    <row r="2576" spans="1:10" x14ac:dyDescent="0.25">
      <c r="A2576" s="134">
        <v>44190</v>
      </c>
      <c r="B2576" s="134" t="s">
        <v>4034</v>
      </c>
      <c r="C2576" s="131">
        <v>99944</v>
      </c>
      <c r="D2576" s="132" t="s">
        <v>1198</v>
      </c>
      <c r="E2576" s="133" t="s">
        <v>4060</v>
      </c>
      <c r="F2576" s="133" t="s">
        <v>7105</v>
      </c>
      <c r="G2576" s="135">
        <f t="shared" si="40"/>
        <v>0.73410000000000009</v>
      </c>
      <c r="H2576" s="134" t="s">
        <v>388</v>
      </c>
      <c r="I2576" s="138">
        <f>IF(H2576="Urban",VLOOKUP(C2576,'Wage Index Urban (CMS.GOV)-PDPM'!$A$2:$D$1682,4,FALSE),0)</f>
        <v>0</v>
      </c>
      <c r="J2576" s="138">
        <f>IF(H2576="Rural",VLOOKUP(B2576,'Wage Index Rural (CMS.GOV)-PDPM'!$B$1:$C$54,2,FALSE),0)</f>
        <v>0.73410000000000009</v>
      </c>
    </row>
    <row r="2577" spans="1:10" x14ac:dyDescent="0.25">
      <c r="A2577" s="134">
        <v>44210</v>
      </c>
      <c r="B2577" s="134" t="s">
        <v>4034</v>
      </c>
      <c r="C2577" s="131">
        <v>34980</v>
      </c>
      <c r="D2577" s="132" t="s">
        <v>4061</v>
      </c>
      <c r="E2577" s="133" t="s">
        <v>4062</v>
      </c>
      <c r="F2577" s="133" t="s">
        <v>316</v>
      </c>
      <c r="G2577" s="135">
        <f t="shared" si="40"/>
        <v>0.87820000000000009</v>
      </c>
      <c r="H2577" s="134" t="s">
        <v>391</v>
      </c>
      <c r="I2577" s="138">
        <f>IF(H2577="Urban",VLOOKUP(C2577,'Wage Index Urban (CMS.GOV)-PDPM'!$A$2:$D$1682,4,FALSE),0)</f>
        <v>0.87820000000000009</v>
      </c>
      <c r="J2577" s="138">
        <f>IF(H2577="Rural",VLOOKUP(B2577,'Wage Index Rural (CMS.GOV)-PDPM'!$B$1:$C$54,2,FALSE),0)</f>
        <v>0</v>
      </c>
    </row>
    <row r="2578" spans="1:10" x14ac:dyDescent="0.25">
      <c r="A2578" s="134">
        <v>44220</v>
      </c>
      <c r="B2578" s="134" t="s">
        <v>4034</v>
      </c>
      <c r="C2578" s="131">
        <v>99944</v>
      </c>
      <c r="D2578" s="132" t="s">
        <v>4063</v>
      </c>
      <c r="E2578" s="133" t="s">
        <v>4064</v>
      </c>
      <c r="F2578" s="133" t="s">
        <v>7105</v>
      </c>
      <c r="G2578" s="135">
        <f t="shared" si="40"/>
        <v>0.73410000000000009</v>
      </c>
      <c r="H2578" s="134" t="s">
        <v>388</v>
      </c>
      <c r="I2578" s="138">
        <f>IF(H2578="Urban",VLOOKUP(C2578,'Wage Index Urban (CMS.GOV)-PDPM'!$A$2:$D$1682,4,FALSE),0)</f>
        <v>0</v>
      </c>
      <c r="J2578" s="138">
        <f>IF(H2578="Rural",VLOOKUP(B2578,'Wage Index Rural (CMS.GOV)-PDPM'!$B$1:$C$54,2,FALSE),0)</f>
        <v>0.73410000000000009</v>
      </c>
    </row>
    <row r="2579" spans="1:10" x14ac:dyDescent="0.25">
      <c r="A2579" s="134">
        <v>44230</v>
      </c>
      <c r="B2579" s="134" t="s">
        <v>4034</v>
      </c>
      <c r="C2579" s="131">
        <v>32820</v>
      </c>
      <c r="D2579" s="132" t="s">
        <v>446</v>
      </c>
      <c r="E2579" s="133" t="s">
        <v>4065</v>
      </c>
      <c r="F2579" s="133" t="s">
        <v>37</v>
      </c>
      <c r="G2579" s="135">
        <f t="shared" si="40"/>
        <v>0.82000000000000006</v>
      </c>
      <c r="H2579" s="134" t="s">
        <v>391</v>
      </c>
      <c r="I2579" s="138">
        <f>IF(H2579="Urban",VLOOKUP(C2579,'Wage Index Urban (CMS.GOV)-PDPM'!$A$2:$D$1682,4,FALSE),0)</f>
        <v>0.82000000000000006</v>
      </c>
      <c r="J2579" s="138">
        <f>IF(H2579="Rural",VLOOKUP(B2579,'Wage Index Rural (CMS.GOV)-PDPM'!$B$1:$C$54,2,FALSE),0)</f>
        <v>0</v>
      </c>
    </row>
    <row r="2580" spans="1:10" x14ac:dyDescent="0.25">
      <c r="A2580" s="134">
        <v>44240</v>
      </c>
      <c r="B2580" s="134" t="s">
        <v>4034</v>
      </c>
      <c r="C2580" s="131">
        <v>99944</v>
      </c>
      <c r="D2580" s="132" t="s">
        <v>4066</v>
      </c>
      <c r="E2580" s="133" t="s">
        <v>4067</v>
      </c>
      <c r="F2580" s="133" t="s">
        <v>7105</v>
      </c>
      <c r="G2580" s="135">
        <f t="shared" si="40"/>
        <v>0.73410000000000009</v>
      </c>
      <c r="H2580" s="134" t="s">
        <v>388</v>
      </c>
      <c r="I2580" s="138">
        <f>IF(H2580="Urban",VLOOKUP(C2580,'Wage Index Urban (CMS.GOV)-PDPM'!$A$2:$D$1682,4,FALSE),0)</f>
        <v>0</v>
      </c>
      <c r="J2580" s="138">
        <f>IF(H2580="Rural",VLOOKUP(B2580,'Wage Index Rural (CMS.GOV)-PDPM'!$B$1:$C$54,2,FALSE),0)</f>
        <v>0.73410000000000009</v>
      </c>
    </row>
    <row r="2581" spans="1:10" x14ac:dyDescent="0.25">
      <c r="A2581" s="134">
        <v>44250</v>
      </c>
      <c r="B2581" s="134" t="s">
        <v>4034</v>
      </c>
      <c r="C2581" s="131">
        <v>99944</v>
      </c>
      <c r="D2581" s="132" t="s">
        <v>448</v>
      </c>
      <c r="E2581" s="133" t="s">
        <v>4068</v>
      </c>
      <c r="F2581" s="133" t="s">
        <v>7105</v>
      </c>
      <c r="G2581" s="135">
        <f t="shared" si="40"/>
        <v>0.73410000000000009</v>
      </c>
      <c r="H2581" s="134" t="s">
        <v>388</v>
      </c>
      <c r="I2581" s="138">
        <f>IF(H2581="Urban",VLOOKUP(C2581,'Wage Index Urban (CMS.GOV)-PDPM'!$A$2:$D$1682,4,FALSE),0)</f>
        <v>0</v>
      </c>
      <c r="J2581" s="138">
        <f>IF(H2581="Rural",VLOOKUP(B2581,'Wage Index Rural (CMS.GOV)-PDPM'!$B$1:$C$54,2,FALSE),0)</f>
        <v>0.73410000000000009</v>
      </c>
    </row>
    <row r="2582" spans="1:10" x14ac:dyDescent="0.25">
      <c r="A2582" s="134">
        <v>44260</v>
      </c>
      <c r="B2582" s="134" t="s">
        <v>4034</v>
      </c>
      <c r="C2582" s="131">
        <v>27180</v>
      </c>
      <c r="D2582" s="132" t="s">
        <v>1671</v>
      </c>
      <c r="E2582" s="133" t="s">
        <v>4069</v>
      </c>
      <c r="F2582" s="133" t="s">
        <v>6484</v>
      </c>
      <c r="G2582" s="135">
        <f t="shared" si="40"/>
        <v>0.72689999999999999</v>
      </c>
      <c r="H2582" s="134" t="s">
        <v>391</v>
      </c>
      <c r="I2582" s="138">
        <f>IF(H2582="Urban",VLOOKUP(C2582,'Wage Index Urban (CMS.GOV)-PDPM'!$A$2:$D$1682,4,FALSE),0)</f>
        <v>0.72689999999999999</v>
      </c>
      <c r="J2582" s="138">
        <f>IF(H2582="Rural",VLOOKUP(B2582,'Wage Index Rural (CMS.GOV)-PDPM'!$B$1:$C$54,2,FALSE),0)</f>
        <v>0</v>
      </c>
    </row>
    <row r="2583" spans="1:10" x14ac:dyDescent="0.25">
      <c r="A2583" s="134">
        <v>44270</v>
      </c>
      <c r="B2583" s="134" t="s">
        <v>4034</v>
      </c>
      <c r="C2583" s="131">
        <v>99944</v>
      </c>
      <c r="D2583" s="132" t="s">
        <v>4070</v>
      </c>
      <c r="E2583" s="133" t="s">
        <v>4071</v>
      </c>
      <c r="F2583" s="133" t="s">
        <v>7105</v>
      </c>
      <c r="G2583" s="135">
        <f t="shared" si="40"/>
        <v>0.73410000000000009</v>
      </c>
      <c r="H2583" s="134" t="s">
        <v>388</v>
      </c>
      <c r="I2583" s="138">
        <f>IF(H2583="Urban",VLOOKUP(C2583,'Wage Index Urban (CMS.GOV)-PDPM'!$A$2:$D$1682,4,FALSE),0)</f>
        <v>0</v>
      </c>
      <c r="J2583" s="138">
        <f>IF(H2583="Rural",VLOOKUP(B2583,'Wage Index Rural (CMS.GOV)-PDPM'!$B$1:$C$54,2,FALSE),0)</f>
        <v>0.73410000000000009</v>
      </c>
    </row>
    <row r="2584" spans="1:10" x14ac:dyDescent="0.25">
      <c r="A2584" s="134">
        <v>44280</v>
      </c>
      <c r="B2584" s="134" t="s">
        <v>4034</v>
      </c>
      <c r="C2584" s="131">
        <v>34100</v>
      </c>
      <c r="D2584" s="132" t="s">
        <v>4072</v>
      </c>
      <c r="E2584" s="133" t="s">
        <v>4073</v>
      </c>
      <c r="F2584" s="133" t="s">
        <v>319</v>
      </c>
      <c r="G2584" s="135">
        <f t="shared" si="40"/>
        <v>0.69640000000000002</v>
      </c>
      <c r="H2584" s="134" t="s">
        <v>391</v>
      </c>
      <c r="I2584" s="138">
        <f>IF(H2584="Urban",VLOOKUP(C2584,'Wage Index Urban (CMS.GOV)-PDPM'!$A$2:$D$1682,4,FALSE),0)</f>
        <v>0.69640000000000002</v>
      </c>
      <c r="J2584" s="138">
        <f>IF(H2584="Rural",VLOOKUP(B2584,'Wage Index Rural (CMS.GOV)-PDPM'!$B$1:$C$54,2,FALSE),0)</f>
        <v>0</v>
      </c>
    </row>
    <row r="2585" spans="1:10" x14ac:dyDescent="0.25">
      <c r="A2585" s="134">
        <v>44290</v>
      </c>
      <c r="B2585" s="134" t="s">
        <v>4034</v>
      </c>
      <c r="C2585" s="131">
        <v>99944</v>
      </c>
      <c r="D2585" s="132" t="s">
        <v>452</v>
      </c>
      <c r="E2585" s="133" t="s">
        <v>4074</v>
      </c>
      <c r="F2585" s="133" t="s">
        <v>7105</v>
      </c>
      <c r="G2585" s="135">
        <f t="shared" si="40"/>
        <v>0.73410000000000009</v>
      </c>
      <c r="H2585" s="134" t="s">
        <v>388</v>
      </c>
      <c r="I2585" s="138">
        <f>IF(H2585="Urban",VLOOKUP(C2585,'Wage Index Urban (CMS.GOV)-PDPM'!$A$2:$D$1682,4,FALSE),0)</f>
        <v>0</v>
      </c>
      <c r="J2585" s="138">
        <f>IF(H2585="Rural",VLOOKUP(B2585,'Wage Index Rural (CMS.GOV)-PDPM'!$B$1:$C$54,2,FALSE),0)</f>
        <v>0.73410000000000009</v>
      </c>
    </row>
    <row r="2586" spans="1:10" x14ac:dyDescent="0.25">
      <c r="A2586" s="134">
        <v>44300</v>
      </c>
      <c r="B2586" s="134" t="s">
        <v>4034</v>
      </c>
      <c r="C2586" s="131">
        <v>99944</v>
      </c>
      <c r="D2586" s="132" t="s">
        <v>1528</v>
      </c>
      <c r="E2586" s="133" t="s">
        <v>4075</v>
      </c>
      <c r="F2586" s="133" t="s">
        <v>7105</v>
      </c>
      <c r="G2586" s="135">
        <f t="shared" si="40"/>
        <v>0.73410000000000009</v>
      </c>
      <c r="H2586" s="134" t="s">
        <v>388</v>
      </c>
      <c r="I2586" s="138">
        <f>IF(H2586="Urban",VLOOKUP(C2586,'Wage Index Urban (CMS.GOV)-PDPM'!$A$2:$D$1682,4,FALSE),0)</f>
        <v>0</v>
      </c>
      <c r="J2586" s="138">
        <f>IF(H2586="Rural",VLOOKUP(B2586,'Wage Index Rural (CMS.GOV)-PDPM'!$B$1:$C$54,2,FALSE),0)</f>
        <v>0.73410000000000009</v>
      </c>
    </row>
    <row r="2587" spans="1:10" x14ac:dyDescent="0.25">
      <c r="A2587" s="134">
        <v>44310</v>
      </c>
      <c r="B2587" s="134" t="s">
        <v>4034</v>
      </c>
      <c r="C2587" s="131">
        <v>34100</v>
      </c>
      <c r="D2587" s="132" t="s">
        <v>4076</v>
      </c>
      <c r="E2587" s="133" t="s">
        <v>4077</v>
      </c>
      <c r="F2587" s="133" t="s">
        <v>319</v>
      </c>
      <c r="G2587" s="135">
        <f t="shared" si="40"/>
        <v>0.69640000000000002</v>
      </c>
      <c r="H2587" s="134" t="s">
        <v>391</v>
      </c>
      <c r="I2587" s="138">
        <f>IF(H2587="Urban",VLOOKUP(C2587,'Wage Index Urban (CMS.GOV)-PDPM'!$A$2:$D$1682,4,FALSE),0)</f>
        <v>0.69640000000000002</v>
      </c>
      <c r="J2587" s="138">
        <f>IF(H2587="Rural",VLOOKUP(B2587,'Wage Index Rural (CMS.GOV)-PDPM'!$B$1:$C$54,2,FALSE),0)</f>
        <v>0</v>
      </c>
    </row>
    <row r="2588" spans="1:10" x14ac:dyDescent="0.25">
      <c r="A2588" s="134">
        <v>44320</v>
      </c>
      <c r="B2588" s="134" t="s">
        <v>4034</v>
      </c>
      <c r="C2588" s="131">
        <v>16860</v>
      </c>
      <c r="D2588" s="132" t="s">
        <v>1046</v>
      </c>
      <c r="E2588" s="133" t="s">
        <v>4078</v>
      </c>
      <c r="F2588" s="133" t="s">
        <v>105</v>
      </c>
      <c r="G2588" s="135">
        <f t="shared" si="40"/>
        <v>0.85140000000000005</v>
      </c>
      <c r="H2588" s="134" t="s">
        <v>391</v>
      </c>
      <c r="I2588" s="138">
        <f>IF(H2588="Urban",VLOOKUP(C2588,'Wage Index Urban (CMS.GOV)-PDPM'!$A$2:$D$1682,4,FALSE),0)</f>
        <v>0.85140000000000005</v>
      </c>
      <c r="J2588" s="138">
        <f>IF(H2588="Rural",VLOOKUP(B2588,'Wage Index Rural (CMS.GOV)-PDPM'!$B$1:$C$54,2,FALSE),0)</f>
        <v>0</v>
      </c>
    </row>
    <row r="2589" spans="1:10" x14ac:dyDescent="0.25">
      <c r="A2589" s="134">
        <v>44330</v>
      </c>
      <c r="B2589" s="134" t="s">
        <v>4034</v>
      </c>
      <c r="C2589" s="131">
        <v>99944</v>
      </c>
      <c r="D2589" s="132" t="s">
        <v>1244</v>
      </c>
      <c r="E2589" s="133" t="s">
        <v>4079</v>
      </c>
      <c r="F2589" s="133" t="s">
        <v>7105</v>
      </c>
      <c r="G2589" s="135">
        <f t="shared" si="40"/>
        <v>0.73410000000000009</v>
      </c>
      <c r="H2589" s="134" t="s">
        <v>388</v>
      </c>
      <c r="I2589" s="138">
        <f>IF(H2589="Urban",VLOOKUP(C2589,'Wage Index Urban (CMS.GOV)-PDPM'!$A$2:$D$1682,4,FALSE),0)</f>
        <v>0</v>
      </c>
      <c r="J2589" s="138">
        <f>IF(H2589="Rural",VLOOKUP(B2589,'Wage Index Rural (CMS.GOV)-PDPM'!$B$1:$C$54,2,FALSE),0)</f>
        <v>0.73410000000000009</v>
      </c>
    </row>
    <row r="2590" spans="1:10" x14ac:dyDescent="0.25">
      <c r="A2590" s="134">
        <v>44340</v>
      </c>
      <c r="B2590" s="134" t="s">
        <v>4034</v>
      </c>
      <c r="C2590" s="131">
        <v>99944</v>
      </c>
      <c r="D2590" s="132" t="s">
        <v>4080</v>
      </c>
      <c r="E2590" s="133" t="s">
        <v>4081</v>
      </c>
      <c r="F2590" s="133" t="s">
        <v>7105</v>
      </c>
      <c r="G2590" s="135">
        <f t="shared" si="40"/>
        <v>0.73410000000000009</v>
      </c>
      <c r="H2590" s="134" t="s">
        <v>388</v>
      </c>
      <c r="I2590" s="138">
        <f>IF(H2590="Urban",VLOOKUP(C2590,'Wage Index Urban (CMS.GOV)-PDPM'!$A$2:$D$1682,4,FALSE),0)</f>
        <v>0</v>
      </c>
      <c r="J2590" s="138">
        <f>IF(H2590="Rural",VLOOKUP(B2590,'Wage Index Rural (CMS.GOV)-PDPM'!$B$1:$C$54,2,FALSE),0)</f>
        <v>0.73410000000000009</v>
      </c>
    </row>
    <row r="2591" spans="1:10" x14ac:dyDescent="0.25">
      <c r="A2591" s="134">
        <v>44350</v>
      </c>
      <c r="B2591" s="134" t="s">
        <v>4034</v>
      </c>
      <c r="C2591" s="131">
        <v>99944</v>
      </c>
      <c r="D2591" s="132" t="s">
        <v>1532</v>
      </c>
      <c r="E2591" s="133" t="s">
        <v>4082</v>
      </c>
      <c r="F2591" s="133" t="s">
        <v>7105</v>
      </c>
      <c r="G2591" s="135">
        <f t="shared" si="40"/>
        <v>0.73410000000000009</v>
      </c>
      <c r="H2591" s="134" t="s">
        <v>388</v>
      </c>
      <c r="I2591" s="138">
        <f>IF(H2591="Urban",VLOOKUP(C2591,'Wage Index Urban (CMS.GOV)-PDPM'!$A$2:$D$1682,4,FALSE),0)</f>
        <v>0</v>
      </c>
      <c r="J2591" s="138">
        <f>IF(H2591="Rural",VLOOKUP(B2591,'Wage Index Rural (CMS.GOV)-PDPM'!$B$1:$C$54,2,FALSE),0)</f>
        <v>0.73410000000000009</v>
      </c>
    </row>
    <row r="2592" spans="1:10" x14ac:dyDescent="0.25">
      <c r="A2592" s="134">
        <v>44360</v>
      </c>
      <c r="B2592" s="134" t="s">
        <v>4034</v>
      </c>
      <c r="C2592" s="131">
        <v>28700</v>
      </c>
      <c r="D2592" s="132" t="s">
        <v>4083</v>
      </c>
      <c r="E2592" s="133" t="s">
        <v>4084</v>
      </c>
      <c r="F2592" s="133" t="s">
        <v>6510</v>
      </c>
      <c r="G2592" s="135">
        <f t="shared" si="40"/>
        <v>0.76800000000000002</v>
      </c>
      <c r="H2592" s="134" t="s">
        <v>391</v>
      </c>
      <c r="I2592" s="138">
        <f>IF(H2592="Urban",VLOOKUP(C2592,'Wage Index Urban (CMS.GOV)-PDPM'!$A$2:$D$1682,4,FALSE),0)</f>
        <v>0.76800000000000002</v>
      </c>
      <c r="J2592" s="138">
        <f>IF(H2592="Rural",VLOOKUP(B2592,'Wage Index Rural (CMS.GOV)-PDPM'!$B$1:$C$54,2,FALSE),0)</f>
        <v>0</v>
      </c>
    </row>
    <row r="2593" spans="1:10" x14ac:dyDescent="0.25">
      <c r="A2593" s="134">
        <v>44370</v>
      </c>
      <c r="B2593" s="134" t="s">
        <v>4034</v>
      </c>
      <c r="C2593" s="131">
        <v>99944</v>
      </c>
      <c r="D2593" s="132" t="s">
        <v>3417</v>
      </c>
      <c r="E2593" s="133" t="s">
        <v>4085</v>
      </c>
      <c r="F2593" s="133" t="s">
        <v>7105</v>
      </c>
      <c r="G2593" s="135">
        <f t="shared" si="40"/>
        <v>0.73410000000000009</v>
      </c>
      <c r="H2593" s="134" t="s">
        <v>388</v>
      </c>
      <c r="I2593" s="138">
        <f>IF(H2593="Urban",VLOOKUP(C2593,'Wage Index Urban (CMS.GOV)-PDPM'!$A$2:$D$1682,4,FALSE),0)</f>
        <v>0</v>
      </c>
      <c r="J2593" s="138">
        <f>IF(H2593="Rural",VLOOKUP(B2593,'Wage Index Rural (CMS.GOV)-PDPM'!$B$1:$C$54,2,FALSE),0)</f>
        <v>0.73410000000000009</v>
      </c>
    </row>
    <row r="2594" spans="1:10" x14ac:dyDescent="0.25">
      <c r="A2594" s="134">
        <v>44380</v>
      </c>
      <c r="B2594" s="134" t="s">
        <v>4034</v>
      </c>
      <c r="C2594" s="131">
        <v>99944</v>
      </c>
      <c r="D2594" s="132" t="s">
        <v>1534</v>
      </c>
      <c r="E2594" s="133" t="s">
        <v>4086</v>
      </c>
      <c r="F2594" s="133" t="s">
        <v>7105</v>
      </c>
      <c r="G2594" s="135">
        <f t="shared" si="40"/>
        <v>0.73410000000000009</v>
      </c>
      <c r="H2594" s="134" t="s">
        <v>388</v>
      </c>
      <c r="I2594" s="138">
        <f>IF(H2594="Urban",VLOOKUP(C2594,'Wage Index Urban (CMS.GOV)-PDPM'!$A$2:$D$1682,4,FALSE),0)</f>
        <v>0</v>
      </c>
      <c r="J2594" s="138">
        <f>IF(H2594="Rural",VLOOKUP(B2594,'Wage Index Rural (CMS.GOV)-PDPM'!$B$1:$C$54,2,FALSE),0)</f>
        <v>0.73410000000000009</v>
      </c>
    </row>
    <row r="2595" spans="1:10" x14ac:dyDescent="0.25">
      <c r="A2595" s="134">
        <v>44390</v>
      </c>
      <c r="B2595" s="134" t="s">
        <v>4034</v>
      </c>
      <c r="C2595" s="131">
        <v>99944</v>
      </c>
      <c r="D2595" s="132" t="s">
        <v>456</v>
      </c>
      <c r="E2595" s="133" t="s">
        <v>4087</v>
      </c>
      <c r="F2595" s="133" t="s">
        <v>7105</v>
      </c>
      <c r="G2595" s="135">
        <f t="shared" si="40"/>
        <v>0.73410000000000009</v>
      </c>
      <c r="H2595" s="134" t="s">
        <v>388</v>
      </c>
      <c r="I2595" s="138">
        <f>IF(H2595="Urban",VLOOKUP(C2595,'Wage Index Urban (CMS.GOV)-PDPM'!$A$2:$D$1682,4,FALSE),0)</f>
        <v>0</v>
      </c>
      <c r="J2595" s="138">
        <f>IF(H2595="Rural",VLOOKUP(B2595,'Wage Index Rural (CMS.GOV)-PDPM'!$B$1:$C$54,2,FALSE),0)</f>
        <v>0.73410000000000009</v>
      </c>
    </row>
    <row r="2596" spans="1:10" x14ac:dyDescent="0.25">
      <c r="A2596" s="134">
        <v>44400</v>
      </c>
      <c r="B2596" s="134" t="s">
        <v>4034</v>
      </c>
      <c r="C2596" s="131">
        <v>99944</v>
      </c>
      <c r="D2596" s="132" t="s">
        <v>2164</v>
      </c>
      <c r="E2596" s="133" t="s">
        <v>4088</v>
      </c>
      <c r="F2596" s="133" t="s">
        <v>7105</v>
      </c>
      <c r="G2596" s="135">
        <f t="shared" si="40"/>
        <v>0.73410000000000009</v>
      </c>
      <c r="H2596" s="134" t="s">
        <v>388</v>
      </c>
      <c r="I2596" s="138">
        <f>IF(H2596="Urban",VLOOKUP(C2596,'Wage Index Urban (CMS.GOV)-PDPM'!$A$2:$D$1682,4,FALSE),0)</f>
        <v>0</v>
      </c>
      <c r="J2596" s="138">
        <f>IF(H2596="Rural",VLOOKUP(B2596,'Wage Index Rural (CMS.GOV)-PDPM'!$B$1:$C$54,2,FALSE),0)</f>
        <v>0.73410000000000009</v>
      </c>
    </row>
    <row r="2597" spans="1:10" x14ac:dyDescent="0.25">
      <c r="A2597" s="134">
        <v>44410</v>
      </c>
      <c r="B2597" s="134" t="s">
        <v>4034</v>
      </c>
      <c r="C2597" s="131">
        <v>99944</v>
      </c>
      <c r="D2597" s="132" t="s">
        <v>458</v>
      </c>
      <c r="E2597" s="133" t="s">
        <v>4089</v>
      </c>
      <c r="F2597" s="133" t="s">
        <v>7105</v>
      </c>
      <c r="G2597" s="135">
        <f t="shared" si="40"/>
        <v>0.73410000000000009</v>
      </c>
      <c r="H2597" s="134" t="s">
        <v>388</v>
      </c>
      <c r="I2597" s="138">
        <f>IF(H2597="Urban",VLOOKUP(C2597,'Wage Index Urban (CMS.GOV)-PDPM'!$A$2:$D$1682,4,FALSE),0)</f>
        <v>0</v>
      </c>
      <c r="J2597" s="138">
        <f>IF(H2597="Rural",VLOOKUP(B2597,'Wage Index Rural (CMS.GOV)-PDPM'!$B$1:$C$54,2,FALSE),0)</f>
        <v>0.73410000000000009</v>
      </c>
    </row>
    <row r="2598" spans="1:10" x14ac:dyDescent="0.25">
      <c r="A2598" s="134">
        <v>44420</v>
      </c>
      <c r="B2598" s="134" t="s">
        <v>4034</v>
      </c>
      <c r="C2598" s="131">
        <v>99944</v>
      </c>
      <c r="D2598" s="132" t="s">
        <v>2817</v>
      </c>
      <c r="E2598" s="133" t="s">
        <v>4090</v>
      </c>
      <c r="F2598" s="133" t="s">
        <v>7105</v>
      </c>
      <c r="G2598" s="135">
        <f t="shared" si="40"/>
        <v>0.73410000000000009</v>
      </c>
      <c r="H2598" s="134" t="s">
        <v>388</v>
      </c>
      <c r="I2598" s="138">
        <f>IF(H2598="Urban",VLOOKUP(C2598,'Wage Index Urban (CMS.GOV)-PDPM'!$A$2:$D$1682,4,FALSE),0)</f>
        <v>0</v>
      </c>
      <c r="J2598" s="138">
        <f>IF(H2598="Rural",VLOOKUP(B2598,'Wage Index Rural (CMS.GOV)-PDPM'!$B$1:$C$54,2,FALSE),0)</f>
        <v>0.73410000000000009</v>
      </c>
    </row>
    <row r="2599" spans="1:10" x14ac:dyDescent="0.25">
      <c r="A2599" s="134">
        <v>44430</v>
      </c>
      <c r="B2599" s="134" t="s">
        <v>4034</v>
      </c>
      <c r="C2599" s="131">
        <v>99944</v>
      </c>
      <c r="D2599" s="132" t="s">
        <v>460</v>
      </c>
      <c r="E2599" s="133" t="s">
        <v>4091</v>
      </c>
      <c r="F2599" s="133" t="s">
        <v>7105</v>
      </c>
      <c r="G2599" s="135">
        <f t="shared" si="40"/>
        <v>0.73410000000000009</v>
      </c>
      <c r="H2599" s="134" t="s">
        <v>388</v>
      </c>
      <c r="I2599" s="138">
        <f>IF(H2599="Urban",VLOOKUP(C2599,'Wage Index Urban (CMS.GOV)-PDPM'!$A$2:$D$1682,4,FALSE),0)</f>
        <v>0</v>
      </c>
      <c r="J2599" s="138">
        <f>IF(H2599="Rural",VLOOKUP(B2599,'Wage Index Rural (CMS.GOV)-PDPM'!$B$1:$C$54,2,FALSE),0)</f>
        <v>0.73410000000000009</v>
      </c>
    </row>
    <row r="2600" spans="1:10" x14ac:dyDescent="0.25">
      <c r="A2600" s="134">
        <v>44440</v>
      </c>
      <c r="B2600" s="134" t="s">
        <v>4034</v>
      </c>
      <c r="C2600" s="131">
        <v>34100</v>
      </c>
      <c r="D2600" s="132" t="s">
        <v>462</v>
      </c>
      <c r="E2600" s="133" t="s">
        <v>4092</v>
      </c>
      <c r="F2600" s="133" t="s">
        <v>319</v>
      </c>
      <c r="G2600" s="135">
        <f t="shared" si="40"/>
        <v>0.69640000000000002</v>
      </c>
      <c r="H2600" s="134" t="s">
        <v>391</v>
      </c>
      <c r="I2600" s="138">
        <f>IF(H2600="Urban",VLOOKUP(C2600,'Wage Index Urban (CMS.GOV)-PDPM'!$A$2:$D$1682,4,FALSE),0)</f>
        <v>0.69640000000000002</v>
      </c>
      <c r="J2600" s="138">
        <f>IF(H2600="Rural",VLOOKUP(B2600,'Wage Index Rural (CMS.GOV)-PDPM'!$B$1:$C$54,2,FALSE),0)</f>
        <v>0</v>
      </c>
    </row>
    <row r="2601" spans="1:10" x14ac:dyDescent="0.25">
      <c r="A2601" s="134">
        <v>44450</v>
      </c>
      <c r="B2601" s="134" t="s">
        <v>4034</v>
      </c>
      <c r="C2601" s="131">
        <v>99944</v>
      </c>
      <c r="D2601" s="132" t="s">
        <v>676</v>
      </c>
      <c r="E2601" s="133" t="s">
        <v>4093</v>
      </c>
      <c r="F2601" s="133" t="s">
        <v>7105</v>
      </c>
      <c r="G2601" s="135">
        <f t="shared" si="40"/>
        <v>0.73410000000000009</v>
      </c>
      <c r="H2601" s="134" t="s">
        <v>388</v>
      </c>
      <c r="I2601" s="138">
        <f>IF(H2601="Urban",VLOOKUP(C2601,'Wage Index Urban (CMS.GOV)-PDPM'!$A$2:$D$1682,4,FALSE),0)</f>
        <v>0</v>
      </c>
      <c r="J2601" s="138">
        <f>IF(H2601="Rural",VLOOKUP(B2601,'Wage Index Rural (CMS.GOV)-PDPM'!$B$1:$C$54,2,FALSE),0)</f>
        <v>0.73410000000000009</v>
      </c>
    </row>
    <row r="2602" spans="1:10" x14ac:dyDescent="0.25">
      <c r="A2602" s="134">
        <v>44460</v>
      </c>
      <c r="B2602" s="134" t="s">
        <v>4034</v>
      </c>
      <c r="C2602" s="131">
        <v>28940</v>
      </c>
      <c r="D2602" s="132" t="s">
        <v>1553</v>
      </c>
      <c r="E2602" s="133" t="s">
        <v>4094</v>
      </c>
      <c r="F2602" s="133" t="s">
        <v>314</v>
      </c>
      <c r="G2602" s="135">
        <f t="shared" si="40"/>
        <v>0.70269999999999999</v>
      </c>
      <c r="H2602" s="134" t="s">
        <v>391</v>
      </c>
      <c r="I2602" s="138">
        <f>IF(H2602="Urban",VLOOKUP(C2602,'Wage Index Urban (CMS.GOV)-PDPM'!$A$2:$D$1682,4,FALSE),0)</f>
        <v>0.70269999999999999</v>
      </c>
      <c r="J2602" s="138">
        <f>IF(H2602="Rural",VLOOKUP(B2602,'Wage Index Rural (CMS.GOV)-PDPM'!$B$1:$C$54,2,FALSE),0)</f>
        <v>0</v>
      </c>
    </row>
    <row r="2603" spans="1:10" x14ac:dyDescent="0.25">
      <c r="A2603" s="134">
        <v>44470</v>
      </c>
      <c r="B2603" s="134" t="s">
        <v>4034</v>
      </c>
      <c r="C2603" s="131">
        <v>99944</v>
      </c>
      <c r="D2603" s="132" t="s">
        <v>779</v>
      </c>
      <c r="E2603" s="133" t="s">
        <v>4095</v>
      </c>
      <c r="F2603" s="133" t="s">
        <v>7105</v>
      </c>
      <c r="G2603" s="135">
        <f t="shared" si="40"/>
        <v>0.73410000000000009</v>
      </c>
      <c r="H2603" s="134" t="s">
        <v>388</v>
      </c>
      <c r="I2603" s="138">
        <f>IF(H2603="Urban",VLOOKUP(C2603,'Wage Index Urban (CMS.GOV)-PDPM'!$A$2:$D$1682,4,FALSE),0)</f>
        <v>0</v>
      </c>
      <c r="J2603" s="138">
        <f>IF(H2603="Rural",VLOOKUP(B2603,'Wage Index Rural (CMS.GOV)-PDPM'!$B$1:$C$54,2,FALSE),0)</f>
        <v>0.73410000000000009</v>
      </c>
    </row>
    <row r="2604" spans="1:10" x14ac:dyDescent="0.25">
      <c r="A2604" s="134">
        <v>44480</v>
      </c>
      <c r="B2604" s="134" t="s">
        <v>4034</v>
      </c>
      <c r="C2604" s="131">
        <v>99944</v>
      </c>
      <c r="D2604" s="132" t="s">
        <v>466</v>
      </c>
      <c r="E2604" s="133" t="s">
        <v>4096</v>
      </c>
      <c r="F2604" s="133" t="s">
        <v>7105</v>
      </c>
      <c r="G2604" s="135">
        <f t="shared" si="40"/>
        <v>0.73410000000000009</v>
      </c>
      <c r="H2604" s="134" t="s">
        <v>388</v>
      </c>
      <c r="I2604" s="138">
        <f>IF(H2604="Urban",VLOOKUP(C2604,'Wage Index Urban (CMS.GOV)-PDPM'!$A$2:$D$1682,4,FALSE),0)</f>
        <v>0</v>
      </c>
      <c r="J2604" s="138">
        <f>IF(H2604="Rural",VLOOKUP(B2604,'Wage Index Rural (CMS.GOV)-PDPM'!$B$1:$C$54,2,FALSE),0)</f>
        <v>0.73410000000000009</v>
      </c>
    </row>
    <row r="2605" spans="1:10" x14ac:dyDescent="0.25">
      <c r="A2605" s="134">
        <v>44490</v>
      </c>
      <c r="B2605" s="134" t="s">
        <v>4034</v>
      </c>
      <c r="C2605" s="131">
        <v>99944</v>
      </c>
      <c r="D2605" s="132" t="s">
        <v>468</v>
      </c>
      <c r="E2605" s="133" t="s">
        <v>4097</v>
      </c>
      <c r="F2605" s="133" t="s">
        <v>7105</v>
      </c>
      <c r="G2605" s="135">
        <f t="shared" si="40"/>
        <v>0.73410000000000009</v>
      </c>
      <c r="H2605" s="134" t="s">
        <v>388</v>
      </c>
      <c r="I2605" s="138">
        <f>IF(H2605="Urban",VLOOKUP(C2605,'Wage Index Urban (CMS.GOV)-PDPM'!$A$2:$D$1682,4,FALSE),0)</f>
        <v>0</v>
      </c>
      <c r="J2605" s="138">
        <f>IF(H2605="Rural",VLOOKUP(B2605,'Wage Index Rural (CMS.GOV)-PDPM'!$B$1:$C$54,2,FALSE),0)</f>
        <v>0.73410000000000009</v>
      </c>
    </row>
    <row r="2606" spans="1:10" x14ac:dyDescent="0.25">
      <c r="A2606" s="134">
        <v>44500</v>
      </c>
      <c r="B2606" s="134" t="s">
        <v>4034</v>
      </c>
      <c r="C2606" s="131">
        <v>99944</v>
      </c>
      <c r="D2606" s="132" t="s">
        <v>1454</v>
      </c>
      <c r="E2606" s="133" t="s">
        <v>4098</v>
      </c>
      <c r="F2606" s="133" t="s">
        <v>7105</v>
      </c>
      <c r="G2606" s="135">
        <f t="shared" si="40"/>
        <v>0.73410000000000009</v>
      </c>
      <c r="H2606" s="134" t="s">
        <v>388</v>
      </c>
      <c r="I2606" s="138">
        <f>IF(H2606="Urban",VLOOKUP(C2606,'Wage Index Urban (CMS.GOV)-PDPM'!$A$2:$D$1682,4,FALSE),0)</f>
        <v>0</v>
      </c>
      <c r="J2606" s="138">
        <f>IF(H2606="Rural",VLOOKUP(B2606,'Wage Index Rural (CMS.GOV)-PDPM'!$B$1:$C$54,2,FALSE),0)</f>
        <v>0.73410000000000009</v>
      </c>
    </row>
    <row r="2607" spans="1:10" x14ac:dyDescent="0.25">
      <c r="A2607" s="134">
        <v>44510</v>
      </c>
      <c r="B2607" s="134" t="s">
        <v>4034</v>
      </c>
      <c r="C2607" s="131">
        <v>99944</v>
      </c>
      <c r="D2607" s="132" t="s">
        <v>682</v>
      </c>
      <c r="E2607" s="133" t="s">
        <v>4099</v>
      </c>
      <c r="F2607" s="133" t="s">
        <v>7105</v>
      </c>
      <c r="G2607" s="135">
        <f t="shared" si="40"/>
        <v>0.73410000000000009</v>
      </c>
      <c r="H2607" s="134" t="s">
        <v>388</v>
      </c>
      <c r="I2607" s="138">
        <f>IF(H2607="Urban",VLOOKUP(C2607,'Wage Index Urban (CMS.GOV)-PDPM'!$A$2:$D$1682,4,FALSE),0)</f>
        <v>0</v>
      </c>
      <c r="J2607" s="138">
        <f>IF(H2607="Rural",VLOOKUP(B2607,'Wage Index Rural (CMS.GOV)-PDPM'!$B$1:$C$54,2,FALSE),0)</f>
        <v>0.73410000000000009</v>
      </c>
    </row>
    <row r="2608" spans="1:10" x14ac:dyDescent="0.25">
      <c r="A2608" s="134">
        <v>44520</v>
      </c>
      <c r="B2608" s="134" t="s">
        <v>4034</v>
      </c>
      <c r="C2608" s="131">
        <v>28940</v>
      </c>
      <c r="D2608" s="132" t="s">
        <v>4100</v>
      </c>
      <c r="E2608" s="133" t="s">
        <v>4101</v>
      </c>
      <c r="F2608" s="133" t="s">
        <v>314</v>
      </c>
      <c r="G2608" s="135">
        <f t="shared" si="40"/>
        <v>0.70269999999999999</v>
      </c>
      <c r="H2608" s="134" t="s">
        <v>391</v>
      </c>
      <c r="I2608" s="138">
        <f>IF(H2608="Urban",VLOOKUP(C2608,'Wage Index Urban (CMS.GOV)-PDPM'!$A$2:$D$1682,4,FALSE),0)</f>
        <v>0.70269999999999999</v>
      </c>
      <c r="J2608" s="138">
        <f>IF(H2608="Rural",VLOOKUP(B2608,'Wage Index Rural (CMS.GOV)-PDPM'!$B$1:$C$54,2,FALSE),0)</f>
        <v>0</v>
      </c>
    </row>
    <row r="2609" spans="1:10" x14ac:dyDescent="0.25">
      <c r="A2609" s="134">
        <v>44550</v>
      </c>
      <c r="B2609" s="134" t="s">
        <v>4034</v>
      </c>
      <c r="C2609" s="131">
        <v>34980</v>
      </c>
      <c r="D2609" s="132" t="s">
        <v>476</v>
      </c>
      <c r="E2609" s="133" t="s">
        <v>4102</v>
      </c>
      <c r="F2609" s="133" t="s">
        <v>316</v>
      </c>
      <c r="G2609" s="135">
        <f t="shared" si="40"/>
        <v>0.87820000000000009</v>
      </c>
      <c r="H2609" s="134" t="s">
        <v>391</v>
      </c>
      <c r="I2609" s="138">
        <f>IF(H2609="Urban",VLOOKUP(C2609,'Wage Index Urban (CMS.GOV)-PDPM'!$A$2:$D$1682,4,FALSE),0)</f>
        <v>0.87820000000000009</v>
      </c>
      <c r="J2609" s="138">
        <f>IF(H2609="Rural",VLOOKUP(B2609,'Wage Index Rural (CMS.GOV)-PDPM'!$B$1:$C$54,2,FALSE),0)</f>
        <v>0</v>
      </c>
    </row>
    <row r="2610" spans="1:10" x14ac:dyDescent="0.25">
      <c r="A2610" s="134">
        <v>44560</v>
      </c>
      <c r="B2610" s="134" t="s">
        <v>4034</v>
      </c>
      <c r="C2610" s="131">
        <v>27180</v>
      </c>
      <c r="D2610" s="132" t="s">
        <v>478</v>
      </c>
      <c r="E2610" s="133" t="s">
        <v>4103</v>
      </c>
      <c r="F2610" s="133" t="s">
        <v>318</v>
      </c>
      <c r="G2610" s="135">
        <f t="shared" si="40"/>
        <v>0.72689999999999999</v>
      </c>
      <c r="H2610" s="134" t="s">
        <v>391</v>
      </c>
      <c r="I2610" s="138">
        <f>IF(H2610="Urban",VLOOKUP(C2610,'Wage Index Urban (CMS.GOV)-PDPM'!$A$2:$D$1682,4,FALSE),0)</f>
        <v>0.72689999999999999</v>
      </c>
      <c r="J2610" s="138">
        <f>IF(H2610="Rural",VLOOKUP(B2610,'Wage Index Rural (CMS.GOV)-PDPM'!$B$1:$C$54,2,FALSE),0)</f>
        <v>0</v>
      </c>
    </row>
    <row r="2611" spans="1:10" x14ac:dyDescent="0.25">
      <c r="A2611" s="134">
        <v>44570</v>
      </c>
      <c r="B2611" s="134" t="s">
        <v>4034</v>
      </c>
      <c r="C2611" s="131">
        <v>16860</v>
      </c>
      <c r="D2611" s="132" t="s">
        <v>482</v>
      </c>
      <c r="E2611" s="133" t="s">
        <v>4104</v>
      </c>
      <c r="F2611" s="133" t="s">
        <v>105</v>
      </c>
      <c r="G2611" s="135">
        <f t="shared" si="40"/>
        <v>0.85140000000000005</v>
      </c>
      <c r="H2611" s="134" t="s">
        <v>391</v>
      </c>
      <c r="I2611" s="138">
        <f>IF(H2611="Urban",VLOOKUP(C2611,'Wage Index Urban (CMS.GOV)-PDPM'!$A$2:$D$1682,4,FALSE),0)</f>
        <v>0.85140000000000005</v>
      </c>
      <c r="J2611" s="138">
        <f>IF(H2611="Rural",VLOOKUP(B2611,'Wage Index Rural (CMS.GOV)-PDPM'!$B$1:$C$54,2,FALSE),0)</f>
        <v>0</v>
      </c>
    </row>
    <row r="2612" spans="1:10" x14ac:dyDescent="0.25">
      <c r="A2612" s="134">
        <v>44580</v>
      </c>
      <c r="B2612" s="134" t="s">
        <v>4034</v>
      </c>
      <c r="C2612" s="131">
        <v>99944</v>
      </c>
      <c r="D2612" s="132" t="s">
        <v>484</v>
      </c>
      <c r="E2612" s="133" t="s">
        <v>4105</v>
      </c>
      <c r="F2612" s="133" t="s">
        <v>7105</v>
      </c>
      <c r="G2612" s="135">
        <f t="shared" si="40"/>
        <v>0.73410000000000009</v>
      </c>
      <c r="H2612" s="134" t="s">
        <v>388</v>
      </c>
      <c r="I2612" s="138">
        <f>IF(H2612="Urban",VLOOKUP(C2612,'Wage Index Urban (CMS.GOV)-PDPM'!$A$2:$D$1682,4,FALSE),0)</f>
        <v>0</v>
      </c>
      <c r="J2612" s="138">
        <f>IF(H2612="Rural",VLOOKUP(B2612,'Wage Index Rural (CMS.GOV)-PDPM'!$B$1:$C$54,2,FALSE),0)</f>
        <v>0.73410000000000009</v>
      </c>
    </row>
    <row r="2613" spans="1:10" x14ac:dyDescent="0.25">
      <c r="A2613" s="134">
        <v>44590</v>
      </c>
      <c r="B2613" s="134" t="s">
        <v>4034</v>
      </c>
      <c r="C2613" s="131">
        <v>34980</v>
      </c>
      <c r="D2613" s="132" t="s">
        <v>4106</v>
      </c>
      <c r="E2613" s="133" t="s">
        <v>4107</v>
      </c>
      <c r="F2613" s="133" t="s">
        <v>316</v>
      </c>
      <c r="G2613" s="135">
        <f t="shared" si="40"/>
        <v>0.87820000000000009</v>
      </c>
      <c r="H2613" s="134" t="s">
        <v>391</v>
      </c>
      <c r="I2613" s="138">
        <f>IF(H2613="Urban",VLOOKUP(C2613,'Wage Index Urban (CMS.GOV)-PDPM'!$A$2:$D$1682,4,FALSE),0)</f>
        <v>0.87820000000000009</v>
      </c>
      <c r="J2613" s="138">
        <f>IF(H2613="Rural",VLOOKUP(B2613,'Wage Index Rural (CMS.GOV)-PDPM'!$B$1:$C$54,2,FALSE),0)</f>
        <v>0</v>
      </c>
    </row>
    <row r="2614" spans="1:10" x14ac:dyDescent="0.25">
      <c r="A2614" s="134">
        <v>44530</v>
      </c>
      <c r="B2614" s="134" t="s">
        <v>4034</v>
      </c>
      <c r="C2614" s="131">
        <v>99944</v>
      </c>
      <c r="D2614" s="132" t="s">
        <v>4108</v>
      </c>
      <c r="E2614" s="133" t="s">
        <v>4109</v>
      </c>
      <c r="F2614" s="133" t="s">
        <v>7105</v>
      </c>
      <c r="G2614" s="135">
        <f t="shared" si="40"/>
        <v>0.73410000000000009</v>
      </c>
      <c r="H2614" s="134" t="s">
        <v>388</v>
      </c>
      <c r="I2614" s="138">
        <f>IF(H2614="Urban",VLOOKUP(C2614,'Wage Index Urban (CMS.GOV)-PDPM'!$A$2:$D$1682,4,FALSE),0)</f>
        <v>0</v>
      </c>
      <c r="J2614" s="138">
        <f>IF(H2614="Rural",VLOOKUP(B2614,'Wage Index Rural (CMS.GOV)-PDPM'!$B$1:$C$54,2,FALSE),0)</f>
        <v>0.73410000000000009</v>
      </c>
    </row>
    <row r="2615" spans="1:10" x14ac:dyDescent="0.25">
      <c r="A2615" s="134">
        <v>44540</v>
      </c>
      <c r="B2615" s="134" t="s">
        <v>4034</v>
      </c>
      <c r="C2615" s="131">
        <v>99944</v>
      </c>
      <c r="D2615" s="132" t="s">
        <v>4110</v>
      </c>
      <c r="E2615" s="133" t="s">
        <v>4111</v>
      </c>
      <c r="F2615" s="133" t="s">
        <v>7105</v>
      </c>
      <c r="G2615" s="135">
        <f t="shared" si="40"/>
        <v>0.73410000000000009</v>
      </c>
      <c r="H2615" s="134" t="s">
        <v>388</v>
      </c>
      <c r="I2615" s="138">
        <f>IF(H2615="Urban",VLOOKUP(C2615,'Wage Index Urban (CMS.GOV)-PDPM'!$A$2:$D$1682,4,FALSE),0)</f>
        <v>0</v>
      </c>
      <c r="J2615" s="138">
        <f>IF(H2615="Rural",VLOOKUP(B2615,'Wage Index Rural (CMS.GOV)-PDPM'!$B$1:$C$54,2,FALSE),0)</f>
        <v>0.73410000000000009</v>
      </c>
    </row>
    <row r="2616" spans="1:10" x14ac:dyDescent="0.25">
      <c r="A2616" s="134">
        <v>44600</v>
      </c>
      <c r="B2616" s="134" t="s">
        <v>4034</v>
      </c>
      <c r="C2616" s="131">
        <v>99944</v>
      </c>
      <c r="D2616" s="132" t="s">
        <v>3558</v>
      </c>
      <c r="E2616" s="133" t="s">
        <v>4112</v>
      </c>
      <c r="F2616" s="133" t="s">
        <v>7105</v>
      </c>
      <c r="G2616" s="135">
        <f t="shared" si="40"/>
        <v>0.73410000000000009</v>
      </c>
      <c r="H2616" s="134" t="s">
        <v>388</v>
      </c>
      <c r="I2616" s="138">
        <f>IF(H2616="Urban",VLOOKUP(C2616,'Wage Index Urban (CMS.GOV)-PDPM'!$A$2:$D$1682,4,FALSE),0)</f>
        <v>0</v>
      </c>
      <c r="J2616" s="138">
        <f>IF(H2616="Rural",VLOOKUP(B2616,'Wage Index Rural (CMS.GOV)-PDPM'!$B$1:$C$54,2,FALSE),0)</f>
        <v>0.73410000000000009</v>
      </c>
    </row>
    <row r="2617" spans="1:10" x14ac:dyDescent="0.25">
      <c r="A2617" s="134">
        <v>44610</v>
      </c>
      <c r="B2617" s="134" t="s">
        <v>4034</v>
      </c>
      <c r="C2617" s="131">
        <v>99944</v>
      </c>
      <c r="D2617" s="132" t="s">
        <v>488</v>
      </c>
      <c r="E2617" s="133" t="s">
        <v>4113</v>
      </c>
      <c r="F2617" s="133" t="s">
        <v>7105</v>
      </c>
      <c r="G2617" s="135">
        <f t="shared" si="40"/>
        <v>0.73410000000000009</v>
      </c>
      <c r="H2617" s="134" t="s">
        <v>388</v>
      </c>
      <c r="I2617" s="138">
        <f>IF(H2617="Urban",VLOOKUP(C2617,'Wage Index Urban (CMS.GOV)-PDPM'!$A$2:$D$1682,4,FALSE),0)</f>
        <v>0</v>
      </c>
      <c r="J2617" s="138">
        <f>IF(H2617="Rural",VLOOKUP(B2617,'Wage Index Rural (CMS.GOV)-PDPM'!$B$1:$C$54,2,FALSE),0)</f>
        <v>0.73410000000000009</v>
      </c>
    </row>
    <row r="2618" spans="1:10" x14ac:dyDescent="0.25">
      <c r="A2618" s="134">
        <v>44620</v>
      </c>
      <c r="B2618" s="134" t="s">
        <v>4034</v>
      </c>
      <c r="C2618" s="131">
        <v>17300</v>
      </c>
      <c r="D2618" s="132" t="s">
        <v>490</v>
      </c>
      <c r="E2618" s="133" t="s">
        <v>4114</v>
      </c>
      <c r="F2618" s="133" t="s">
        <v>165</v>
      </c>
      <c r="G2618" s="135">
        <f t="shared" si="40"/>
        <v>0.71660000000000001</v>
      </c>
      <c r="H2618" s="134" t="s">
        <v>391</v>
      </c>
      <c r="I2618" s="138">
        <f>IF(H2618="Urban",VLOOKUP(C2618,'Wage Index Urban (CMS.GOV)-PDPM'!$A$2:$D$1682,4,FALSE),0)</f>
        <v>0.71660000000000001</v>
      </c>
      <c r="J2618" s="138">
        <f>IF(H2618="Rural",VLOOKUP(B2618,'Wage Index Rural (CMS.GOV)-PDPM'!$B$1:$C$54,2,FALSE),0)</f>
        <v>0</v>
      </c>
    </row>
    <row r="2619" spans="1:10" x14ac:dyDescent="0.25">
      <c r="A2619" s="134">
        <v>44630</v>
      </c>
      <c r="B2619" s="134" t="s">
        <v>4034</v>
      </c>
      <c r="C2619" s="131">
        <v>99944</v>
      </c>
      <c r="D2619" s="132" t="s">
        <v>3426</v>
      </c>
      <c r="E2619" s="133" t="s">
        <v>4115</v>
      </c>
      <c r="F2619" s="133" t="s">
        <v>7105</v>
      </c>
      <c r="G2619" s="135">
        <f t="shared" si="40"/>
        <v>0.73410000000000009</v>
      </c>
      <c r="H2619" s="134" t="s">
        <v>388</v>
      </c>
      <c r="I2619" s="138">
        <f>IF(H2619="Urban",VLOOKUP(C2619,'Wage Index Urban (CMS.GOV)-PDPM'!$A$2:$D$1682,4,FALSE),0)</f>
        <v>0</v>
      </c>
      <c r="J2619" s="138">
        <f>IF(H2619="Rural",VLOOKUP(B2619,'Wage Index Rural (CMS.GOV)-PDPM'!$B$1:$C$54,2,FALSE),0)</f>
        <v>0.73410000000000009</v>
      </c>
    </row>
    <row r="2620" spans="1:10" x14ac:dyDescent="0.25">
      <c r="A2620" s="134">
        <v>44640</v>
      </c>
      <c r="B2620" s="134" t="s">
        <v>4034</v>
      </c>
      <c r="C2620" s="131">
        <v>28940</v>
      </c>
      <c r="D2620" s="132" t="s">
        <v>492</v>
      </c>
      <c r="E2620" s="133" t="s">
        <v>4116</v>
      </c>
      <c r="F2620" s="133" t="s">
        <v>314</v>
      </c>
      <c r="G2620" s="135">
        <f t="shared" si="40"/>
        <v>0.70269999999999999</v>
      </c>
      <c r="H2620" s="134" t="s">
        <v>391</v>
      </c>
      <c r="I2620" s="138">
        <f>IF(H2620="Urban",VLOOKUP(C2620,'Wage Index Urban (CMS.GOV)-PDPM'!$A$2:$D$1682,4,FALSE),0)</f>
        <v>0.70269999999999999</v>
      </c>
      <c r="J2620" s="138">
        <f>IF(H2620="Rural",VLOOKUP(B2620,'Wage Index Rural (CMS.GOV)-PDPM'!$B$1:$C$54,2,FALSE),0)</f>
        <v>0</v>
      </c>
    </row>
    <row r="2621" spans="1:10" x14ac:dyDescent="0.25">
      <c r="A2621" s="134">
        <v>44650</v>
      </c>
      <c r="B2621" s="134" t="s">
        <v>4034</v>
      </c>
      <c r="C2621" s="131">
        <v>99944</v>
      </c>
      <c r="D2621" s="132" t="s">
        <v>4117</v>
      </c>
      <c r="E2621" s="133" t="s">
        <v>4118</v>
      </c>
      <c r="F2621" s="133" t="s">
        <v>7105</v>
      </c>
      <c r="G2621" s="135">
        <f t="shared" si="40"/>
        <v>0.73410000000000009</v>
      </c>
      <c r="H2621" s="134" t="s">
        <v>388</v>
      </c>
      <c r="I2621" s="138">
        <f>IF(H2621="Urban",VLOOKUP(C2621,'Wage Index Urban (CMS.GOV)-PDPM'!$A$2:$D$1682,4,FALSE),0)</f>
        <v>0</v>
      </c>
      <c r="J2621" s="138">
        <f>IF(H2621="Rural",VLOOKUP(B2621,'Wage Index Rural (CMS.GOV)-PDPM'!$B$1:$C$54,2,FALSE),0)</f>
        <v>0.73410000000000009</v>
      </c>
    </row>
    <row r="2622" spans="1:10" x14ac:dyDescent="0.25">
      <c r="A2622" s="134">
        <v>44660</v>
      </c>
      <c r="B2622" s="134" t="s">
        <v>4034</v>
      </c>
      <c r="C2622" s="131">
        <v>99944</v>
      </c>
      <c r="D2622" s="132" t="s">
        <v>4119</v>
      </c>
      <c r="E2622" s="133" t="s">
        <v>4120</v>
      </c>
      <c r="F2622" s="133" t="s">
        <v>7105</v>
      </c>
      <c r="G2622" s="135">
        <f t="shared" si="40"/>
        <v>0.73410000000000009</v>
      </c>
      <c r="H2622" s="134" t="s">
        <v>388</v>
      </c>
      <c r="I2622" s="138">
        <f>IF(H2622="Urban",VLOOKUP(C2622,'Wage Index Urban (CMS.GOV)-PDPM'!$A$2:$D$1682,4,FALSE),0)</f>
        <v>0</v>
      </c>
      <c r="J2622" s="138">
        <f>IF(H2622="Rural",VLOOKUP(B2622,'Wage Index Rural (CMS.GOV)-PDPM'!$B$1:$C$54,2,FALSE),0)</f>
        <v>0.73410000000000009</v>
      </c>
    </row>
    <row r="2623" spans="1:10" x14ac:dyDescent="0.25">
      <c r="A2623" s="134">
        <v>44670</v>
      </c>
      <c r="B2623" s="134" t="s">
        <v>4034</v>
      </c>
      <c r="C2623" s="131">
        <v>99944</v>
      </c>
      <c r="D2623" s="132" t="s">
        <v>494</v>
      </c>
      <c r="E2623" s="133" t="s">
        <v>4121</v>
      </c>
      <c r="F2623" s="133" t="s">
        <v>7105</v>
      </c>
      <c r="G2623" s="135">
        <f t="shared" si="40"/>
        <v>0.73410000000000009</v>
      </c>
      <c r="H2623" s="134" t="s">
        <v>388</v>
      </c>
      <c r="I2623" s="138">
        <f>IF(H2623="Urban",VLOOKUP(C2623,'Wage Index Urban (CMS.GOV)-PDPM'!$A$2:$D$1682,4,FALSE),0)</f>
        <v>0</v>
      </c>
      <c r="J2623" s="138">
        <f>IF(H2623="Rural",VLOOKUP(B2623,'Wage Index Rural (CMS.GOV)-PDPM'!$B$1:$C$54,2,FALSE),0)</f>
        <v>0.73410000000000009</v>
      </c>
    </row>
    <row r="2624" spans="1:10" x14ac:dyDescent="0.25">
      <c r="A2624" s="134">
        <v>44680</v>
      </c>
      <c r="B2624" s="134" t="s">
        <v>4034</v>
      </c>
      <c r="C2624" s="131">
        <v>99944</v>
      </c>
      <c r="D2624" s="132" t="s">
        <v>4122</v>
      </c>
      <c r="E2624" s="133" t="s">
        <v>4123</v>
      </c>
      <c r="F2624" s="133" t="s">
        <v>7105</v>
      </c>
      <c r="G2624" s="135">
        <f t="shared" si="40"/>
        <v>0.73410000000000009</v>
      </c>
      <c r="H2624" s="134" t="s">
        <v>388</v>
      </c>
      <c r="I2624" s="138">
        <f>IF(H2624="Urban",VLOOKUP(C2624,'Wage Index Urban (CMS.GOV)-PDPM'!$A$2:$D$1682,4,FALSE),0)</f>
        <v>0</v>
      </c>
      <c r="J2624" s="138">
        <f>IF(H2624="Rural",VLOOKUP(B2624,'Wage Index Rural (CMS.GOV)-PDPM'!$B$1:$C$54,2,FALSE),0)</f>
        <v>0.73410000000000009</v>
      </c>
    </row>
    <row r="2625" spans="1:10" x14ac:dyDescent="0.25">
      <c r="A2625" s="134">
        <v>44690</v>
      </c>
      <c r="B2625" s="134" t="s">
        <v>4034</v>
      </c>
      <c r="C2625" s="131">
        <v>17420</v>
      </c>
      <c r="D2625" s="132" t="s">
        <v>710</v>
      </c>
      <c r="E2625" s="133" t="s">
        <v>4124</v>
      </c>
      <c r="F2625" s="133" t="s">
        <v>315</v>
      </c>
      <c r="G2625" s="135">
        <f t="shared" si="40"/>
        <v>0.76440000000000008</v>
      </c>
      <c r="H2625" s="134" t="s">
        <v>391</v>
      </c>
      <c r="I2625" s="138">
        <f>IF(H2625="Urban",VLOOKUP(C2625,'Wage Index Urban (CMS.GOV)-PDPM'!$A$2:$D$1682,4,FALSE),0)</f>
        <v>0.76440000000000008</v>
      </c>
      <c r="J2625" s="138">
        <f>IF(H2625="Rural",VLOOKUP(B2625,'Wage Index Rural (CMS.GOV)-PDPM'!$B$1:$C$54,2,FALSE),0)</f>
        <v>0</v>
      </c>
    </row>
    <row r="2626" spans="1:10" x14ac:dyDescent="0.25">
      <c r="A2626" s="134">
        <v>44700</v>
      </c>
      <c r="B2626" s="134" t="s">
        <v>4034</v>
      </c>
      <c r="C2626" s="131">
        <v>99944</v>
      </c>
      <c r="D2626" s="132" t="s">
        <v>1098</v>
      </c>
      <c r="E2626" s="133" t="s">
        <v>4125</v>
      </c>
      <c r="F2626" s="133" t="s">
        <v>7105</v>
      </c>
      <c r="G2626" s="135">
        <f t="shared" si="40"/>
        <v>0.73410000000000009</v>
      </c>
      <c r="H2626" s="134" t="s">
        <v>388</v>
      </c>
      <c r="I2626" s="138">
        <f>IF(H2626="Urban",VLOOKUP(C2626,'Wage Index Urban (CMS.GOV)-PDPM'!$A$2:$D$1682,4,FALSE),0)</f>
        <v>0</v>
      </c>
      <c r="J2626" s="138">
        <f>IF(H2626="Rural",VLOOKUP(B2626,'Wage Index Rural (CMS.GOV)-PDPM'!$B$1:$C$54,2,FALSE),0)</f>
        <v>0.73410000000000009</v>
      </c>
    </row>
    <row r="2627" spans="1:10" x14ac:dyDescent="0.25">
      <c r="A2627" s="134">
        <v>44710</v>
      </c>
      <c r="B2627" s="134" t="s">
        <v>4034</v>
      </c>
      <c r="C2627" s="131">
        <v>99944</v>
      </c>
      <c r="D2627" s="132" t="s">
        <v>4126</v>
      </c>
      <c r="E2627" s="133" t="s">
        <v>4127</v>
      </c>
      <c r="F2627" s="133" t="s">
        <v>7105</v>
      </c>
      <c r="G2627" s="135">
        <f t="shared" si="40"/>
        <v>0.73410000000000009</v>
      </c>
      <c r="H2627" s="134" t="s">
        <v>388</v>
      </c>
      <c r="I2627" s="138">
        <f>IF(H2627="Urban",VLOOKUP(C2627,'Wage Index Urban (CMS.GOV)-PDPM'!$A$2:$D$1682,4,FALSE),0)</f>
        <v>0</v>
      </c>
      <c r="J2627" s="138">
        <f>IF(H2627="Rural",VLOOKUP(B2627,'Wage Index Rural (CMS.GOV)-PDPM'!$B$1:$C$54,2,FALSE),0)</f>
        <v>0.73410000000000009</v>
      </c>
    </row>
    <row r="2628" spans="1:10" x14ac:dyDescent="0.25">
      <c r="A2628" s="134">
        <v>44720</v>
      </c>
      <c r="B2628" s="134" t="s">
        <v>4034</v>
      </c>
      <c r="C2628" s="131">
        <v>28940</v>
      </c>
      <c r="D2628" s="132" t="s">
        <v>4128</v>
      </c>
      <c r="E2628" s="133" t="s">
        <v>4129</v>
      </c>
      <c r="F2628" s="133" t="s">
        <v>314</v>
      </c>
      <c r="G2628" s="135">
        <f t="shared" si="40"/>
        <v>0.70269999999999999</v>
      </c>
      <c r="H2628" s="134" t="s">
        <v>391</v>
      </c>
      <c r="I2628" s="138">
        <f>IF(H2628="Urban",VLOOKUP(C2628,'Wage Index Urban (CMS.GOV)-PDPM'!$A$2:$D$1682,4,FALSE),0)</f>
        <v>0.70269999999999999</v>
      </c>
      <c r="J2628" s="138">
        <f>IF(H2628="Rural",VLOOKUP(B2628,'Wage Index Rural (CMS.GOV)-PDPM'!$B$1:$C$54,2,FALSE),0)</f>
        <v>0</v>
      </c>
    </row>
    <row r="2629" spans="1:10" x14ac:dyDescent="0.25">
      <c r="A2629" s="134">
        <v>44730</v>
      </c>
      <c r="B2629" s="134" t="s">
        <v>4034</v>
      </c>
      <c r="C2629" s="131">
        <v>34980</v>
      </c>
      <c r="D2629" s="132" t="s">
        <v>2234</v>
      </c>
      <c r="E2629" s="133" t="s">
        <v>4130</v>
      </c>
      <c r="F2629" s="133" t="s">
        <v>316</v>
      </c>
      <c r="G2629" s="135">
        <f t="shared" si="40"/>
        <v>0.87820000000000009</v>
      </c>
      <c r="H2629" s="134" t="s">
        <v>391</v>
      </c>
      <c r="I2629" s="138">
        <f>IF(H2629="Urban",VLOOKUP(C2629,'Wage Index Urban (CMS.GOV)-PDPM'!$A$2:$D$1682,4,FALSE),0)</f>
        <v>0.87820000000000009</v>
      </c>
      <c r="J2629" s="138">
        <f>IF(H2629="Rural",VLOOKUP(B2629,'Wage Index Rural (CMS.GOV)-PDPM'!$B$1:$C$54,2,FALSE),0)</f>
        <v>0</v>
      </c>
    </row>
    <row r="2630" spans="1:10" x14ac:dyDescent="0.25">
      <c r="A2630" s="134">
        <v>44740</v>
      </c>
      <c r="B2630" s="134" t="s">
        <v>4034</v>
      </c>
      <c r="C2630" s="131">
        <v>34980</v>
      </c>
      <c r="D2630" s="132" t="s">
        <v>3438</v>
      </c>
      <c r="E2630" s="133" t="s">
        <v>4131</v>
      </c>
      <c r="F2630" s="133" t="s">
        <v>316</v>
      </c>
      <c r="G2630" s="135">
        <f t="shared" si="40"/>
        <v>0.87820000000000009</v>
      </c>
      <c r="H2630" s="134" t="s">
        <v>391</v>
      </c>
      <c r="I2630" s="138">
        <f>IF(H2630="Urban",VLOOKUP(C2630,'Wage Index Urban (CMS.GOV)-PDPM'!$A$2:$D$1682,4,FALSE),0)</f>
        <v>0.87820000000000009</v>
      </c>
      <c r="J2630" s="138">
        <f>IF(H2630="Rural",VLOOKUP(B2630,'Wage Index Rural (CMS.GOV)-PDPM'!$B$1:$C$54,2,FALSE),0)</f>
        <v>0</v>
      </c>
    </row>
    <row r="2631" spans="1:10" x14ac:dyDescent="0.25">
      <c r="A2631" s="134">
        <v>44750</v>
      </c>
      <c r="B2631" s="134" t="s">
        <v>4034</v>
      </c>
      <c r="C2631" s="131">
        <v>99944</v>
      </c>
      <c r="D2631" s="132" t="s">
        <v>721</v>
      </c>
      <c r="E2631" s="133" t="s">
        <v>4132</v>
      </c>
      <c r="F2631" s="133" t="s">
        <v>7105</v>
      </c>
      <c r="G2631" s="135">
        <f t="shared" si="40"/>
        <v>0.73410000000000009</v>
      </c>
      <c r="H2631" s="134" t="s">
        <v>388</v>
      </c>
      <c r="I2631" s="138">
        <f>IF(H2631="Urban",VLOOKUP(C2631,'Wage Index Urban (CMS.GOV)-PDPM'!$A$2:$D$1682,4,FALSE),0)</f>
        <v>0</v>
      </c>
      <c r="J2631" s="138">
        <f>IF(H2631="Rural",VLOOKUP(B2631,'Wage Index Rural (CMS.GOV)-PDPM'!$B$1:$C$54,2,FALSE),0)</f>
        <v>0.73410000000000009</v>
      </c>
    </row>
    <row r="2632" spans="1:10" x14ac:dyDescent="0.25">
      <c r="A2632" s="134">
        <v>44760</v>
      </c>
      <c r="B2632" s="134" t="s">
        <v>4034</v>
      </c>
      <c r="C2632" s="131">
        <v>16860</v>
      </c>
      <c r="D2632" s="132" t="s">
        <v>4133</v>
      </c>
      <c r="E2632" s="133" t="s">
        <v>4134</v>
      </c>
      <c r="F2632" s="133" t="s">
        <v>105</v>
      </c>
      <c r="G2632" s="135">
        <f t="shared" si="40"/>
        <v>0.85140000000000005</v>
      </c>
      <c r="H2632" s="134" t="s">
        <v>391</v>
      </c>
      <c r="I2632" s="138">
        <f>IF(H2632="Urban",VLOOKUP(C2632,'Wage Index Urban (CMS.GOV)-PDPM'!$A$2:$D$1682,4,FALSE),0)</f>
        <v>0.85140000000000005</v>
      </c>
      <c r="J2632" s="138">
        <f>IF(H2632="Rural",VLOOKUP(B2632,'Wage Index Rural (CMS.GOV)-PDPM'!$B$1:$C$54,2,FALSE),0)</f>
        <v>0</v>
      </c>
    </row>
    <row r="2633" spans="1:10" x14ac:dyDescent="0.25">
      <c r="A2633" s="134">
        <v>44770</v>
      </c>
      <c r="B2633" s="134" t="s">
        <v>4034</v>
      </c>
      <c r="C2633" s="131">
        <v>99944</v>
      </c>
      <c r="D2633" s="132" t="s">
        <v>727</v>
      </c>
      <c r="E2633" s="133" t="s">
        <v>4135</v>
      </c>
      <c r="F2633" s="133" t="s">
        <v>7105</v>
      </c>
      <c r="G2633" s="135">
        <f t="shared" ref="G2633:G2696" si="41">IF(H2633="Rural",J2633,I2633)</f>
        <v>0.73410000000000009</v>
      </c>
      <c r="H2633" s="134" t="s">
        <v>388</v>
      </c>
      <c r="I2633" s="138">
        <f>IF(H2633="Urban",VLOOKUP(C2633,'Wage Index Urban (CMS.GOV)-PDPM'!$A$2:$D$1682,4,FALSE),0)</f>
        <v>0</v>
      </c>
      <c r="J2633" s="138">
        <f>IF(H2633="Rural",VLOOKUP(B2633,'Wage Index Rural (CMS.GOV)-PDPM'!$B$1:$C$54,2,FALSE),0)</f>
        <v>0.73410000000000009</v>
      </c>
    </row>
    <row r="2634" spans="1:10" x14ac:dyDescent="0.25">
      <c r="A2634" s="134">
        <v>44780</v>
      </c>
      <c r="B2634" s="134" t="s">
        <v>4034</v>
      </c>
      <c r="C2634" s="131">
        <v>32820</v>
      </c>
      <c r="D2634" s="132" t="s">
        <v>504</v>
      </c>
      <c r="E2634" s="133" t="s">
        <v>4136</v>
      </c>
      <c r="F2634" s="133" t="s">
        <v>37</v>
      </c>
      <c r="G2634" s="135">
        <f t="shared" si="41"/>
        <v>0.82000000000000006</v>
      </c>
      <c r="H2634" s="134" t="s">
        <v>391</v>
      </c>
      <c r="I2634" s="138">
        <f>IF(H2634="Urban",VLOOKUP(C2634,'Wage Index Urban (CMS.GOV)-PDPM'!$A$2:$D$1682,4,FALSE),0)</f>
        <v>0.82000000000000006</v>
      </c>
      <c r="J2634" s="138">
        <f>IF(H2634="Rural",VLOOKUP(B2634,'Wage Index Rural (CMS.GOV)-PDPM'!$B$1:$C$54,2,FALSE),0)</f>
        <v>0</v>
      </c>
    </row>
    <row r="2635" spans="1:10" x14ac:dyDescent="0.25">
      <c r="A2635" s="134">
        <v>44790</v>
      </c>
      <c r="B2635" s="134" t="s">
        <v>4034</v>
      </c>
      <c r="C2635" s="131">
        <v>34980</v>
      </c>
      <c r="D2635" s="132" t="s">
        <v>2059</v>
      </c>
      <c r="E2635" s="133" t="s">
        <v>4137</v>
      </c>
      <c r="F2635" s="133" t="s">
        <v>316</v>
      </c>
      <c r="G2635" s="135">
        <f t="shared" si="41"/>
        <v>0.87820000000000009</v>
      </c>
      <c r="H2635" s="134" t="s">
        <v>391</v>
      </c>
      <c r="I2635" s="138">
        <f>IF(H2635="Urban",VLOOKUP(C2635,'Wage Index Urban (CMS.GOV)-PDPM'!$A$2:$D$1682,4,FALSE),0)</f>
        <v>0.87820000000000009</v>
      </c>
      <c r="J2635" s="138">
        <f>IF(H2635="Rural",VLOOKUP(B2635,'Wage Index Rural (CMS.GOV)-PDPM'!$B$1:$C$54,2,FALSE),0)</f>
        <v>0</v>
      </c>
    </row>
    <row r="2636" spans="1:10" x14ac:dyDescent="0.25">
      <c r="A2636" s="134">
        <v>44999</v>
      </c>
      <c r="B2636" s="134" t="s">
        <v>4034</v>
      </c>
      <c r="C2636" s="131">
        <v>99944</v>
      </c>
      <c r="D2636" s="132" t="s">
        <v>387</v>
      </c>
      <c r="E2636" s="133" t="s">
        <v>7024</v>
      </c>
      <c r="F2636" s="133" t="s">
        <v>7105</v>
      </c>
      <c r="G2636" s="135">
        <f t="shared" si="41"/>
        <v>0.73410000000000009</v>
      </c>
      <c r="H2636" s="134" t="s">
        <v>388</v>
      </c>
      <c r="I2636" s="138">
        <f>IF(H2636="Urban",VLOOKUP(C2636,'Wage Index Urban (CMS.GOV)-PDPM'!$A$2:$D$1682,4,FALSE),0)</f>
        <v>0</v>
      </c>
      <c r="J2636" s="138">
        <f>IF(H2636="Rural",VLOOKUP(B2636,'Wage Index Rural (CMS.GOV)-PDPM'!$B$1:$C$54,2,FALSE),0)</f>
        <v>0.73410000000000009</v>
      </c>
    </row>
    <row r="2637" spans="1:10" x14ac:dyDescent="0.25">
      <c r="A2637" s="134">
        <v>44800</v>
      </c>
      <c r="B2637" s="134" t="s">
        <v>4034</v>
      </c>
      <c r="C2637" s="131">
        <v>17300</v>
      </c>
      <c r="D2637" s="132" t="s">
        <v>1335</v>
      </c>
      <c r="E2637" s="133" t="s">
        <v>4138</v>
      </c>
      <c r="F2637" s="133" t="s">
        <v>165</v>
      </c>
      <c r="G2637" s="135">
        <f t="shared" si="41"/>
        <v>0.71660000000000001</v>
      </c>
      <c r="H2637" s="134" t="s">
        <v>391</v>
      </c>
      <c r="I2637" s="138">
        <f>IF(H2637="Urban",VLOOKUP(C2637,'Wage Index Urban (CMS.GOV)-PDPM'!$A$2:$D$1682,4,FALSE),0)</f>
        <v>0.71660000000000001</v>
      </c>
      <c r="J2637" s="138">
        <f>IF(H2637="Rural",VLOOKUP(B2637,'Wage Index Rural (CMS.GOV)-PDPM'!$B$1:$C$54,2,FALSE),0)</f>
        <v>0</v>
      </c>
    </row>
    <row r="2638" spans="1:10" x14ac:dyDescent="0.25">
      <c r="A2638" s="134">
        <v>44810</v>
      </c>
      <c r="B2638" s="134" t="s">
        <v>4034</v>
      </c>
      <c r="C2638" s="131">
        <v>28700</v>
      </c>
      <c r="D2638" s="132" t="s">
        <v>1742</v>
      </c>
      <c r="E2638" s="133" t="s">
        <v>4139</v>
      </c>
      <c r="F2638" s="133" t="s">
        <v>6510</v>
      </c>
      <c r="G2638" s="135">
        <f t="shared" si="41"/>
        <v>0.76800000000000002</v>
      </c>
      <c r="H2638" s="134" t="s">
        <v>391</v>
      </c>
      <c r="I2638" s="138">
        <f>IF(H2638="Urban",VLOOKUP(C2638,'Wage Index Urban (CMS.GOV)-PDPM'!$A$2:$D$1682,4,FALSE),0)</f>
        <v>0.76800000000000002</v>
      </c>
      <c r="J2638" s="138">
        <f>IF(H2638="Rural",VLOOKUP(B2638,'Wage Index Rural (CMS.GOV)-PDPM'!$B$1:$C$54,2,FALSE),0)</f>
        <v>0</v>
      </c>
    </row>
    <row r="2639" spans="1:10" x14ac:dyDescent="0.25">
      <c r="A2639" s="134">
        <v>44820</v>
      </c>
      <c r="B2639" s="134" t="s">
        <v>4034</v>
      </c>
      <c r="C2639" s="131">
        <v>34980</v>
      </c>
      <c r="D2639" s="132" t="s">
        <v>2067</v>
      </c>
      <c r="E2639" s="133" t="s">
        <v>4140</v>
      </c>
      <c r="F2639" s="133" t="s">
        <v>316</v>
      </c>
      <c r="G2639" s="135">
        <f t="shared" si="41"/>
        <v>0.87820000000000009</v>
      </c>
      <c r="H2639" s="134" t="s">
        <v>391</v>
      </c>
      <c r="I2639" s="138">
        <f>IF(H2639="Urban",VLOOKUP(C2639,'Wage Index Urban (CMS.GOV)-PDPM'!$A$2:$D$1682,4,FALSE),0)</f>
        <v>0.87820000000000009</v>
      </c>
      <c r="J2639" s="138">
        <f>IF(H2639="Rural",VLOOKUP(B2639,'Wage Index Rural (CMS.GOV)-PDPM'!$B$1:$C$54,2,FALSE),0)</f>
        <v>0</v>
      </c>
    </row>
    <row r="2640" spans="1:10" x14ac:dyDescent="0.25">
      <c r="A2640" s="134">
        <v>44830</v>
      </c>
      <c r="B2640" s="134" t="s">
        <v>4034</v>
      </c>
      <c r="C2640" s="131">
        <v>32820</v>
      </c>
      <c r="D2640" s="132" t="s">
        <v>1748</v>
      </c>
      <c r="E2640" s="133" t="s">
        <v>4141</v>
      </c>
      <c r="F2640" s="133" t="s">
        <v>37</v>
      </c>
      <c r="G2640" s="135">
        <f t="shared" si="41"/>
        <v>0.82000000000000006</v>
      </c>
      <c r="H2640" s="134" t="s">
        <v>391</v>
      </c>
      <c r="I2640" s="138">
        <f>IF(H2640="Urban",VLOOKUP(C2640,'Wage Index Urban (CMS.GOV)-PDPM'!$A$2:$D$1682,4,FALSE),0)</f>
        <v>0.82000000000000006</v>
      </c>
      <c r="J2640" s="138">
        <f>IF(H2640="Rural",VLOOKUP(B2640,'Wage Index Rural (CMS.GOV)-PDPM'!$B$1:$C$54,2,FALSE),0)</f>
        <v>0</v>
      </c>
    </row>
    <row r="2641" spans="1:10" x14ac:dyDescent="0.25">
      <c r="A2641" s="134">
        <v>44840</v>
      </c>
      <c r="B2641" s="134" t="s">
        <v>4034</v>
      </c>
      <c r="C2641" s="131">
        <v>34980</v>
      </c>
      <c r="D2641" s="132" t="s">
        <v>4142</v>
      </c>
      <c r="E2641" s="133" t="s">
        <v>4143</v>
      </c>
      <c r="F2641" s="133" t="s">
        <v>316</v>
      </c>
      <c r="G2641" s="135">
        <f t="shared" si="41"/>
        <v>0.87820000000000009</v>
      </c>
      <c r="H2641" s="134" t="s">
        <v>391</v>
      </c>
      <c r="I2641" s="138">
        <f>IF(H2641="Urban",VLOOKUP(C2641,'Wage Index Urban (CMS.GOV)-PDPM'!$A$2:$D$1682,4,FALSE),0)</f>
        <v>0.87820000000000009</v>
      </c>
      <c r="J2641" s="138">
        <f>IF(H2641="Rural",VLOOKUP(B2641,'Wage Index Rural (CMS.GOV)-PDPM'!$B$1:$C$54,2,FALSE),0)</f>
        <v>0</v>
      </c>
    </row>
    <row r="2642" spans="1:10" x14ac:dyDescent="0.25">
      <c r="A2642" s="134">
        <v>44850</v>
      </c>
      <c r="B2642" s="134" t="s">
        <v>4034</v>
      </c>
      <c r="C2642" s="131">
        <v>27740</v>
      </c>
      <c r="D2642" s="132" t="s">
        <v>4144</v>
      </c>
      <c r="E2642" s="133" t="s">
        <v>4145</v>
      </c>
      <c r="F2642" s="133" t="s">
        <v>317</v>
      </c>
      <c r="G2642" s="135">
        <f t="shared" si="41"/>
        <v>0.76560000000000006</v>
      </c>
      <c r="H2642" s="134" t="s">
        <v>391</v>
      </c>
      <c r="I2642" s="138">
        <f>IF(H2642="Urban",VLOOKUP(C2642,'Wage Index Urban (CMS.GOV)-PDPM'!$A$2:$D$1682,4,FALSE),0)</f>
        <v>0.76560000000000006</v>
      </c>
      <c r="J2642" s="138">
        <f>IF(H2642="Rural",VLOOKUP(B2642,'Wage Index Rural (CMS.GOV)-PDPM'!$B$1:$C$54,2,FALSE),0)</f>
        <v>0</v>
      </c>
    </row>
    <row r="2643" spans="1:10" x14ac:dyDescent="0.25">
      <c r="A2643" s="134">
        <v>44860</v>
      </c>
      <c r="B2643" s="134" t="s">
        <v>4034</v>
      </c>
      <c r="C2643" s="131">
        <v>28940</v>
      </c>
      <c r="D2643" s="132" t="s">
        <v>735</v>
      </c>
      <c r="E2643" s="133" t="s">
        <v>4146</v>
      </c>
      <c r="F2643" s="133" t="s">
        <v>314</v>
      </c>
      <c r="G2643" s="135">
        <f t="shared" si="41"/>
        <v>0.70269999999999999</v>
      </c>
      <c r="H2643" s="134" t="s">
        <v>391</v>
      </c>
      <c r="I2643" s="138">
        <f>IF(H2643="Urban",VLOOKUP(C2643,'Wage Index Urban (CMS.GOV)-PDPM'!$A$2:$D$1682,4,FALSE),0)</f>
        <v>0.70269999999999999</v>
      </c>
      <c r="J2643" s="138">
        <f>IF(H2643="Rural",VLOOKUP(B2643,'Wage Index Rural (CMS.GOV)-PDPM'!$B$1:$C$54,2,FALSE),0)</f>
        <v>0</v>
      </c>
    </row>
    <row r="2644" spans="1:10" x14ac:dyDescent="0.25">
      <c r="A2644" s="134">
        <v>44870</v>
      </c>
      <c r="B2644" s="134" t="s">
        <v>4034</v>
      </c>
      <c r="C2644" s="131">
        <v>99944</v>
      </c>
      <c r="D2644" s="132" t="s">
        <v>737</v>
      </c>
      <c r="E2644" s="133" t="s">
        <v>4147</v>
      </c>
      <c r="F2644" s="133" t="s">
        <v>7105</v>
      </c>
      <c r="G2644" s="135">
        <f t="shared" si="41"/>
        <v>0.73410000000000009</v>
      </c>
      <c r="H2644" s="134" t="s">
        <v>388</v>
      </c>
      <c r="I2644" s="138">
        <f>IF(H2644="Urban",VLOOKUP(C2644,'Wage Index Urban (CMS.GOV)-PDPM'!$A$2:$D$1682,4,FALSE),0)</f>
        <v>0</v>
      </c>
      <c r="J2644" s="138">
        <f>IF(H2644="Rural",VLOOKUP(B2644,'Wage Index Rural (CMS.GOV)-PDPM'!$B$1:$C$54,2,FALSE),0)</f>
        <v>0.73410000000000009</v>
      </c>
    </row>
    <row r="2645" spans="1:10" x14ac:dyDescent="0.25">
      <c r="A2645" s="134">
        <v>44880</v>
      </c>
      <c r="B2645" s="134" t="s">
        <v>4034</v>
      </c>
      <c r="C2645" s="131">
        <v>99944</v>
      </c>
      <c r="D2645" s="132" t="s">
        <v>1372</v>
      </c>
      <c r="E2645" s="133" t="s">
        <v>4148</v>
      </c>
      <c r="F2645" s="133" t="s">
        <v>7105</v>
      </c>
      <c r="G2645" s="135">
        <f t="shared" si="41"/>
        <v>0.73410000000000009</v>
      </c>
      <c r="H2645" s="134" t="s">
        <v>388</v>
      </c>
      <c r="I2645" s="138">
        <f>IF(H2645="Urban",VLOOKUP(C2645,'Wage Index Urban (CMS.GOV)-PDPM'!$A$2:$D$1682,4,FALSE),0)</f>
        <v>0</v>
      </c>
      <c r="J2645" s="138">
        <f>IF(H2645="Rural",VLOOKUP(B2645,'Wage Index Rural (CMS.GOV)-PDPM'!$B$1:$C$54,2,FALSE),0)</f>
        <v>0.73410000000000009</v>
      </c>
    </row>
    <row r="2646" spans="1:10" x14ac:dyDescent="0.25">
      <c r="A2646" s="134">
        <v>44890</v>
      </c>
      <c r="B2646" s="134" t="s">
        <v>4034</v>
      </c>
      <c r="C2646" s="131">
        <v>27740</v>
      </c>
      <c r="D2646" s="132" t="s">
        <v>518</v>
      </c>
      <c r="E2646" s="133" t="s">
        <v>4149</v>
      </c>
      <c r="F2646" s="133" t="s">
        <v>317</v>
      </c>
      <c r="G2646" s="135">
        <f t="shared" si="41"/>
        <v>0.76560000000000006</v>
      </c>
      <c r="H2646" s="134" t="s">
        <v>391</v>
      </c>
      <c r="I2646" s="138">
        <f>IF(H2646="Urban",VLOOKUP(C2646,'Wage Index Urban (CMS.GOV)-PDPM'!$A$2:$D$1682,4,FALSE),0)</f>
        <v>0.76560000000000006</v>
      </c>
      <c r="J2646" s="138">
        <f>IF(H2646="Rural",VLOOKUP(B2646,'Wage Index Rural (CMS.GOV)-PDPM'!$B$1:$C$54,2,FALSE),0)</f>
        <v>0</v>
      </c>
    </row>
    <row r="2647" spans="1:10" x14ac:dyDescent="0.25">
      <c r="A2647" s="134">
        <v>44900</v>
      </c>
      <c r="B2647" s="134" t="s">
        <v>4034</v>
      </c>
      <c r="C2647" s="131">
        <v>99944</v>
      </c>
      <c r="D2647" s="132" t="s">
        <v>1375</v>
      </c>
      <c r="E2647" s="133" t="s">
        <v>4150</v>
      </c>
      <c r="F2647" s="133" t="s">
        <v>7105</v>
      </c>
      <c r="G2647" s="135">
        <f t="shared" si="41"/>
        <v>0.73410000000000009</v>
      </c>
      <c r="H2647" s="134" t="s">
        <v>388</v>
      </c>
      <c r="I2647" s="138">
        <f>IF(H2647="Urban",VLOOKUP(C2647,'Wage Index Urban (CMS.GOV)-PDPM'!$A$2:$D$1682,4,FALSE),0)</f>
        <v>0</v>
      </c>
      <c r="J2647" s="138">
        <f>IF(H2647="Rural",VLOOKUP(B2647,'Wage Index Rural (CMS.GOV)-PDPM'!$B$1:$C$54,2,FALSE),0)</f>
        <v>0.73410000000000009</v>
      </c>
    </row>
    <row r="2648" spans="1:10" x14ac:dyDescent="0.25">
      <c r="A2648" s="134">
        <v>44910</v>
      </c>
      <c r="B2648" s="134" t="s">
        <v>4034</v>
      </c>
      <c r="C2648" s="131">
        <v>99944</v>
      </c>
      <c r="D2648" s="132" t="s">
        <v>4151</v>
      </c>
      <c r="E2648" s="133" t="s">
        <v>4152</v>
      </c>
      <c r="F2648" s="133" t="s">
        <v>7105</v>
      </c>
      <c r="G2648" s="135">
        <f t="shared" si="41"/>
        <v>0.73410000000000009</v>
      </c>
      <c r="H2648" s="134" t="s">
        <v>388</v>
      </c>
      <c r="I2648" s="138">
        <f>IF(H2648="Urban",VLOOKUP(C2648,'Wage Index Urban (CMS.GOV)-PDPM'!$A$2:$D$1682,4,FALSE),0)</f>
        <v>0</v>
      </c>
      <c r="J2648" s="138">
        <f>IF(H2648="Rural",VLOOKUP(B2648,'Wage Index Rural (CMS.GOV)-PDPM'!$B$1:$C$54,2,FALSE),0)</f>
        <v>0.73410000000000009</v>
      </c>
    </row>
    <row r="2649" spans="1:10" x14ac:dyDescent="0.25">
      <c r="A2649" s="134">
        <v>44920</v>
      </c>
      <c r="B2649" s="134" t="s">
        <v>4034</v>
      </c>
      <c r="C2649" s="131">
        <v>99944</v>
      </c>
      <c r="D2649" s="132" t="s">
        <v>740</v>
      </c>
      <c r="E2649" s="133" t="s">
        <v>4153</v>
      </c>
      <c r="F2649" s="133" t="s">
        <v>7105</v>
      </c>
      <c r="G2649" s="135">
        <f t="shared" si="41"/>
        <v>0.73410000000000009</v>
      </c>
      <c r="H2649" s="134" t="s">
        <v>388</v>
      </c>
      <c r="I2649" s="138">
        <f>IF(H2649="Urban",VLOOKUP(C2649,'Wage Index Urban (CMS.GOV)-PDPM'!$A$2:$D$1682,4,FALSE),0)</f>
        <v>0</v>
      </c>
      <c r="J2649" s="138">
        <f>IF(H2649="Rural",VLOOKUP(B2649,'Wage Index Rural (CMS.GOV)-PDPM'!$B$1:$C$54,2,FALSE),0)</f>
        <v>0.73410000000000009</v>
      </c>
    </row>
    <row r="2650" spans="1:10" x14ac:dyDescent="0.25">
      <c r="A2650" s="134">
        <v>44930</v>
      </c>
      <c r="B2650" s="134" t="s">
        <v>4034</v>
      </c>
      <c r="C2650" s="131">
        <v>34980</v>
      </c>
      <c r="D2650" s="132" t="s">
        <v>1631</v>
      </c>
      <c r="E2650" s="133" t="s">
        <v>4154</v>
      </c>
      <c r="F2650" s="133" t="s">
        <v>316</v>
      </c>
      <c r="G2650" s="135">
        <f t="shared" si="41"/>
        <v>0.87820000000000009</v>
      </c>
      <c r="H2650" s="134" t="s">
        <v>391</v>
      </c>
      <c r="I2650" s="138">
        <f>IF(H2650="Urban",VLOOKUP(C2650,'Wage Index Urban (CMS.GOV)-PDPM'!$A$2:$D$1682,4,FALSE),0)</f>
        <v>0.87820000000000009</v>
      </c>
      <c r="J2650" s="138">
        <f>IF(H2650="Rural",VLOOKUP(B2650,'Wage Index Rural (CMS.GOV)-PDPM'!$B$1:$C$54,2,FALSE),0)</f>
        <v>0</v>
      </c>
    </row>
    <row r="2651" spans="1:10" x14ac:dyDescent="0.25">
      <c r="A2651" s="134">
        <v>44940</v>
      </c>
      <c r="B2651" s="134" t="s">
        <v>4034</v>
      </c>
      <c r="C2651" s="131">
        <v>34980</v>
      </c>
      <c r="D2651" s="132" t="s">
        <v>2079</v>
      </c>
      <c r="E2651" s="133" t="s">
        <v>4155</v>
      </c>
      <c r="F2651" s="133" t="s">
        <v>316</v>
      </c>
      <c r="G2651" s="135">
        <f t="shared" si="41"/>
        <v>0.87820000000000009</v>
      </c>
      <c r="H2651" s="134" t="s">
        <v>391</v>
      </c>
      <c r="I2651" s="138">
        <f>IF(H2651="Urban",VLOOKUP(C2651,'Wage Index Urban (CMS.GOV)-PDPM'!$A$2:$D$1682,4,FALSE),0)</f>
        <v>0.87820000000000009</v>
      </c>
      <c r="J2651" s="138">
        <f>IF(H2651="Rural",VLOOKUP(B2651,'Wage Index Rural (CMS.GOV)-PDPM'!$B$1:$C$54,2,FALSE),0)</f>
        <v>0</v>
      </c>
    </row>
    <row r="2652" spans="1:10" x14ac:dyDescent="0.25">
      <c r="A2652" s="134">
        <v>45000</v>
      </c>
      <c r="B2652" s="134" t="s">
        <v>3045</v>
      </c>
      <c r="C2652" s="131">
        <v>99945</v>
      </c>
      <c r="D2652" s="132" t="s">
        <v>1914</v>
      </c>
      <c r="E2652" s="133" t="s">
        <v>4156</v>
      </c>
      <c r="F2652" s="133" t="s">
        <v>7106</v>
      </c>
      <c r="G2652" s="135">
        <f t="shared" si="41"/>
        <v>0.83010000000000006</v>
      </c>
      <c r="H2652" s="134" t="s">
        <v>388</v>
      </c>
      <c r="I2652" s="138">
        <f>IF(H2652="Urban",VLOOKUP(C2652,'Wage Index Urban (CMS.GOV)-PDPM'!$A$2:$D$1682,4,FALSE),0)</f>
        <v>0</v>
      </c>
      <c r="J2652" s="138">
        <f>IF(H2652="Rural",VLOOKUP(B2652,'Wage Index Rural (CMS.GOV)-PDPM'!$B$1:$C$54,2,FALSE),0)</f>
        <v>0.83010000000000006</v>
      </c>
    </row>
    <row r="2653" spans="1:10" x14ac:dyDescent="0.25">
      <c r="A2653" s="134">
        <v>45010</v>
      </c>
      <c r="B2653" s="134" t="s">
        <v>3045</v>
      </c>
      <c r="C2653" s="131">
        <v>99945</v>
      </c>
      <c r="D2653" s="132" t="s">
        <v>4157</v>
      </c>
      <c r="E2653" s="133" t="s">
        <v>4158</v>
      </c>
      <c r="F2653" s="133" t="s">
        <v>7106</v>
      </c>
      <c r="G2653" s="135">
        <f t="shared" si="41"/>
        <v>0.83010000000000006</v>
      </c>
      <c r="H2653" s="134" t="s">
        <v>388</v>
      </c>
      <c r="I2653" s="138">
        <f>IF(H2653="Urban",VLOOKUP(C2653,'Wage Index Urban (CMS.GOV)-PDPM'!$A$2:$D$1682,4,FALSE),0)</f>
        <v>0</v>
      </c>
      <c r="J2653" s="138">
        <f>IF(H2653="Rural",VLOOKUP(B2653,'Wage Index Rural (CMS.GOV)-PDPM'!$B$1:$C$54,2,FALSE),0)</f>
        <v>0.83010000000000006</v>
      </c>
    </row>
    <row r="2654" spans="1:10" x14ac:dyDescent="0.25">
      <c r="A2654" s="134">
        <v>45020</v>
      </c>
      <c r="B2654" s="134" t="s">
        <v>3045</v>
      </c>
      <c r="C2654" s="131">
        <v>99945</v>
      </c>
      <c r="D2654" s="132" t="s">
        <v>4159</v>
      </c>
      <c r="E2654" s="133" t="s">
        <v>4160</v>
      </c>
      <c r="F2654" s="133" t="s">
        <v>7106</v>
      </c>
      <c r="G2654" s="135">
        <f t="shared" si="41"/>
        <v>0.83010000000000006</v>
      </c>
      <c r="H2654" s="134" t="s">
        <v>388</v>
      </c>
      <c r="I2654" s="138">
        <f>IF(H2654="Urban",VLOOKUP(C2654,'Wage Index Urban (CMS.GOV)-PDPM'!$A$2:$D$1682,4,FALSE),0)</f>
        <v>0</v>
      </c>
      <c r="J2654" s="138">
        <f>IF(H2654="Rural",VLOOKUP(B2654,'Wage Index Rural (CMS.GOV)-PDPM'!$B$1:$C$54,2,FALSE),0)</f>
        <v>0.83010000000000006</v>
      </c>
    </row>
    <row r="2655" spans="1:10" x14ac:dyDescent="0.25">
      <c r="A2655" s="134">
        <v>45030</v>
      </c>
      <c r="B2655" s="134" t="s">
        <v>3045</v>
      </c>
      <c r="C2655" s="131">
        <v>99945</v>
      </c>
      <c r="D2655" s="132" t="s">
        <v>4161</v>
      </c>
      <c r="E2655" s="133" t="s">
        <v>4162</v>
      </c>
      <c r="F2655" s="133" t="s">
        <v>7106</v>
      </c>
      <c r="G2655" s="135">
        <f t="shared" si="41"/>
        <v>0.83010000000000006</v>
      </c>
      <c r="H2655" s="134" t="s">
        <v>388</v>
      </c>
      <c r="I2655" s="138">
        <f>IF(H2655="Urban",VLOOKUP(C2655,'Wage Index Urban (CMS.GOV)-PDPM'!$A$2:$D$1682,4,FALSE),0)</f>
        <v>0</v>
      </c>
      <c r="J2655" s="138">
        <f>IF(H2655="Rural",VLOOKUP(B2655,'Wage Index Rural (CMS.GOV)-PDPM'!$B$1:$C$54,2,FALSE),0)</f>
        <v>0.83010000000000006</v>
      </c>
    </row>
    <row r="2656" spans="1:10" x14ac:dyDescent="0.25">
      <c r="A2656" s="134">
        <v>45040</v>
      </c>
      <c r="B2656" s="134" t="s">
        <v>3045</v>
      </c>
      <c r="C2656" s="131">
        <v>48660</v>
      </c>
      <c r="D2656" s="132" t="s">
        <v>4163</v>
      </c>
      <c r="E2656" s="133" t="s">
        <v>4164</v>
      </c>
      <c r="F2656" s="133" t="s">
        <v>321</v>
      </c>
      <c r="G2656" s="135">
        <f t="shared" si="41"/>
        <v>0.88350000000000006</v>
      </c>
      <c r="H2656" s="134" t="s">
        <v>391</v>
      </c>
      <c r="I2656" s="138">
        <f>IF(H2656="Urban",VLOOKUP(C2656,'Wage Index Urban (CMS.GOV)-PDPM'!$A$2:$D$1682,4,FALSE),0)</f>
        <v>0.88350000000000006</v>
      </c>
      <c r="J2656" s="138">
        <f>IF(H2656="Rural",VLOOKUP(B2656,'Wage Index Rural (CMS.GOV)-PDPM'!$B$1:$C$54,2,FALSE),0)</f>
        <v>0</v>
      </c>
    </row>
    <row r="2657" spans="1:10" x14ac:dyDescent="0.25">
      <c r="A2657" s="134">
        <v>45050</v>
      </c>
      <c r="B2657" s="134" t="s">
        <v>3045</v>
      </c>
      <c r="C2657" s="131">
        <v>11100</v>
      </c>
      <c r="D2657" s="132" t="s">
        <v>3783</v>
      </c>
      <c r="E2657" s="133" t="s">
        <v>4165</v>
      </c>
      <c r="F2657" s="133" t="s">
        <v>322</v>
      </c>
      <c r="G2657" s="135">
        <f t="shared" si="41"/>
        <v>0.76580000000000004</v>
      </c>
      <c r="H2657" s="134" t="s">
        <v>391</v>
      </c>
      <c r="I2657" s="138">
        <f>IF(H2657="Urban",VLOOKUP(C2657,'Wage Index Urban (CMS.GOV)-PDPM'!$A$2:$D$1682,4,FALSE),0)</f>
        <v>0.76580000000000004</v>
      </c>
      <c r="J2657" s="138">
        <f>IF(H2657="Rural",VLOOKUP(B2657,'Wage Index Rural (CMS.GOV)-PDPM'!$B$1:$C$54,2,FALSE),0)</f>
        <v>0</v>
      </c>
    </row>
    <row r="2658" spans="1:10" x14ac:dyDescent="0.25">
      <c r="A2658" s="134">
        <v>45060</v>
      </c>
      <c r="B2658" s="134" t="s">
        <v>3045</v>
      </c>
      <c r="C2658" s="131">
        <v>41700</v>
      </c>
      <c r="D2658" s="132" t="s">
        <v>4166</v>
      </c>
      <c r="E2658" s="133" t="s">
        <v>4167</v>
      </c>
      <c r="F2658" s="133" t="s">
        <v>323</v>
      </c>
      <c r="G2658" s="135">
        <f t="shared" si="41"/>
        <v>0.8649</v>
      </c>
      <c r="H2658" s="134" t="s">
        <v>391</v>
      </c>
      <c r="I2658" s="138">
        <f>IF(H2658="Urban",VLOOKUP(C2658,'Wage Index Urban (CMS.GOV)-PDPM'!$A$2:$D$1682,4,FALSE),0)</f>
        <v>0.8649</v>
      </c>
      <c r="J2658" s="138">
        <f>IF(H2658="Rural",VLOOKUP(B2658,'Wage Index Rural (CMS.GOV)-PDPM'!$B$1:$C$54,2,FALSE),0)</f>
        <v>0</v>
      </c>
    </row>
    <row r="2659" spans="1:10" x14ac:dyDescent="0.25">
      <c r="A2659" s="134">
        <v>45070</v>
      </c>
      <c r="B2659" s="134" t="s">
        <v>3045</v>
      </c>
      <c r="C2659" s="131">
        <v>26420</v>
      </c>
      <c r="D2659" s="132" t="s">
        <v>4168</v>
      </c>
      <c r="E2659" s="133" t="s">
        <v>4169</v>
      </c>
      <c r="F2659" s="133" t="s">
        <v>324</v>
      </c>
      <c r="G2659" s="135">
        <f t="shared" si="41"/>
        <v>1.0026000000000002</v>
      </c>
      <c r="H2659" s="134" t="s">
        <v>391</v>
      </c>
      <c r="I2659" s="138">
        <f>IF(H2659="Urban",VLOOKUP(C2659,'Wage Index Urban (CMS.GOV)-PDPM'!$A$2:$D$1682,4,FALSE),0)</f>
        <v>1.0026000000000002</v>
      </c>
      <c r="J2659" s="138">
        <f>IF(H2659="Rural",VLOOKUP(B2659,'Wage Index Rural (CMS.GOV)-PDPM'!$B$1:$C$54,2,FALSE),0)</f>
        <v>0</v>
      </c>
    </row>
    <row r="2660" spans="1:10" x14ac:dyDescent="0.25">
      <c r="A2660" s="134">
        <v>45080</v>
      </c>
      <c r="B2660" s="134" t="s">
        <v>3045</v>
      </c>
      <c r="C2660" s="131">
        <v>99945</v>
      </c>
      <c r="D2660" s="132" t="s">
        <v>4170</v>
      </c>
      <c r="E2660" s="133" t="s">
        <v>4171</v>
      </c>
      <c r="F2660" s="133" t="s">
        <v>7106</v>
      </c>
      <c r="G2660" s="135">
        <f t="shared" si="41"/>
        <v>0.83010000000000006</v>
      </c>
      <c r="H2660" s="134" t="s">
        <v>388</v>
      </c>
      <c r="I2660" s="138">
        <f>IF(H2660="Urban",VLOOKUP(C2660,'Wage Index Urban (CMS.GOV)-PDPM'!$A$2:$D$1682,4,FALSE),0)</f>
        <v>0</v>
      </c>
      <c r="J2660" s="138">
        <f>IF(H2660="Rural",VLOOKUP(B2660,'Wage Index Rural (CMS.GOV)-PDPM'!$B$1:$C$54,2,FALSE),0)</f>
        <v>0.83010000000000006</v>
      </c>
    </row>
    <row r="2661" spans="1:10" x14ac:dyDescent="0.25">
      <c r="A2661" s="134">
        <v>45090</v>
      </c>
      <c r="B2661" s="134" t="s">
        <v>3045</v>
      </c>
      <c r="C2661" s="131">
        <v>41700</v>
      </c>
      <c r="D2661" s="132" t="s">
        <v>4172</v>
      </c>
      <c r="E2661" s="133" t="s">
        <v>4173</v>
      </c>
      <c r="F2661" s="133" t="s">
        <v>323</v>
      </c>
      <c r="G2661" s="135">
        <f t="shared" si="41"/>
        <v>0.8649</v>
      </c>
      <c r="H2661" s="134" t="s">
        <v>391</v>
      </c>
      <c r="I2661" s="138">
        <f>IF(H2661="Urban",VLOOKUP(C2661,'Wage Index Urban (CMS.GOV)-PDPM'!$A$2:$D$1682,4,FALSE),0)</f>
        <v>0.8649</v>
      </c>
      <c r="J2661" s="138">
        <f>IF(H2661="Rural",VLOOKUP(B2661,'Wage Index Rural (CMS.GOV)-PDPM'!$B$1:$C$54,2,FALSE),0)</f>
        <v>0</v>
      </c>
    </row>
    <row r="2662" spans="1:10" x14ac:dyDescent="0.25">
      <c r="A2662" s="134">
        <v>45100</v>
      </c>
      <c r="B2662" s="134" t="s">
        <v>3045</v>
      </c>
      <c r="C2662" s="131">
        <v>12420</v>
      </c>
      <c r="D2662" s="132" t="s">
        <v>4174</v>
      </c>
      <c r="E2662" s="133" t="s">
        <v>4175</v>
      </c>
      <c r="F2662" s="133" t="s">
        <v>6497</v>
      </c>
      <c r="G2662" s="135">
        <f t="shared" si="41"/>
        <v>0.93330000000000002</v>
      </c>
      <c r="H2662" s="134" t="s">
        <v>391</v>
      </c>
      <c r="I2662" s="138">
        <f>IF(H2662="Urban",VLOOKUP(C2662,'Wage Index Urban (CMS.GOV)-PDPM'!$A$2:$D$1682,4,FALSE),0)</f>
        <v>0.93330000000000002</v>
      </c>
      <c r="J2662" s="138">
        <f>IF(H2662="Rural",VLOOKUP(B2662,'Wage Index Rural (CMS.GOV)-PDPM'!$B$1:$C$54,2,FALSE),0)</f>
        <v>0</v>
      </c>
    </row>
    <row r="2663" spans="1:10" x14ac:dyDescent="0.25">
      <c r="A2663" s="134">
        <v>45110</v>
      </c>
      <c r="B2663" s="134" t="s">
        <v>3045</v>
      </c>
      <c r="C2663" s="131">
        <v>99945</v>
      </c>
      <c r="D2663" s="132" t="s">
        <v>4176</v>
      </c>
      <c r="E2663" s="133" t="s">
        <v>4177</v>
      </c>
      <c r="F2663" s="133" t="s">
        <v>7106</v>
      </c>
      <c r="G2663" s="135">
        <f t="shared" si="41"/>
        <v>0.83010000000000006</v>
      </c>
      <c r="H2663" s="134" t="s">
        <v>388</v>
      </c>
      <c r="I2663" s="138">
        <f>IF(H2663="Urban",VLOOKUP(C2663,'Wage Index Urban (CMS.GOV)-PDPM'!$A$2:$D$1682,4,FALSE),0)</f>
        <v>0</v>
      </c>
      <c r="J2663" s="138">
        <f>IF(H2663="Rural",VLOOKUP(B2663,'Wage Index Rural (CMS.GOV)-PDPM'!$B$1:$C$54,2,FALSE),0)</f>
        <v>0.83010000000000006</v>
      </c>
    </row>
    <row r="2664" spans="1:10" x14ac:dyDescent="0.25">
      <c r="A2664" s="134">
        <v>45113</v>
      </c>
      <c r="B2664" s="134" t="s">
        <v>3045</v>
      </c>
      <c r="C2664" s="131">
        <v>99945</v>
      </c>
      <c r="D2664" s="132" t="s">
        <v>4178</v>
      </c>
      <c r="E2664" s="133" t="s">
        <v>4179</v>
      </c>
      <c r="F2664" s="133" t="s">
        <v>7106</v>
      </c>
      <c r="G2664" s="135">
        <f t="shared" si="41"/>
        <v>0.83010000000000006</v>
      </c>
      <c r="H2664" s="134" t="s">
        <v>388</v>
      </c>
      <c r="I2664" s="138">
        <f>IF(H2664="Urban",VLOOKUP(C2664,'Wage Index Urban (CMS.GOV)-PDPM'!$A$2:$D$1682,4,FALSE),0)</f>
        <v>0</v>
      </c>
      <c r="J2664" s="138">
        <f>IF(H2664="Rural",VLOOKUP(B2664,'Wage Index Rural (CMS.GOV)-PDPM'!$B$1:$C$54,2,FALSE),0)</f>
        <v>0.83010000000000006</v>
      </c>
    </row>
    <row r="2665" spans="1:10" x14ac:dyDescent="0.25">
      <c r="A2665" s="134">
        <v>45120</v>
      </c>
      <c r="B2665" s="134" t="s">
        <v>3045</v>
      </c>
      <c r="C2665" s="131">
        <v>28660</v>
      </c>
      <c r="D2665" s="132" t="s">
        <v>2095</v>
      </c>
      <c r="E2665" s="133" t="s">
        <v>4180</v>
      </c>
      <c r="F2665" s="133" t="s">
        <v>325</v>
      </c>
      <c r="G2665" s="135">
        <f t="shared" si="41"/>
        <v>0.9083</v>
      </c>
      <c r="H2665" s="134" t="s">
        <v>391</v>
      </c>
      <c r="I2665" s="138">
        <f>IF(H2665="Urban",VLOOKUP(C2665,'Wage Index Urban (CMS.GOV)-PDPM'!$A$2:$D$1682,4,FALSE),0)</f>
        <v>0.9083</v>
      </c>
      <c r="J2665" s="138">
        <f>IF(H2665="Rural",VLOOKUP(B2665,'Wage Index Rural (CMS.GOV)-PDPM'!$B$1:$C$54,2,FALSE),0)</f>
        <v>0</v>
      </c>
    </row>
    <row r="2666" spans="1:10" x14ac:dyDescent="0.25">
      <c r="A2666" s="134">
        <v>45130</v>
      </c>
      <c r="B2666" s="134" t="s">
        <v>3045</v>
      </c>
      <c r="C2666" s="131">
        <v>41700</v>
      </c>
      <c r="D2666" s="132" t="s">
        <v>4181</v>
      </c>
      <c r="E2666" s="133" t="s">
        <v>4182</v>
      </c>
      <c r="F2666" s="133" t="s">
        <v>323</v>
      </c>
      <c r="G2666" s="135">
        <f t="shared" si="41"/>
        <v>0.8649</v>
      </c>
      <c r="H2666" s="134" t="s">
        <v>391</v>
      </c>
      <c r="I2666" s="138">
        <f>IF(H2666="Urban",VLOOKUP(C2666,'Wage Index Urban (CMS.GOV)-PDPM'!$A$2:$D$1682,4,FALSE),0)</f>
        <v>0.8649</v>
      </c>
      <c r="J2666" s="138">
        <f>IF(H2666="Rural",VLOOKUP(B2666,'Wage Index Rural (CMS.GOV)-PDPM'!$B$1:$C$54,2,FALSE),0)</f>
        <v>0</v>
      </c>
    </row>
    <row r="2667" spans="1:10" x14ac:dyDescent="0.25">
      <c r="A2667" s="134">
        <v>45140</v>
      </c>
      <c r="B2667" s="134" t="s">
        <v>3045</v>
      </c>
      <c r="C2667" s="131">
        <v>99945</v>
      </c>
      <c r="D2667" s="132" t="s">
        <v>4183</v>
      </c>
      <c r="E2667" s="133" t="s">
        <v>4184</v>
      </c>
      <c r="F2667" s="133" t="s">
        <v>7106</v>
      </c>
      <c r="G2667" s="135">
        <f t="shared" si="41"/>
        <v>0.83010000000000006</v>
      </c>
      <c r="H2667" s="134" t="s">
        <v>388</v>
      </c>
      <c r="I2667" s="138">
        <f>IF(H2667="Urban",VLOOKUP(C2667,'Wage Index Urban (CMS.GOV)-PDPM'!$A$2:$D$1682,4,FALSE),0)</f>
        <v>0</v>
      </c>
      <c r="J2667" s="138">
        <f>IF(H2667="Rural",VLOOKUP(B2667,'Wage Index Rural (CMS.GOV)-PDPM'!$B$1:$C$54,2,FALSE),0)</f>
        <v>0.83010000000000006</v>
      </c>
    </row>
    <row r="2668" spans="1:10" x14ac:dyDescent="0.25">
      <c r="A2668" s="134">
        <v>45150</v>
      </c>
      <c r="B2668" s="134" t="s">
        <v>3045</v>
      </c>
      <c r="C2668" s="131">
        <v>99945</v>
      </c>
      <c r="D2668" s="132" t="s">
        <v>4185</v>
      </c>
      <c r="E2668" s="133" t="s">
        <v>4186</v>
      </c>
      <c r="F2668" s="133" t="s">
        <v>7106</v>
      </c>
      <c r="G2668" s="135">
        <f t="shared" si="41"/>
        <v>0.83010000000000006</v>
      </c>
      <c r="H2668" s="134" t="s">
        <v>388</v>
      </c>
      <c r="I2668" s="138">
        <f>IF(H2668="Urban",VLOOKUP(C2668,'Wage Index Urban (CMS.GOV)-PDPM'!$A$2:$D$1682,4,FALSE),0)</f>
        <v>0</v>
      </c>
      <c r="J2668" s="138">
        <f>IF(H2668="Rural",VLOOKUP(B2668,'Wage Index Rural (CMS.GOV)-PDPM'!$B$1:$C$54,2,FALSE),0)</f>
        <v>0.83010000000000006</v>
      </c>
    </row>
    <row r="2669" spans="1:10" x14ac:dyDescent="0.25">
      <c r="A2669" s="134">
        <v>45160</v>
      </c>
      <c r="B2669" s="134" t="s">
        <v>3045</v>
      </c>
      <c r="C2669" s="131">
        <v>99945</v>
      </c>
      <c r="D2669" s="132" t="s">
        <v>4187</v>
      </c>
      <c r="E2669" s="133" t="s">
        <v>4188</v>
      </c>
      <c r="F2669" s="133" t="s">
        <v>7106</v>
      </c>
      <c r="G2669" s="135">
        <f t="shared" si="41"/>
        <v>0.83010000000000006</v>
      </c>
      <c r="H2669" s="134" t="s">
        <v>388</v>
      </c>
      <c r="I2669" s="138">
        <f>IF(H2669="Urban",VLOOKUP(C2669,'Wage Index Urban (CMS.GOV)-PDPM'!$A$2:$D$1682,4,FALSE),0)</f>
        <v>0</v>
      </c>
      <c r="J2669" s="138">
        <f>IF(H2669="Rural",VLOOKUP(B2669,'Wage Index Rural (CMS.GOV)-PDPM'!$B$1:$C$54,2,FALSE),0)</f>
        <v>0.83010000000000006</v>
      </c>
    </row>
    <row r="2670" spans="1:10" x14ac:dyDescent="0.25">
      <c r="A2670" s="134">
        <v>45170</v>
      </c>
      <c r="B2670" s="134" t="s">
        <v>3045</v>
      </c>
      <c r="C2670" s="131">
        <v>45500</v>
      </c>
      <c r="D2670" s="132" t="s">
        <v>4189</v>
      </c>
      <c r="E2670" s="133" t="s">
        <v>4190</v>
      </c>
      <c r="F2670" s="133" t="s">
        <v>40</v>
      </c>
      <c r="G2670" s="135">
        <f t="shared" si="41"/>
        <v>0.89760000000000006</v>
      </c>
      <c r="H2670" s="134" t="s">
        <v>391</v>
      </c>
      <c r="I2670" s="138">
        <f>IF(H2670="Urban",VLOOKUP(C2670,'Wage Index Urban (CMS.GOV)-PDPM'!$A$2:$D$1682,4,FALSE),0)</f>
        <v>0.89760000000000006</v>
      </c>
      <c r="J2670" s="138">
        <f>IF(H2670="Rural",VLOOKUP(B2670,'Wage Index Rural (CMS.GOV)-PDPM'!$B$1:$C$54,2,FALSE),0)</f>
        <v>0</v>
      </c>
    </row>
    <row r="2671" spans="1:10" x14ac:dyDescent="0.25">
      <c r="A2671" s="134">
        <v>45180</v>
      </c>
      <c r="B2671" s="134" t="s">
        <v>3045</v>
      </c>
      <c r="C2671" s="131">
        <v>26420</v>
      </c>
      <c r="D2671" s="132" t="s">
        <v>4191</v>
      </c>
      <c r="E2671" s="133" t="s">
        <v>4192</v>
      </c>
      <c r="F2671" s="133" t="s">
        <v>324</v>
      </c>
      <c r="G2671" s="135">
        <f t="shared" si="41"/>
        <v>1.0026000000000002</v>
      </c>
      <c r="H2671" s="134" t="s">
        <v>391</v>
      </c>
      <c r="I2671" s="138">
        <f>IF(H2671="Urban",VLOOKUP(C2671,'Wage Index Urban (CMS.GOV)-PDPM'!$A$2:$D$1682,4,FALSE),0)</f>
        <v>1.0026000000000002</v>
      </c>
      <c r="J2671" s="138">
        <f>IF(H2671="Rural",VLOOKUP(B2671,'Wage Index Rural (CMS.GOV)-PDPM'!$B$1:$C$54,2,FALSE),0)</f>
        <v>0</v>
      </c>
    </row>
    <row r="2672" spans="1:10" x14ac:dyDescent="0.25">
      <c r="A2672" s="134">
        <v>45190</v>
      </c>
      <c r="B2672" s="134" t="s">
        <v>3045</v>
      </c>
      <c r="C2672" s="131">
        <v>17780</v>
      </c>
      <c r="D2672" s="132" t="s">
        <v>4193</v>
      </c>
      <c r="E2672" s="133" t="s">
        <v>4194</v>
      </c>
      <c r="F2672" s="133" t="s">
        <v>326</v>
      </c>
      <c r="G2672" s="135">
        <f t="shared" si="41"/>
        <v>0.89680000000000004</v>
      </c>
      <c r="H2672" s="134" t="s">
        <v>391</v>
      </c>
      <c r="I2672" s="138">
        <f>IF(H2672="Urban",VLOOKUP(C2672,'Wage Index Urban (CMS.GOV)-PDPM'!$A$2:$D$1682,4,FALSE),0)</f>
        <v>0.89680000000000004</v>
      </c>
      <c r="J2672" s="138">
        <f>IF(H2672="Rural",VLOOKUP(B2672,'Wage Index Rural (CMS.GOV)-PDPM'!$B$1:$C$54,2,FALSE),0)</f>
        <v>0</v>
      </c>
    </row>
    <row r="2673" spans="1:10" x14ac:dyDescent="0.25">
      <c r="A2673" s="134">
        <v>45200</v>
      </c>
      <c r="B2673" s="134" t="s">
        <v>3045</v>
      </c>
      <c r="C2673" s="131">
        <v>99945</v>
      </c>
      <c r="D2673" s="132" t="s">
        <v>4195</v>
      </c>
      <c r="E2673" s="133" t="s">
        <v>4196</v>
      </c>
      <c r="F2673" s="133" t="s">
        <v>7106</v>
      </c>
      <c r="G2673" s="135">
        <f t="shared" si="41"/>
        <v>0.83010000000000006</v>
      </c>
      <c r="H2673" s="134" t="s">
        <v>388</v>
      </c>
      <c r="I2673" s="138">
        <f>IF(H2673="Urban",VLOOKUP(C2673,'Wage Index Urban (CMS.GOV)-PDPM'!$A$2:$D$1682,4,FALSE),0)</f>
        <v>0</v>
      </c>
      <c r="J2673" s="138">
        <f>IF(H2673="Rural",VLOOKUP(B2673,'Wage Index Rural (CMS.GOV)-PDPM'!$B$1:$C$54,2,FALSE),0)</f>
        <v>0.83010000000000006</v>
      </c>
    </row>
    <row r="2674" spans="1:10" x14ac:dyDescent="0.25">
      <c r="A2674" s="134">
        <v>45201</v>
      </c>
      <c r="B2674" s="134" t="s">
        <v>3045</v>
      </c>
      <c r="C2674" s="131">
        <v>99945</v>
      </c>
      <c r="D2674" s="132" t="s">
        <v>4197</v>
      </c>
      <c r="E2674" s="133" t="s">
        <v>4198</v>
      </c>
      <c r="F2674" s="133" t="s">
        <v>7106</v>
      </c>
      <c r="G2674" s="135">
        <f t="shared" si="41"/>
        <v>0.83010000000000006</v>
      </c>
      <c r="H2674" s="134" t="s">
        <v>388</v>
      </c>
      <c r="I2674" s="138">
        <f>IF(H2674="Urban",VLOOKUP(C2674,'Wage Index Urban (CMS.GOV)-PDPM'!$A$2:$D$1682,4,FALSE),0)</f>
        <v>0</v>
      </c>
      <c r="J2674" s="138">
        <f>IF(H2674="Rural",VLOOKUP(B2674,'Wage Index Rural (CMS.GOV)-PDPM'!$B$1:$C$54,2,FALSE),0)</f>
        <v>0.83010000000000006</v>
      </c>
    </row>
    <row r="2675" spans="1:10" x14ac:dyDescent="0.25">
      <c r="A2675" s="134">
        <v>45210</v>
      </c>
      <c r="B2675" s="134" t="s">
        <v>3045</v>
      </c>
      <c r="C2675" s="131">
        <v>99945</v>
      </c>
      <c r="D2675" s="132" t="s">
        <v>1147</v>
      </c>
      <c r="E2675" s="133" t="s">
        <v>4199</v>
      </c>
      <c r="F2675" s="133" t="s">
        <v>7106</v>
      </c>
      <c r="G2675" s="135">
        <f t="shared" si="41"/>
        <v>0.83010000000000006</v>
      </c>
      <c r="H2675" s="134" t="s">
        <v>388</v>
      </c>
      <c r="I2675" s="138">
        <f>IF(H2675="Urban",VLOOKUP(C2675,'Wage Index Urban (CMS.GOV)-PDPM'!$A$2:$D$1682,4,FALSE),0)</f>
        <v>0</v>
      </c>
      <c r="J2675" s="138">
        <f>IF(H2675="Rural",VLOOKUP(B2675,'Wage Index Rural (CMS.GOV)-PDPM'!$B$1:$C$54,2,FALSE),0)</f>
        <v>0.83010000000000006</v>
      </c>
    </row>
    <row r="2676" spans="1:10" x14ac:dyDescent="0.25">
      <c r="A2676" s="134">
        <v>45220</v>
      </c>
      <c r="B2676" s="134" t="s">
        <v>3045</v>
      </c>
      <c r="C2676" s="131">
        <v>99945</v>
      </c>
      <c r="D2676" s="132" t="s">
        <v>1486</v>
      </c>
      <c r="E2676" s="133" t="s">
        <v>4200</v>
      </c>
      <c r="F2676" s="133" t="s">
        <v>7106</v>
      </c>
      <c r="G2676" s="135">
        <f t="shared" si="41"/>
        <v>0.83010000000000006</v>
      </c>
      <c r="H2676" s="134" t="s">
        <v>388</v>
      </c>
      <c r="I2676" s="138">
        <f>IF(H2676="Urban",VLOOKUP(C2676,'Wage Index Urban (CMS.GOV)-PDPM'!$A$2:$D$1682,4,FALSE),0)</f>
        <v>0</v>
      </c>
      <c r="J2676" s="138">
        <f>IF(H2676="Rural",VLOOKUP(B2676,'Wage Index Rural (CMS.GOV)-PDPM'!$B$1:$C$54,2,FALSE),0)</f>
        <v>0.83010000000000006</v>
      </c>
    </row>
    <row r="2677" spans="1:10" x14ac:dyDescent="0.25">
      <c r="A2677" s="134">
        <v>45221</v>
      </c>
      <c r="B2677" s="134" t="s">
        <v>3045</v>
      </c>
      <c r="C2677" s="131">
        <v>17780</v>
      </c>
      <c r="D2677" s="132" t="s">
        <v>4201</v>
      </c>
      <c r="E2677" s="133" t="s">
        <v>4202</v>
      </c>
      <c r="F2677" s="133" t="s">
        <v>326</v>
      </c>
      <c r="G2677" s="135">
        <f t="shared" si="41"/>
        <v>0.89680000000000004</v>
      </c>
      <c r="H2677" s="134" t="s">
        <v>391</v>
      </c>
      <c r="I2677" s="138">
        <f>IF(H2677="Urban",VLOOKUP(C2677,'Wage Index Urban (CMS.GOV)-PDPM'!$A$2:$D$1682,4,FALSE),0)</f>
        <v>0.89680000000000004</v>
      </c>
      <c r="J2677" s="138">
        <f>IF(H2677="Rural",VLOOKUP(B2677,'Wage Index Rural (CMS.GOV)-PDPM'!$B$1:$C$54,2,FALSE),0)</f>
        <v>0</v>
      </c>
    </row>
    <row r="2678" spans="1:10" x14ac:dyDescent="0.25">
      <c r="A2678" s="134">
        <v>45222</v>
      </c>
      <c r="B2678" s="134" t="s">
        <v>3045</v>
      </c>
      <c r="C2678" s="131">
        <v>99945</v>
      </c>
      <c r="D2678" s="132" t="s">
        <v>4203</v>
      </c>
      <c r="E2678" s="133" t="s">
        <v>4204</v>
      </c>
      <c r="F2678" s="133" t="s">
        <v>7106</v>
      </c>
      <c r="G2678" s="135">
        <f t="shared" si="41"/>
        <v>0.83010000000000006</v>
      </c>
      <c r="H2678" s="134" t="s">
        <v>388</v>
      </c>
      <c r="I2678" s="138">
        <f>IF(H2678="Urban",VLOOKUP(C2678,'Wage Index Urban (CMS.GOV)-PDPM'!$A$2:$D$1682,4,FALSE),0)</f>
        <v>0</v>
      </c>
      <c r="J2678" s="138">
        <f>IF(H2678="Rural",VLOOKUP(B2678,'Wage Index Rural (CMS.GOV)-PDPM'!$B$1:$C$54,2,FALSE),0)</f>
        <v>0.83010000000000006</v>
      </c>
    </row>
    <row r="2679" spans="1:10" x14ac:dyDescent="0.25">
      <c r="A2679" s="134">
        <v>45223</v>
      </c>
      <c r="B2679" s="134" t="s">
        <v>3045</v>
      </c>
      <c r="C2679" s="131">
        <v>12420</v>
      </c>
      <c r="D2679" s="132" t="s">
        <v>2112</v>
      </c>
      <c r="E2679" s="133" t="s">
        <v>4205</v>
      </c>
      <c r="F2679" s="133" t="s">
        <v>6497</v>
      </c>
      <c r="G2679" s="135">
        <f t="shared" si="41"/>
        <v>0.93330000000000002</v>
      </c>
      <c r="H2679" s="134" t="s">
        <v>391</v>
      </c>
      <c r="I2679" s="138">
        <f>IF(H2679="Urban",VLOOKUP(C2679,'Wage Index Urban (CMS.GOV)-PDPM'!$A$2:$D$1682,4,FALSE),0)</f>
        <v>0.93330000000000002</v>
      </c>
      <c r="J2679" s="138">
        <f>IF(H2679="Rural",VLOOKUP(B2679,'Wage Index Rural (CMS.GOV)-PDPM'!$B$1:$C$54,2,FALSE),0)</f>
        <v>0</v>
      </c>
    </row>
    <row r="2680" spans="1:10" x14ac:dyDescent="0.25">
      <c r="A2680" s="134">
        <v>45224</v>
      </c>
      <c r="B2680" s="134" t="s">
        <v>3045</v>
      </c>
      <c r="C2680" s="131">
        <v>99945</v>
      </c>
      <c r="D2680" s="132" t="s">
        <v>404</v>
      </c>
      <c r="E2680" s="133" t="s">
        <v>4206</v>
      </c>
      <c r="F2680" s="133" t="s">
        <v>7106</v>
      </c>
      <c r="G2680" s="135">
        <f t="shared" si="41"/>
        <v>0.83010000000000006</v>
      </c>
      <c r="H2680" s="134" t="s">
        <v>388</v>
      </c>
      <c r="I2680" s="138">
        <f>IF(H2680="Urban",VLOOKUP(C2680,'Wage Index Urban (CMS.GOV)-PDPM'!$A$2:$D$1682,4,FALSE),0)</f>
        <v>0</v>
      </c>
      <c r="J2680" s="138">
        <f>IF(H2680="Rural",VLOOKUP(B2680,'Wage Index Rural (CMS.GOV)-PDPM'!$B$1:$C$54,2,FALSE),0)</f>
        <v>0.83010000000000006</v>
      </c>
    </row>
    <row r="2681" spans="1:10" x14ac:dyDescent="0.25">
      <c r="A2681" s="134">
        <v>45230</v>
      </c>
      <c r="B2681" s="134" t="s">
        <v>3045</v>
      </c>
      <c r="C2681" s="131">
        <v>10180</v>
      </c>
      <c r="D2681" s="132" t="s">
        <v>4207</v>
      </c>
      <c r="E2681" s="133" t="s">
        <v>4208</v>
      </c>
      <c r="F2681" s="133" t="s">
        <v>327</v>
      </c>
      <c r="G2681" s="135">
        <f t="shared" si="41"/>
        <v>0.90080000000000005</v>
      </c>
      <c r="H2681" s="134" t="s">
        <v>391</v>
      </c>
      <c r="I2681" s="138">
        <f>IF(H2681="Urban",VLOOKUP(C2681,'Wage Index Urban (CMS.GOV)-PDPM'!$A$2:$D$1682,4,FALSE),0)</f>
        <v>0.90080000000000005</v>
      </c>
      <c r="J2681" s="138">
        <f>IF(H2681="Rural",VLOOKUP(B2681,'Wage Index Rural (CMS.GOV)-PDPM'!$B$1:$C$54,2,FALSE),0)</f>
        <v>0</v>
      </c>
    </row>
    <row r="2682" spans="1:10" x14ac:dyDescent="0.25">
      <c r="A2682" s="134">
        <v>45240</v>
      </c>
      <c r="B2682" s="134" t="s">
        <v>3045</v>
      </c>
      <c r="C2682" s="131">
        <v>15180</v>
      </c>
      <c r="D2682" s="132" t="s">
        <v>3798</v>
      </c>
      <c r="E2682" s="133" t="s">
        <v>4209</v>
      </c>
      <c r="F2682" s="133" t="s">
        <v>328</v>
      </c>
      <c r="G2682" s="135">
        <f t="shared" si="41"/>
        <v>0.80890000000000006</v>
      </c>
      <c r="H2682" s="134" t="s">
        <v>391</v>
      </c>
      <c r="I2682" s="138">
        <f>IF(H2682="Urban",VLOOKUP(C2682,'Wage Index Urban (CMS.GOV)-PDPM'!$A$2:$D$1682,4,FALSE),0)</f>
        <v>0.80890000000000006</v>
      </c>
      <c r="J2682" s="138">
        <f>IF(H2682="Rural",VLOOKUP(B2682,'Wage Index Rural (CMS.GOV)-PDPM'!$B$1:$C$54,2,FALSE),0)</f>
        <v>0</v>
      </c>
    </row>
    <row r="2683" spans="1:10" x14ac:dyDescent="0.25">
      <c r="A2683" s="134">
        <v>45250</v>
      </c>
      <c r="B2683" s="134" t="s">
        <v>3045</v>
      </c>
      <c r="C2683" s="131">
        <v>99945</v>
      </c>
      <c r="D2683" s="132" t="s">
        <v>4210</v>
      </c>
      <c r="E2683" s="133" t="s">
        <v>4211</v>
      </c>
      <c r="F2683" s="133" t="s">
        <v>7106</v>
      </c>
      <c r="G2683" s="135">
        <f t="shared" si="41"/>
        <v>0.83010000000000006</v>
      </c>
      <c r="H2683" s="134" t="s">
        <v>388</v>
      </c>
      <c r="I2683" s="138">
        <f>IF(H2683="Urban",VLOOKUP(C2683,'Wage Index Urban (CMS.GOV)-PDPM'!$A$2:$D$1682,4,FALSE),0)</f>
        <v>0</v>
      </c>
      <c r="J2683" s="138">
        <f>IF(H2683="Rural",VLOOKUP(B2683,'Wage Index Rural (CMS.GOV)-PDPM'!$B$1:$C$54,2,FALSE),0)</f>
        <v>0.83010000000000006</v>
      </c>
    </row>
    <row r="2684" spans="1:10" x14ac:dyDescent="0.25">
      <c r="A2684" s="134">
        <v>45251</v>
      </c>
      <c r="B2684" s="134" t="s">
        <v>3045</v>
      </c>
      <c r="C2684" s="131">
        <v>11100</v>
      </c>
      <c r="D2684" s="132" t="s">
        <v>4212</v>
      </c>
      <c r="E2684" s="133" t="s">
        <v>4213</v>
      </c>
      <c r="F2684" s="133" t="s">
        <v>322</v>
      </c>
      <c r="G2684" s="135">
        <f t="shared" si="41"/>
        <v>0.76580000000000004</v>
      </c>
      <c r="H2684" s="134" t="s">
        <v>391</v>
      </c>
      <c r="I2684" s="138">
        <f>IF(H2684="Urban",VLOOKUP(C2684,'Wage Index Urban (CMS.GOV)-PDPM'!$A$2:$D$1682,4,FALSE),0)</f>
        <v>0.76580000000000004</v>
      </c>
      <c r="J2684" s="138">
        <f>IF(H2684="Rural",VLOOKUP(B2684,'Wage Index Rural (CMS.GOV)-PDPM'!$B$1:$C$54,2,FALSE),0)</f>
        <v>0</v>
      </c>
    </row>
    <row r="2685" spans="1:10" x14ac:dyDescent="0.25">
      <c r="A2685" s="134">
        <v>45260</v>
      </c>
      <c r="B2685" s="134" t="s">
        <v>3045</v>
      </c>
      <c r="C2685" s="131">
        <v>99945</v>
      </c>
      <c r="D2685" s="132" t="s">
        <v>1492</v>
      </c>
      <c r="E2685" s="133" t="s">
        <v>4214</v>
      </c>
      <c r="F2685" s="133" t="s">
        <v>7106</v>
      </c>
      <c r="G2685" s="135">
        <f t="shared" si="41"/>
        <v>0.83010000000000006</v>
      </c>
      <c r="H2685" s="134" t="s">
        <v>388</v>
      </c>
      <c r="I2685" s="138">
        <f>IF(H2685="Urban",VLOOKUP(C2685,'Wage Index Urban (CMS.GOV)-PDPM'!$A$2:$D$1682,4,FALSE),0)</f>
        <v>0</v>
      </c>
      <c r="J2685" s="138">
        <f>IF(H2685="Rural",VLOOKUP(B2685,'Wage Index Rural (CMS.GOV)-PDPM'!$B$1:$C$54,2,FALSE),0)</f>
        <v>0.83010000000000006</v>
      </c>
    </row>
    <row r="2686" spans="1:10" x14ac:dyDescent="0.25">
      <c r="A2686" s="134">
        <v>45270</v>
      </c>
      <c r="B2686" s="134" t="s">
        <v>3045</v>
      </c>
      <c r="C2686" s="131">
        <v>99945</v>
      </c>
      <c r="D2686" s="132" t="s">
        <v>4215</v>
      </c>
      <c r="E2686" s="133" t="s">
        <v>4216</v>
      </c>
      <c r="F2686" s="133" t="s">
        <v>7106</v>
      </c>
      <c r="G2686" s="135">
        <f t="shared" si="41"/>
        <v>0.83010000000000006</v>
      </c>
      <c r="H2686" s="134" t="s">
        <v>388</v>
      </c>
      <c r="I2686" s="138">
        <f>IF(H2686="Urban",VLOOKUP(C2686,'Wage Index Urban (CMS.GOV)-PDPM'!$A$2:$D$1682,4,FALSE),0)</f>
        <v>0</v>
      </c>
      <c r="J2686" s="138">
        <f>IF(H2686="Rural",VLOOKUP(B2686,'Wage Index Rural (CMS.GOV)-PDPM'!$B$1:$C$54,2,FALSE),0)</f>
        <v>0.83010000000000006</v>
      </c>
    </row>
    <row r="2687" spans="1:10" x14ac:dyDescent="0.25">
      <c r="A2687" s="134">
        <v>45280</v>
      </c>
      <c r="B2687" s="134" t="s">
        <v>3045</v>
      </c>
      <c r="C2687" s="131">
        <v>26420</v>
      </c>
      <c r="D2687" s="132" t="s">
        <v>406</v>
      </c>
      <c r="E2687" s="133" t="s">
        <v>4217</v>
      </c>
      <c r="F2687" s="133" t="s">
        <v>324</v>
      </c>
      <c r="G2687" s="135">
        <f t="shared" si="41"/>
        <v>1.0026000000000002</v>
      </c>
      <c r="H2687" s="134" t="s">
        <v>391</v>
      </c>
      <c r="I2687" s="138">
        <f>IF(H2687="Urban",VLOOKUP(C2687,'Wage Index Urban (CMS.GOV)-PDPM'!$A$2:$D$1682,4,FALSE),0)</f>
        <v>1.0026000000000002</v>
      </c>
      <c r="J2687" s="138">
        <f>IF(H2687="Rural",VLOOKUP(B2687,'Wage Index Rural (CMS.GOV)-PDPM'!$B$1:$C$54,2,FALSE),0)</f>
        <v>0</v>
      </c>
    </row>
    <row r="2688" spans="1:10" x14ac:dyDescent="0.25">
      <c r="A2688" s="134">
        <v>45281</v>
      </c>
      <c r="B2688" s="134" t="s">
        <v>3045</v>
      </c>
      <c r="C2688" s="131">
        <v>99945</v>
      </c>
      <c r="D2688" s="132" t="s">
        <v>408</v>
      </c>
      <c r="E2688" s="133" t="s">
        <v>4218</v>
      </c>
      <c r="F2688" s="133" t="s">
        <v>7106</v>
      </c>
      <c r="G2688" s="135">
        <f t="shared" si="41"/>
        <v>0.83010000000000006</v>
      </c>
      <c r="H2688" s="134" t="s">
        <v>388</v>
      </c>
      <c r="I2688" s="138">
        <f>IF(H2688="Urban",VLOOKUP(C2688,'Wage Index Urban (CMS.GOV)-PDPM'!$A$2:$D$1682,4,FALSE),0)</f>
        <v>0</v>
      </c>
      <c r="J2688" s="138">
        <f>IF(H2688="Rural",VLOOKUP(B2688,'Wage Index Rural (CMS.GOV)-PDPM'!$B$1:$C$54,2,FALSE),0)</f>
        <v>0.83010000000000006</v>
      </c>
    </row>
    <row r="2689" spans="1:10" x14ac:dyDescent="0.25">
      <c r="A2689" s="134">
        <v>45290</v>
      </c>
      <c r="B2689" s="134" t="s">
        <v>3045</v>
      </c>
      <c r="C2689" s="131">
        <v>99945</v>
      </c>
      <c r="D2689" s="132" t="s">
        <v>4219</v>
      </c>
      <c r="E2689" s="133" t="s">
        <v>4220</v>
      </c>
      <c r="F2689" s="133" t="s">
        <v>7106</v>
      </c>
      <c r="G2689" s="135">
        <f t="shared" si="41"/>
        <v>0.83010000000000006</v>
      </c>
      <c r="H2689" s="134" t="s">
        <v>388</v>
      </c>
      <c r="I2689" s="138">
        <f>IF(H2689="Urban",VLOOKUP(C2689,'Wage Index Urban (CMS.GOV)-PDPM'!$A$2:$D$1682,4,FALSE),0)</f>
        <v>0</v>
      </c>
      <c r="J2689" s="138">
        <f>IF(H2689="Rural",VLOOKUP(B2689,'Wage Index Rural (CMS.GOV)-PDPM'!$B$1:$C$54,2,FALSE),0)</f>
        <v>0.83010000000000006</v>
      </c>
    </row>
    <row r="2690" spans="1:10" x14ac:dyDescent="0.25">
      <c r="A2690" s="134">
        <v>45291</v>
      </c>
      <c r="B2690" s="134" t="s">
        <v>3045</v>
      </c>
      <c r="C2690" s="131">
        <v>48660</v>
      </c>
      <c r="D2690" s="132" t="s">
        <v>416</v>
      </c>
      <c r="E2690" s="133" t="s">
        <v>4221</v>
      </c>
      <c r="F2690" s="133" t="s">
        <v>321</v>
      </c>
      <c r="G2690" s="135">
        <f t="shared" si="41"/>
        <v>0.88350000000000006</v>
      </c>
      <c r="H2690" s="134" t="s">
        <v>391</v>
      </c>
      <c r="I2690" s="138">
        <f>IF(H2690="Urban",VLOOKUP(C2690,'Wage Index Urban (CMS.GOV)-PDPM'!$A$2:$D$1682,4,FALSE),0)</f>
        <v>0.88350000000000006</v>
      </c>
      <c r="J2690" s="138">
        <f>IF(H2690="Rural",VLOOKUP(B2690,'Wage Index Rural (CMS.GOV)-PDPM'!$B$1:$C$54,2,FALSE),0)</f>
        <v>0</v>
      </c>
    </row>
    <row r="2691" spans="1:10" x14ac:dyDescent="0.25">
      <c r="A2691" s="134">
        <v>45292</v>
      </c>
      <c r="B2691" s="134" t="s">
        <v>3045</v>
      </c>
      <c r="C2691" s="131">
        <v>99945</v>
      </c>
      <c r="D2691" s="132" t="s">
        <v>4222</v>
      </c>
      <c r="E2691" s="133" t="s">
        <v>4223</v>
      </c>
      <c r="F2691" s="133" t="s">
        <v>7106</v>
      </c>
      <c r="G2691" s="135">
        <f t="shared" si="41"/>
        <v>0.83010000000000006</v>
      </c>
      <c r="H2691" s="134" t="s">
        <v>388</v>
      </c>
      <c r="I2691" s="138">
        <f>IF(H2691="Urban",VLOOKUP(C2691,'Wage Index Urban (CMS.GOV)-PDPM'!$A$2:$D$1682,4,FALSE),0)</f>
        <v>0</v>
      </c>
      <c r="J2691" s="138">
        <f>IF(H2691="Rural",VLOOKUP(B2691,'Wage Index Rural (CMS.GOV)-PDPM'!$B$1:$C$54,2,FALSE),0)</f>
        <v>0.83010000000000006</v>
      </c>
    </row>
    <row r="2692" spans="1:10" x14ac:dyDescent="0.25">
      <c r="A2692" s="134">
        <v>45300</v>
      </c>
      <c r="B2692" s="134" t="s">
        <v>3045</v>
      </c>
      <c r="C2692" s="131">
        <v>99945</v>
      </c>
      <c r="D2692" s="132" t="s">
        <v>4224</v>
      </c>
      <c r="E2692" s="133" t="s">
        <v>4225</v>
      </c>
      <c r="F2692" s="133" t="s">
        <v>7106</v>
      </c>
      <c r="G2692" s="135">
        <f t="shared" si="41"/>
        <v>0.83010000000000006</v>
      </c>
      <c r="H2692" s="134" t="s">
        <v>388</v>
      </c>
      <c r="I2692" s="138">
        <f>IF(H2692="Urban",VLOOKUP(C2692,'Wage Index Urban (CMS.GOV)-PDPM'!$A$2:$D$1682,4,FALSE),0)</f>
        <v>0</v>
      </c>
      <c r="J2692" s="138">
        <f>IF(H2692="Rural",VLOOKUP(B2692,'Wage Index Rural (CMS.GOV)-PDPM'!$B$1:$C$54,2,FALSE),0)</f>
        <v>0.83010000000000006</v>
      </c>
    </row>
    <row r="2693" spans="1:10" x14ac:dyDescent="0.25">
      <c r="A2693" s="134">
        <v>45301</v>
      </c>
      <c r="B2693" s="134" t="s">
        <v>3045</v>
      </c>
      <c r="C2693" s="131">
        <v>99945</v>
      </c>
      <c r="D2693" s="132" t="s">
        <v>4226</v>
      </c>
      <c r="E2693" s="133" t="s">
        <v>4227</v>
      </c>
      <c r="F2693" s="133" t="s">
        <v>7106</v>
      </c>
      <c r="G2693" s="135">
        <f t="shared" si="41"/>
        <v>0.83010000000000006</v>
      </c>
      <c r="H2693" s="134" t="s">
        <v>388</v>
      </c>
      <c r="I2693" s="138">
        <f>IF(H2693="Urban",VLOOKUP(C2693,'Wage Index Urban (CMS.GOV)-PDPM'!$A$2:$D$1682,4,FALSE),0)</f>
        <v>0</v>
      </c>
      <c r="J2693" s="138">
        <f>IF(H2693="Rural",VLOOKUP(B2693,'Wage Index Rural (CMS.GOV)-PDPM'!$B$1:$C$54,2,FALSE),0)</f>
        <v>0.83010000000000006</v>
      </c>
    </row>
    <row r="2694" spans="1:10" x14ac:dyDescent="0.25">
      <c r="A2694" s="134">
        <v>45310</v>
      </c>
      <c r="B2694" s="134" t="s">
        <v>3045</v>
      </c>
      <c r="C2694" s="131">
        <v>19124</v>
      </c>
      <c r="D2694" s="132" t="s">
        <v>4228</v>
      </c>
      <c r="E2694" s="133" t="s">
        <v>4229</v>
      </c>
      <c r="F2694" s="133" t="s">
        <v>329</v>
      </c>
      <c r="G2694" s="135">
        <f t="shared" si="41"/>
        <v>0.96250000000000002</v>
      </c>
      <c r="H2694" s="134" t="s">
        <v>391</v>
      </c>
      <c r="I2694" s="138">
        <f>IF(H2694="Urban",VLOOKUP(C2694,'Wage Index Urban (CMS.GOV)-PDPM'!$A$2:$D$1682,4,FALSE),0)</f>
        <v>0.96250000000000002</v>
      </c>
      <c r="J2694" s="138">
        <f>IF(H2694="Rural",VLOOKUP(B2694,'Wage Index Rural (CMS.GOV)-PDPM'!$B$1:$C$54,2,FALSE),0)</f>
        <v>0</v>
      </c>
    </row>
    <row r="2695" spans="1:10" x14ac:dyDescent="0.25">
      <c r="A2695" s="134">
        <v>45311</v>
      </c>
      <c r="B2695" s="134" t="s">
        <v>3045</v>
      </c>
      <c r="C2695" s="131">
        <v>99945</v>
      </c>
      <c r="D2695" s="132" t="s">
        <v>4230</v>
      </c>
      <c r="E2695" s="133" t="s">
        <v>4231</v>
      </c>
      <c r="F2695" s="133" t="s">
        <v>7106</v>
      </c>
      <c r="G2695" s="135">
        <f t="shared" si="41"/>
        <v>0.83010000000000006</v>
      </c>
      <c r="H2695" s="134" t="s">
        <v>388</v>
      </c>
      <c r="I2695" s="138">
        <f>IF(H2695="Urban",VLOOKUP(C2695,'Wage Index Urban (CMS.GOV)-PDPM'!$A$2:$D$1682,4,FALSE),0)</f>
        <v>0</v>
      </c>
      <c r="J2695" s="138">
        <f>IF(H2695="Rural",VLOOKUP(B2695,'Wage Index Rural (CMS.GOV)-PDPM'!$B$1:$C$54,2,FALSE),0)</f>
        <v>0.83010000000000006</v>
      </c>
    </row>
    <row r="2696" spans="1:10" x14ac:dyDescent="0.25">
      <c r="A2696" s="134">
        <v>45312</v>
      </c>
      <c r="B2696" s="134" t="s">
        <v>3045</v>
      </c>
      <c r="C2696" s="131">
        <v>99945</v>
      </c>
      <c r="D2696" s="132" t="s">
        <v>861</v>
      </c>
      <c r="E2696" s="133" t="s">
        <v>4232</v>
      </c>
      <c r="F2696" s="133" t="s">
        <v>7106</v>
      </c>
      <c r="G2696" s="135">
        <f t="shared" si="41"/>
        <v>0.83010000000000006</v>
      </c>
      <c r="H2696" s="134" t="s">
        <v>388</v>
      </c>
      <c r="I2696" s="138">
        <f>IF(H2696="Urban",VLOOKUP(C2696,'Wage Index Urban (CMS.GOV)-PDPM'!$A$2:$D$1682,4,FALSE),0)</f>
        <v>0</v>
      </c>
      <c r="J2696" s="138">
        <f>IF(H2696="Rural",VLOOKUP(B2696,'Wage Index Rural (CMS.GOV)-PDPM'!$B$1:$C$54,2,FALSE),0)</f>
        <v>0.83010000000000006</v>
      </c>
    </row>
    <row r="2697" spans="1:10" x14ac:dyDescent="0.25">
      <c r="A2697" s="134">
        <v>45320</v>
      </c>
      <c r="B2697" s="134" t="s">
        <v>3045</v>
      </c>
      <c r="C2697" s="131">
        <v>41700</v>
      </c>
      <c r="D2697" s="132" t="s">
        <v>4233</v>
      </c>
      <c r="E2697" s="133" t="s">
        <v>4234</v>
      </c>
      <c r="F2697" s="133" t="s">
        <v>323</v>
      </c>
      <c r="G2697" s="135">
        <f t="shared" ref="G2697:G2760" si="42">IF(H2697="Rural",J2697,I2697)</f>
        <v>0.8649</v>
      </c>
      <c r="H2697" s="134" t="s">
        <v>391</v>
      </c>
      <c r="I2697" s="138">
        <f>IF(H2697="Urban",VLOOKUP(C2697,'Wage Index Urban (CMS.GOV)-PDPM'!$A$2:$D$1682,4,FALSE),0)</f>
        <v>0.8649</v>
      </c>
      <c r="J2697" s="138">
        <f>IF(H2697="Rural",VLOOKUP(B2697,'Wage Index Rural (CMS.GOV)-PDPM'!$B$1:$C$54,2,FALSE),0)</f>
        <v>0</v>
      </c>
    </row>
    <row r="2698" spans="1:10" x14ac:dyDescent="0.25">
      <c r="A2698" s="134">
        <v>45321</v>
      </c>
      <c r="B2698" s="134" t="s">
        <v>3045</v>
      </c>
      <c r="C2698" s="131">
        <v>99945</v>
      </c>
      <c r="D2698" s="132" t="s">
        <v>1938</v>
      </c>
      <c r="E2698" s="133" t="s">
        <v>4235</v>
      </c>
      <c r="F2698" s="133" t="s">
        <v>7106</v>
      </c>
      <c r="G2698" s="135">
        <f t="shared" si="42"/>
        <v>0.83010000000000006</v>
      </c>
      <c r="H2698" s="134" t="s">
        <v>388</v>
      </c>
      <c r="I2698" s="138">
        <f>IF(H2698="Urban",VLOOKUP(C2698,'Wage Index Urban (CMS.GOV)-PDPM'!$A$2:$D$1682,4,FALSE),0)</f>
        <v>0</v>
      </c>
      <c r="J2698" s="138">
        <f>IF(H2698="Rural",VLOOKUP(B2698,'Wage Index Rural (CMS.GOV)-PDPM'!$B$1:$C$54,2,FALSE),0)</f>
        <v>0.83010000000000006</v>
      </c>
    </row>
    <row r="2699" spans="1:10" x14ac:dyDescent="0.25">
      <c r="A2699" s="134">
        <v>45330</v>
      </c>
      <c r="B2699" s="134" t="s">
        <v>3045</v>
      </c>
      <c r="C2699" s="131">
        <v>99945</v>
      </c>
      <c r="D2699" s="132" t="s">
        <v>4236</v>
      </c>
      <c r="E2699" s="133" t="s">
        <v>4237</v>
      </c>
      <c r="F2699" s="133" t="s">
        <v>7106</v>
      </c>
      <c r="G2699" s="135">
        <f t="shared" si="42"/>
        <v>0.83010000000000006</v>
      </c>
      <c r="H2699" s="134" t="s">
        <v>388</v>
      </c>
      <c r="I2699" s="138">
        <f>IF(H2699="Urban",VLOOKUP(C2699,'Wage Index Urban (CMS.GOV)-PDPM'!$A$2:$D$1682,4,FALSE),0)</f>
        <v>0</v>
      </c>
      <c r="J2699" s="138">
        <f>IF(H2699="Rural",VLOOKUP(B2699,'Wage Index Rural (CMS.GOV)-PDPM'!$B$1:$C$54,2,FALSE),0)</f>
        <v>0.83010000000000006</v>
      </c>
    </row>
    <row r="2700" spans="1:10" x14ac:dyDescent="0.25">
      <c r="A2700" s="134">
        <v>45340</v>
      </c>
      <c r="B2700" s="134" t="s">
        <v>3045</v>
      </c>
      <c r="C2700" s="131">
        <v>99945</v>
      </c>
      <c r="D2700" s="132" t="s">
        <v>4238</v>
      </c>
      <c r="E2700" s="133" t="s">
        <v>4239</v>
      </c>
      <c r="F2700" s="133" t="s">
        <v>7106</v>
      </c>
      <c r="G2700" s="135">
        <f t="shared" si="42"/>
        <v>0.83010000000000006</v>
      </c>
      <c r="H2700" s="134" t="s">
        <v>388</v>
      </c>
      <c r="I2700" s="138">
        <f>IF(H2700="Urban",VLOOKUP(C2700,'Wage Index Urban (CMS.GOV)-PDPM'!$A$2:$D$1682,4,FALSE),0)</f>
        <v>0</v>
      </c>
      <c r="J2700" s="138">
        <f>IF(H2700="Rural",VLOOKUP(B2700,'Wage Index Rural (CMS.GOV)-PDPM'!$B$1:$C$54,2,FALSE),0)</f>
        <v>0.83010000000000006</v>
      </c>
    </row>
    <row r="2701" spans="1:10" x14ac:dyDescent="0.25">
      <c r="A2701" s="134">
        <v>45341</v>
      </c>
      <c r="B2701" s="134" t="s">
        <v>3045</v>
      </c>
      <c r="C2701" s="131">
        <v>28660</v>
      </c>
      <c r="D2701" s="132" t="s">
        <v>4240</v>
      </c>
      <c r="E2701" s="133" t="s">
        <v>4241</v>
      </c>
      <c r="F2701" s="133" t="s">
        <v>325</v>
      </c>
      <c r="G2701" s="135">
        <f t="shared" si="42"/>
        <v>0.9083</v>
      </c>
      <c r="H2701" s="134" t="s">
        <v>391</v>
      </c>
      <c r="I2701" s="138">
        <f>IF(H2701="Urban",VLOOKUP(C2701,'Wage Index Urban (CMS.GOV)-PDPM'!$A$2:$D$1682,4,FALSE),0)</f>
        <v>0.9083</v>
      </c>
      <c r="J2701" s="138">
        <f>IF(H2701="Rural",VLOOKUP(B2701,'Wage Index Rural (CMS.GOV)-PDPM'!$B$1:$C$54,2,FALSE),0)</f>
        <v>0</v>
      </c>
    </row>
    <row r="2702" spans="1:10" x14ac:dyDescent="0.25">
      <c r="A2702" s="134">
        <v>45350</v>
      </c>
      <c r="B2702" s="134" t="s">
        <v>3045</v>
      </c>
      <c r="C2702" s="131">
        <v>99945</v>
      </c>
      <c r="D2702" s="132" t="s">
        <v>4242</v>
      </c>
      <c r="E2702" s="133" t="s">
        <v>4243</v>
      </c>
      <c r="F2702" s="133" t="s">
        <v>7106</v>
      </c>
      <c r="G2702" s="135">
        <f t="shared" si="42"/>
        <v>0.83010000000000006</v>
      </c>
      <c r="H2702" s="134" t="s">
        <v>388</v>
      </c>
      <c r="I2702" s="138">
        <f>IF(H2702="Urban",VLOOKUP(C2702,'Wage Index Urban (CMS.GOV)-PDPM'!$A$2:$D$1682,4,FALSE),0)</f>
        <v>0</v>
      </c>
      <c r="J2702" s="138">
        <f>IF(H2702="Rural",VLOOKUP(B2702,'Wage Index Rural (CMS.GOV)-PDPM'!$B$1:$C$54,2,FALSE),0)</f>
        <v>0.83010000000000006</v>
      </c>
    </row>
    <row r="2703" spans="1:10" x14ac:dyDescent="0.25">
      <c r="A2703" s="134">
        <v>45360</v>
      </c>
      <c r="B2703" s="134" t="s">
        <v>3045</v>
      </c>
      <c r="C2703" s="131">
        <v>99945</v>
      </c>
      <c r="D2703" s="132" t="s">
        <v>4244</v>
      </c>
      <c r="E2703" s="133" t="s">
        <v>4245</v>
      </c>
      <c r="F2703" s="133" t="s">
        <v>7106</v>
      </c>
      <c r="G2703" s="135">
        <f t="shared" si="42"/>
        <v>0.83010000000000006</v>
      </c>
      <c r="H2703" s="134" t="s">
        <v>388</v>
      </c>
      <c r="I2703" s="138">
        <f>IF(H2703="Urban",VLOOKUP(C2703,'Wage Index Urban (CMS.GOV)-PDPM'!$A$2:$D$1682,4,FALSE),0)</f>
        <v>0</v>
      </c>
      <c r="J2703" s="138">
        <f>IF(H2703="Rural",VLOOKUP(B2703,'Wage Index Rural (CMS.GOV)-PDPM'!$B$1:$C$54,2,FALSE),0)</f>
        <v>0.83010000000000006</v>
      </c>
    </row>
    <row r="2704" spans="1:10" x14ac:dyDescent="0.25">
      <c r="A2704" s="134">
        <v>45361</v>
      </c>
      <c r="B2704" s="134" t="s">
        <v>3045</v>
      </c>
      <c r="C2704" s="131">
        <v>99945</v>
      </c>
      <c r="D2704" s="132" t="s">
        <v>4055</v>
      </c>
      <c r="E2704" s="133" t="s">
        <v>4246</v>
      </c>
      <c r="F2704" s="133" t="s">
        <v>7106</v>
      </c>
      <c r="G2704" s="135">
        <f t="shared" si="42"/>
        <v>0.83010000000000006</v>
      </c>
      <c r="H2704" s="134" t="s">
        <v>388</v>
      </c>
      <c r="I2704" s="138">
        <f>IF(H2704="Urban",VLOOKUP(C2704,'Wage Index Urban (CMS.GOV)-PDPM'!$A$2:$D$1682,4,FALSE),0)</f>
        <v>0</v>
      </c>
      <c r="J2704" s="138">
        <f>IF(H2704="Rural",VLOOKUP(B2704,'Wage Index Rural (CMS.GOV)-PDPM'!$B$1:$C$54,2,FALSE),0)</f>
        <v>0.83010000000000006</v>
      </c>
    </row>
    <row r="2705" spans="1:10" x14ac:dyDescent="0.25">
      <c r="A2705" s="134">
        <v>45362</v>
      </c>
      <c r="B2705" s="134" t="s">
        <v>3045</v>
      </c>
      <c r="C2705" s="131">
        <v>31180</v>
      </c>
      <c r="D2705" s="132" t="s">
        <v>4247</v>
      </c>
      <c r="E2705" s="133" t="s">
        <v>4248</v>
      </c>
      <c r="F2705" s="133" t="s">
        <v>330</v>
      </c>
      <c r="G2705" s="135">
        <f t="shared" si="42"/>
        <v>0.84760000000000002</v>
      </c>
      <c r="H2705" s="134" t="s">
        <v>391</v>
      </c>
      <c r="I2705" s="138">
        <f>IF(H2705="Urban",VLOOKUP(C2705,'Wage Index Urban (CMS.GOV)-PDPM'!$A$2:$D$1682,4,FALSE),0)</f>
        <v>0.84760000000000002</v>
      </c>
      <c r="J2705" s="138">
        <f>IF(H2705="Rural",VLOOKUP(B2705,'Wage Index Rural (CMS.GOV)-PDPM'!$B$1:$C$54,2,FALSE),0)</f>
        <v>0</v>
      </c>
    </row>
    <row r="2706" spans="1:10" x14ac:dyDescent="0.25">
      <c r="A2706" s="134">
        <v>45370</v>
      </c>
      <c r="B2706" s="134" t="s">
        <v>3045</v>
      </c>
      <c r="C2706" s="131">
        <v>99945</v>
      </c>
      <c r="D2706" s="132" t="s">
        <v>4249</v>
      </c>
      <c r="E2706" s="133" t="s">
        <v>4250</v>
      </c>
      <c r="F2706" s="133" t="s">
        <v>7106</v>
      </c>
      <c r="G2706" s="135">
        <f t="shared" si="42"/>
        <v>0.83010000000000006</v>
      </c>
      <c r="H2706" s="134" t="s">
        <v>388</v>
      </c>
      <c r="I2706" s="138">
        <f>IF(H2706="Urban",VLOOKUP(C2706,'Wage Index Urban (CMS.GOV)-PDPM'!$A$2:$D$1682,4,FALSE),0)</f>
        <v>0</v>
      </c>
      <c r="J2706" s="138">
        <f>IF(H2706="Rural",VLOOKUP(B2706,'Wage Index Rural (CMS.GOV)-PDPM'!$B$1:$C$54,2,FALSE),0)</f>
        <v>0.83010000000000006</v>
      </c>
    </row>
    <row r="2707" spans="1:10" x14ac:dyDescent="0.25">
      <c r="A2707" s="134">
        <v>45380</v>
      </c>
      <c r="B2707" s="134" t="s">
        <v>3045</v>
      </c>
      <c r="C2707" s="131">
        <v>99945</v>
      </c>
      <c r="D2707" s="132" t="s">
        <v>4251</v>
      </c>
      <c r="E2707" s="133" t="s">
        <v>4252</v>
      </c>
      <c r="F2707" s="133" t="s">
        <v>7106</v>
      </c>
      <c r="G2707" s="135">
        <f t="shared" si="42"/>
        <v>0.83010000000000006</v>
      </c>
      <c r="H2707" s="134" t="s">
        <v>388</v>
      </c>
      <c r="I2707" s="138">
        <f>IF(H2707="Urban",VLOOKUP(C2707,'Wage Index Urban (CMS.GOV)-PDPM'!$A$2:$D$1682,4,FALSE),0)</f>
        <v>0</v>
      </c>
      <c r="J2707" s="138">
        <f>IF(H2707="Rural",VLOOKUP(B2707,'Wage Index Rural (CMS.GOV)-PDPM'!$B$1:$C$54,2,FALSE),0)</f>
        <v>0.83010000000000006</v>
      </c>
    </row>
    <row r="2708" spans="1:10" x14ac:dyDescent="0.25">
      <c r="A2708" s="134">
        <v>45390</v>
      </c>
      <c r="B2708" s="134" t="s">
        <v>3045</v>
      </c>
      <c r="C2708" s="131">
        <v>19124</v>
      </c>
      <c r="D2708" s="132" t="s">
        <v>436</v>
      </c>
      <c r="E2708" s="133" t="s">
        <v>4253</v>
      </c>
      <c r="F2708" s="133" t="s">
        <v>329</v>
      </c>
      <c r="G2708" s="135">
        <f t="shared" si="42"/>
        <v>0.96250000000000002</v>
      </c>
      <c r="H2708" s="134" t="s">
        <v>391</v>
      </c>
      <c r="I2708" s="138">
        <f>IF(H2708="Urban",VLOOKUP(C2708,'Wage Index Urban (CMS.GOV)-PDPM'!$A$2:$D$1682,4,FALSE),0)</f>
        <v>0.96250000000000002</v>
      </c>
      <c r="J2708" s="138">
        <f>IF(H2708="Rural",VLOOKUP(B2708,'Wage Index Rural (CMS.GOV)-PDPM'!$B$1:$C$54,2,FALSE),0)</f>
        <v>0</v>
      </c>
    </row>
    <row r="2709" spans="1:10" x14ac:dyDescent="0.25">
      <c r="A2709" s="134">
        <v>45391</v>
      </c>
      <c r="B2709" s="134" t="s">
        <v>3045</v>
      </c>
      <c r="C2709" s="131">
        <v>99945</v>
      </c>
      <c r="D2709" s="132" t="s">
        <v>1195</v>
      </c>
      <c r="E2709" s="133" t="s">
        <v>4254</v>
      </c>
      <c r="F2709" s="133" t="s">
        <v>7106</v>
      </c>
      <c r="G2709" s="135">
        <f t="shared" si="42"/>
        <v>0.83010000000000006</v>
      </c>
      <c r="H2709" s="134" t="s">
        <v>388</v>
      </c>
      <c r="I2709" s="138">
        <f>IF(H2709="Urban",VLOOKUP(C2709,'Wage Index Urban (CMS.GOV)-PDPM'!$A$2:$D$1682,4,FALSE),0)</f>
        <v>0</v>
      </c>
      <c r="J2709" s="138">
        <f>IF(H2709="Rural",VLOOKUP(B2709,'Wage Index Rural (CMS.GOV)-PDPM'!$B$1:$C$54,2,FALSE),0)</f>
        <v>0.83010000000000006</v>
      </c>
    </row>
    <row r="2710" spans="1:10" x14ac:dyDescent="0.25">
      <c r="A2710" s="134">
        <v>45420</v>
      </c>
      <c r="B2710" s="134" t="s">
        <v>3045</v>
      </c>
      <c r="C2710" s="131">
        <v>99945</v>
      </c>
      <c r="D2710" s="132" t="s">
        <v>1510</v>
      </c>
      <c r="E2710" s="133" t="s">
        <v>4255</v>
      </c>
      <c r="F2710" s="133" t="s">
        <v>7106</v>
      </c>
      <c r="G2710" s="135">
        <f t="shared" si="42"/>
        <v>0.83010000000000006</v>
      </c>
      <c r="H2710" s="134" t="s">
        <v>388</v>
      </c>
      <c r="I2710" s="138">
        <f>IF(H2710="Urban",VLOOKUP(C2710,'Wage Index Urban (CMS.GOV)-PDPM'!$A$2:$D$1682,4,FALSE),0)</f>
        <v>0</v>
      </c>
      <c r="J2710" s="138">
        <f>IF(H2710="Rural",VLOOKUP(B2710,'Wage Index Rural (CMS.GOV)-PDPM'!$B$1:$C$54,2,FALSE),0)</f>
        <v>0.83010000000000006</v>
      </c>
    </row>
    <row r="2711" spans="1:10" x14ac:dyDescent="0.25">
      <c r="A2711" s="134">
        <v>45392</v>
      </c>
      <c r="B2711" s="134" t="s">
        <v>3045</v>
      </c>
      <c r="C2711" s="131">
        <v>99945</v>
      </c>
      <c r="D2711" s="132" t="s">
        <v>4256</v>
      </c>
      <c r="E2711" s="133" t="s">
        <v>4257</v>
      </c>
      <c r="F2711" s="133" t="s">
        <v>7106</v>
      </c>
      <c r="G2711" s="135">
        <f t="shared" si="42"/>
        <v>0.83010000000000006</v>
      </c>
      <c r="H2711" s="134" t="s">
        <v>388</v>
      </c>
      <c r="I2711" s="138">
        <f>IF(H2711="Urban",VLOOKUP(C2711,'Wage Index Urban (CMS.GOV)-PDPM'!$A$2:$D$1682,4,FALSE),0)</f>
        <v>0</v>
      </c>
      <c r="J2711" s="138">
        <f>IF(H2711="Rural",VLOOKUP(B2711,'Wage Index Rural (CMS.GOV)-PDPM'!$B$1:$C$54,2,FALSE),0)</f>
        <v>0.83010000000000006</v>
      </c>
    </row>
    <row r="2712" spans="1:10" x14ac:dyDescent="0.25">
      <c r="A2712" s="134">
        <v>45400</v>
      </c>
      <c r="B2712" s="134" t="s">
        <v>3045</v>
      </c>
      <c r="C2712" s="131">
        <v>99945</v>
      </c>
      <c r="D2712" s="132" t="s">
        <v>892</v>
      </c>
      <c r="E2712" s="133" t="s">
        <v>4258</v>
      </c>
      <c r="F2712" s="133" t="s">
        <v>7106</v>
      </c>
      <c r="G2712" s="135">
        <f t="shared" si="42"/>
        <v>0.83010000000000006</v>
      </c>
      <c r="H2712" s="134" t="s">
        <v>388</v>
      </c>
      <c r="I2712" s="138">
        <f>IF(H2712="Urban",VLOOKUP(C2712,'Wage Index Urban (CMS.GOV)-PDPM'!$A$2:$D$1682,4,FALSE),0)</f>
        <v>0</v>
      </c>
      <c r="J2712" s="138">
        <f>IF(H2712="Rural",VLOOKUP(B2712,'Wage Index Rural (CMS.GOV)-PDPM'!$B$1:$C$54,2,FALSE),0)</f>
        <v>0.83010000000000006</v>
      </c>
    </row>
    <row r="2713" spans="1:10" x14ac:dyDescent="0.25">
      <c r="A2713" s="134">
        <v>45410</v>
      </c>
      <c r="B2713" s="134" t="s">
        <v>3045</v>
      </c>
      <c r="C2713" s="131">
        <v>19124</v>
      </c>
      <c r="D2713" s="132" t="s">
        <v>4259</v>
      </c>
      <c r="E2713" s="133" t="s">
        <v>4260</v>
      </c>
      <c r="F2713" s="133" t="s">
        <v>329</v>
      </c>
      <c r="G2713" s="135">
        <f t="shared" si="42"/>
        <v>0.96250000000000002</v>
      </c>
      <c r="H2713" s="134" t="s">
        <v>391</v>
      </c>
      <c r="I2713" s="138">
        <f>IF(H2713="Urban",VLOOKUP(C2713,'Wage Index Urban (CMS.GOV)-PDPM'!$A$2:$D$1682,4,FALSE),0)</f>
        <v>0.96250000000000002</v>
      </c>
      <c r="J2713" s="138">
        <f>IF(H2713="Rural",VLOOKUP(B2713,'Wage Index Rural (CMS.GOV)-PDPM'!$B$1:$C$54,2,FALSE),0)</f>
        <v>0</v>
      </c>
    </row>
    <row r="2714" spans="1:10" x14ac:dyDescent="0.25">
      <c r="A2714" s="134">
        <v>45421</v>
      </c>
      <c r="B2714" s="134" t="s">
        <v>3045</v>
      </c>
      <c r="C2714" s="131">
        <v>99945</v>
      </c>
      <c r="D2714" s="132" t="s">
        <v>4261</v>
      </c>
      <c r="E2714" s="133" t="s">
        <v>4262</v>
      </c>
      <c r="F2714" s="133" t="s">
        <v>7106</v>
      </c>
      <c r="G2714" s="135">
        <f t="shared" si="42"/>
        <v>0.83010000000000006</v>
      </c>
      <c r="H2714" s="134" t="s">
        <v>388</v>
      </c>
      <c r="I2714" s="138">
        <f>IF(H2714="Urban",VLOOKUP(C2714,'Wage Index Urban (CMS.GOV)-PDPM'!$A$2:$D$1682,4,FALSE),0)</f>
        <v>0</v>
      </c>
      <c r="J2714" s="138">
        <f>IF(H2714="Rural",VLOOKUP(B2714,'Wage Index Rural (CMS.GOV)-PDPM'!$B$1:$C$54,2,FALSE),0)</f>
        <v>0.83010000000000006</v>
      </c>
    </row>
    <row r="2715" spans="1:10" x14ac:dyDescent="0.25">
      <c r="A2715" s="134">
        <v>45430</v>
      </c>
      <c r="B2715" s="134" t="s">
        <v>3045</v>
      </c>
      <c r="C2715" s="131">
        <v>99945</v>
      </c>
      <c r="D2715" s="132" t="s">
        <v>4263</v>
      </c>
      <c r="E2715" s="133" t="s">
        <v>4264</v>
      </c>
      <c r="F2715" s="133" t="s">
        <v>7106</v>
      </c>
      <c r="G2715" s="135">
        <f t="shared" si="42"/>
        <v>0.83010000000000006</v>
      </c>
      <c r="H2715" s="134" t="s">
        <v>388</v>
      </c>
      <c r="I2715" s="138">
        <f>IF(H2715="Urban",VLOOKUP(C2715,'Wage Index Urban (CMS.GOV)-PDPM'!$A$2:$D$1682,4,FALSE),0)</f>
        <v>0</v>
      </c>
      <c r="J2715" s="138">
        <f>IF(H2715="Rural",VLOOKUP(B2715,'Wage Index Rural (CMS.GOV)-PDPM'!$B$1:$C$54,2,FALSE),0)</f>
        <v>0.83010000000000006</v>
      </c>
    </row>
    <row r="2716" spans="1:10" x14ac:dyDescent="0.25">
      <c r="A2716" s="134">
        <v>45431</v>
      </c>
      <c r="B2716" s="134" t="s">
        <v>3045</v>
      </c>
      <c r="C2716" s="131">
        <v>99945</v>
      </c>
      <c r="D2716" s="132" t="s">
        <v>4265</v>
      </c>
      <c r="E2716" s="133" t="s">
        <v>4266</v>
      </c>
      <c r="F2716" s="133" t="s">
        <v>7106</v>
      </c>
      <c r="G2716" s="135">
        <f t="shared" si="42"/>
        <v>0.83010000000000006</v>
      </c>
      <c r="H2716" s="134" t="s">
        <v>388</v>
      </c>
      <c r="I2716" s="138">
        <f>IF(H2716="Urban",VLOOKUP(C2716,'Wage Index Urban (CMS.GOV)-PDPM'!$A$2:$D$1682,4,FALSE),0)</f>
        <v>0</v>
      </c>
      <c r="J2716" s="138">
        <f>IF(H2716="Rural",VLOOKUP(B2716,'Wage Index Rural (CMS.GOV)-PDPM'!$B$1:$C$54,2,FALSE),0)</f>
        <v>0.83010000000000006</v>
      </c>
    </row>
    <row r="2717" spans="1:10" x14ac:dyDescent="0.25">
      <c r="A2717" s="134">
        <v>45440</v>
      </c>
      <c r="B2717" s="134" t="s">
        <v>3045</v>
      </c>
      <c r="C2717" s="131">
        <v>99945</v>
      </c>
      <c r="D2717" s="132" t="s">
        <v>1032</v>
      </c>
      <c r="E2717" s="133" t="s">
        <v>4267</v>
      </c>
      <c r="F2717" s="133" t="s">
        <v>7106</v>
      </c>
      <c r="G2717" s="135">
        <f t="shared" si="42"/>
        <v>0.83010000000000006</v>
      </c>
      <c r="H2717" s="134" t="s">
        <v>388</v>
      </c>
      <c r="I2717" s="138">
        <f>IF(H2717="Urban",VLOOKUP(C2717,'Wage Index Urban (CMS.GOV)-PDPM'!$A$2:$D$1682,4,FALSE),0)</f>
        <v>0</v>
      </c>
      <c r="J2717" s="138">
        <f>IF(H2717="Rural",VLOOKUP(B2717,'Wage Index Rural (CMS.GOV)-PDPM'!$B$1:$C$54,2,FALSE),0)</f>
        <v>0.83010000000000006</v>
      </c>
    </row>
    <row r="2718" spans="1:10" x14ac:dyDescent="0.25">
      <c r="A2718" s="134">
        <v>45450</v>
      </c>
      <c r="B2718" s="134" t="s">
        <v>3045</v>
      </c>
      <c r="C2718" s="131">
        <v>99945</v>
      </c>
      <c r="D2718" s="132" t="s">
        <v>4268</v>
      </c>
      <c r="E2718" s="133" t="s">
        <v>4269</v>
      </c>
      <c r="F2718" s="133" t="s">
        <v>7106</v>
      </c>
      <c r="G2718" s="135">
        <f t="shared" si="42"/>
        <v>0.83010000000000006</v>
      </c>
      <c r="H2718" s="134" t="s">
        <v>388</v>
      </c>
      <c r="I2718" s="138">
        <f>IF(H2718="Urban",VLOOKUP(C2718,'Wage Index Urban (CMS.GOV)-PDPM'!$A$2:$D$1682,4,FALSE),0)</f>
        <v>0</v>
      </c>
      <c r="J2718" s="138">
        <f>IF(H2718="Rural",VLOOKUP(B2718,'Wage Index Rural (CMS.GOV)-PDPM'!$B$1:$C$54,2,FALSE),0)</f>
        <v>0.83010000000000006</v>
      </c>
    </row>
    <row r="2719" spans="1:10" x14ac:dyDescent="0.25">
      <c r="A2719" s="134">
        <v>45451</v>
      </c>
      <c r="B2719" s="134" t="s">
        <v>3045</v>
      </c>
      <c r="C2719" s="131">
        <v>36220</v>
      </c>
      <c r="D2719" s="132" t="s">
        <v>4270</v>
      </c>
      <c r="E2719" s="133" t="s">
        <v>4271</v>
      </c>
      <c r="F2719" s="133" t="s">
        <v>331</v>
      </c>
      <c r="G2719" s="135">
        <f t="shared" si="42"/>
        <v>0.82969999999999999</v>
      </c>
      <c r="H2719" s="134" t="s">
        <v>391</v>
      </c>
      <c r="I2719" s="138">
        <f>IF(H2719="Urban",VLOOKUP(C2719,'Wage Index Urban (CMS.GOV)-PDPM'!$A$2:$D$1682,4,FALSE),0)</f>
        <v>0.82969999999999999</v>
      </c>
      <c r="J2719" s="138">
        <f>IF(H2719="Rural",VLOOKUP(B2719,'Wage Index Rural (CMS.GOV)-PDPM'!$B$1:$C$54,2,FALSE),0)</f>
        <v>0</v>
      </c>
    </row>
    <row r="2720" spans="1:10" x14ac:dyDescent="0.25">
      <c r="A2720" s="134">
        <v>45460</v>
      </c>
      <c r="B2720" s="134" t="s">
        <v>3045</v>
      </c>
      <c r="C2720" s="131">
        <v>99945</v>
      </c>
      <c r="D2720" s="132" t="s">
        <v>1517</v>
      </c>
      <c r="E2720" s="133" t="s">
        <v>4272</v>
      </c>
      <c r="F2720" s="133" t="s">
        <v>7106</v>
      </c>
      <c r="G2720" s="135">
        <f t="shared" si="42"/>
        <v>0.83010000000000006</v>
      </c>
      <c r="H2720" s="134" t="s">
        <v>388</v>
      </c>
      <c r="I2720" s="138">
        <f>IF(H2720="Urban",VLOOKUP(C2720,'Wage Index Urban (CMS.GOV)-PDPM'!$A$2:$D$1682,4,FALSE),0)</f>
        <v>0</v>
      </c>
      <c r="J2720" s="138">
        <f>IF(H2720="Rural",VLOOKUP(B2720,'Wage Index Rural (CMS.GOV)-PDPM'!$B$1:$C$54,2,FALSE),0)</f>
        <v>0.83010000000000006</v>
      </c>
    </row>
    <row r="2721" spans="1:10" x14ac:dyDescent="0.25">
      <c r="A2721" s="134">
        <v>45480</v>
      </c>
      <c r="B2721" s="134" t="s">
        <v>3045</v>
      </c>
      <c r="C2721" s="131">
        <v>21340</v>
      </c>
      <c r="D2721" s="132" t="s">
        <v>902</v>
      </c>
      <c r="E2721" s="133" t="s">
        <v>4273</v>
      </c>
      <c r="F2721" s="133" t="s">
        <v>332</v>
      </c>
      <c r="G2721" s="135">
        <f t="shared" si="42"/>
        <v>0.82240000000000002</v>
      </c>
      <c r="H2721" s="134" t="s">
        <v>391</v>
      </c>
      <c r="I2721" s="138">
        <f>IF(H2721="Urban",VLOOKUP(C2721,'Wage Index Urban (CMS.GOV)-PDPM'!$A$2:$D$1682,4,FALSE),0)</f>
        <v>0.82240000000000002</v>
      </c>
      <c r="J2721" s="138">
        <f>IF(H2721="Rural",VLOOKUP(B2721,'Wage Index Rural (CMS.GOV)-PDPM'!$B$1:$C$54,2,FALSE),0)</f>
        <v>0</v>
      </c>
    </row>
    <row r="2722" spans="1:10" x14ac:dyDescent="0.25">
      <c r="A2722" s="134">
        <v>45470</v>
      </c>
      <c r="B2722" s="134" t="s">
        <v>3045</v>
      </c>
      <c r="C2722" s="131">
        <v>19124</v>
      </c>
      <c r="D2722" s="132" t="s">
        <v>1951</v>
      </c>
      <c r="E2722" s="133" t="s">
        <v>4274</v>
      </c>
      <c r="F2722" s="133" t="s">
        <v>329</v>
      </c>
      <c r="G2722" s="135">
        <f t="shared" si="42"/>
        <v>0.96250000000000002</v>
      </c>
      <c r="H2722" s="134" t="s">
        <v>391</v>
      </c>
      <c r="I2722" s="138">
        <f>IF(H2722="Urban",VLOOKUP(C2722,'Wage Index Urban (CMS.GOV)-PDPM'!$A$2:$D$1682,4,FALSE),0)</f>
        <v>0.96250000000000002</v>
      </c>
      <c r="J2722" s="138">
        <f>IF(H2722="Rural",VLOOKUP(B2722,'Wage Index Rural (CMS.GOV)-PDPM'!$B$1:$C$54,2,FALSE),0)</f>
        <v>0</v>
      </c>
    </row>
    <row r="2723" spans="1:10" x14ac:dyDescent="0.25">
      <c r="A2723" s="134">
        <v>45490</v>
      </c>
      <c r="B2723" s="134" t="s">
        <v>3045</v>
      </c>
      <c r="C2723" s="131">
        <v>99945</v>
      </c>
      <c r="D2723" s="132" t="s">
        <v>4275</v>
      </c>
      <c r="E2723" s="133" t="s">
        <v>4276</v>
      </c>
      <c r="F2723" s="133" t="s">
        <v>7106</v>
      </c>
      <c r="G2723" s="135">
        <f t="shared" si="42"/>
        <v>0.83010000000000006</v>
      </c>
      <c r="H2723" s="134" t="s">
        <v>388</v>
      </c>
      <c r="I2723" s="138">
        <f>IF(H2723="Urban",VLOOKUP(C2723,'Wage Index Urban (CMS.GOV)-PDPM'!$A$2:$D$1682,4,FALSE),0)</f>
        <v>0</v>
      </c>
      <c r="J2723" s="138">
        <f>IF(H2723="Rural",VLOOKUP(B2723,'Wage Index Rural (CMS.GOV)-PDPM'!$B$1:$C$54,2,FALSE),0)</f>
        <v>0.83010000000000006</v>
      </c>
    </row>
    <row r="2724" spans="1:10" x14ac:dyDescent="0.25">
      <c r="A2724" s="134">
        <v>45500</v>
      </c>
      <c r="B2724" s="134" t="s">
        <v>3045</v>
      </c>
      <c r="C2724" s="131">
        <v>47380</v>
      </c>
      <c r="D2724" s="132" t="s">
        <v>4277</v>
      </c>
      <c r="E2724" s="133" t="s">
        <v>4278</v>
      </c>
      <c r="F2724" s="133" t="s">
        <v>333</v>
      </c>
      <c r="G2724" s="135">
        <f t="shared" si="42"/>
        <v>0.91720000000000002</v>
      </c>
      <c r="H2724" s="134" t="s">
        <v>391</v>
      </c>
      <c r="I2724" s="138">
        <f>IF(H2724="Urban",VLOOKUP(C2724,'Wage Index Urban (CMS.GOV)-PDPM'!$A$2:$D$1682,4,FALSE),0)</f>
        <v>0.91720000000000002</v>
      </c>
      <c r="J2724" s="138">
        <f>IF(H2724="Rural",VLOOKUP(B2724,'Wage Index Rural (CMS.GOV)-PDPM'!$B$1:$C$54,2,FALSE),0)</f>
        <v>0</v>
      </c>
    </row>
    <row r="2725" spans="1:10" x14ac:dyDescent="0.25">
      <c r="A2725" s="134">
        <v>45510</v>
      </c>
      <c r="B2725" s="134" t="s">
        <v>3045</v>
      </c>
      <c r="C2725" s="131">
        <v>99945</v>
      </c>
      <c r="D2725" s="132" t="s">
        <v>1218</v>
      </c>
      <c r="E2725" s="133" t="s">
        <v>4279</v>
      </c>
      <c r="F2725" s="133" t="s">
        <v>7106</v>
      </c>
      <c r="G2725" s="135">
        <f t="shared" si="42"/>
        <v>0.83010000000000006</v>
      </c>
      <c r="H2725" s="134" t="s">
        <v>388</v>
      </c>
      <c r="I2725" s="138">
        <f>IF(H2725="Urban",VLOOKUP(C2725,'Wage Index Urban (CMS.GOV)-PDPM'!$A$2:$D$1682,4,FALSE),0)</f>
        <v>0</v>
      </c>
      <c r="J2725" s="138">
        <f>IF(H2725="Rural",VLOOKUP(B2725,'Wage Index Rural (CMS.GOV)-PDPM'!$B$1:$C$54,2,FALSE),0)</f>
        <v>0.83010000000000006</v>
      </c>
    </row>
    <row r="2726" spans="1:10" x14ac:dyDescent="0.25">
      <c r="A2726" s="134">
        <v>45511</v>
      </c>
      <c r="B2726" s="134" t="s">
        <v>3045</v>
      </c>
      <c r="C2726" s="131">
        <v>99945</v>
      </c>
      <c r="D2726" s="132" t="s">
        <v>446</v>
      </c>
      <c r="E2726" s="133" t="s">
        <v>4280</v>
      </c>
      <c r="F2726" s="133" t="s">
        <v>7106</v>
      </c>
      <c r="G2726" s="135">
        <f t="shared" si="42"/>
        <v>0.83010000000000006</v>
      </c>
      <c r="H2726" s="134" t="s">
        <v>388</v>
      </c>
      <c r="I2726" s="138">
        <f>IF(H2726="Urban",VLOOKUP(C2726,'Wage Index Urban (CMS.GOV)-PDPM'!$A$2:$D$1682,4,FALSE),0)</f>
        <v>0</v>
      </c>
      <c r="J2726" s="138">
        <f>IF(H2726="Rural",VLOOKUP(B2726,'Wage Index Rural (CMS.GOV)-PDPM'!$B$1:$C$54,2,FALSE),0)</f>
        <v>0.83010000000000006</v>
      </c>
    </row>
    <row r="2727" spans="1:10" x14ac:dyDescent="0.25">
      <c r="A2727" s="134">
        <v>45520</v>
      </c>
      <c r="B2727" s="134" t="s">
        <v>3045</v>
      </c>
      <c r="C2727" s="131">
        <v>99945</v>
      </c>
      <c r="D2727" s="132" t="s">
        <v>4281</v>
      </c>
      <c r="E2727" s="133" t="s">
        <v>4282</v>
      </c>
      <c r="F2727" s="133" t="s">
        <v>7106</v>
      </c>
      <c r="G2727" s="135">
        <f t="shared" si="42"/>
        <v>0.83010000000000006</v>
      </c>
      <c r="H2727" s="134" t="s">
        <v>388</v>
      </c>
      <c r="I2727" s="138">
        <f>IF(H2727="Urban",VLOOKUP(C2727,'Wage Index Urban (CMS.GOV)-PDPM'!$A$2:$D$1682,4,FALSE),0)</f>
        <v>0</v>
      </c>
      <c r="J2727" s="138">
        <f>IF(H2727="Rural",VLOOKUP(B2727,'Wage Index Rural (CMS.GOV)-PDPM'!$B$1:$C$54,2,FALSE),0)</f>
        <v>0.83010000000000006</v>
      </c>
    </row>
    <row r="2728" spans="1:10" x14ac:dyDescent="0.25">
      <c r="A2728" s="134">
        <v>45521</v>
      </c>
      <c r="B2728" s="134" t="s">
        <v>3045</v>
      </c>
      <c r="C2728" s="131">
        <v>99945</v>
      </c>
      <c r="D2728" s="132" t="s">
        <v>1221</v>
      </c>
      <c r="E2728" s="133" t="s">
        <v>4283</v>
      </c>
      <c r="F2728" s="133" t="s">
        <v>7106</v>
      </c>
      <c r="G2728" s="135">
        <f t="shared" si="42"/>
        <v>0.83010000000000006</v>
      </c>
      <c r="H2728" s="134" t="s">
        <v>388</v>
      </c>
      <c r="I2728" s="138">
        <f>IF(H2728="Urban",VLOOKUP(C2728,'Wage Index Urban (CMS.GOV)-PDPM'!$A$2:$D$1682,4,FALSE),0)</f>
        <v>0</v>
      </c>
      <c r="J2728" s="138">
        <f>IF(H2728="Rural",VLOOKUP(B2728,'Wage Index Rural (CMS.GOV)-PDPM'!$B$1:$C$54,2,FALSE),0)</f>
        <v>0.83010000000000006</v>
      </c>
    </row>
    <row r="2729" spans="1:10" x14ac:dyDescent="0.25">
      <c r="A2729" s="134">
        <v>45522</v>
      </c>
      <c r="B2729" s="134" t="s">
        <v>3045</v>
      </c>
      <c r="C2729" s="131">
        <v>99945</v>
      </c>
      <c r="D2729" s="132" t="s">
        <v>4284</v>
      </c>
      <c r="E2729" s="133" t="s">
        <v>4285</v>
      </c>
      <c r="F2729" s="133" t="s">
        <v>7106</v>
      </c>
      <c r="G2729" s="135">
        <f t="shared" si="42"/>
        <v>0.83010000000000006</v>
      </c>
      <c r="H2729" s="134" t="s">
        <v>388</v>
      </c>
      <c r="I2729" s="138">
        <f>IF(H2729="Urban",VLOOKUP(C2729,'Wage Index Urban (CMS.GOV)-PDPM'!$A$2:$D$1682,4,FALSE),0)</f>
        <v>0</v>
      </c>
      <c r="J2729" s="138">
        <f>IF(H2729="Rural",VLOOKUP(B2729,'Wage Index Rural (CMS.GOV)-PDPM'!$B$1:$C$54,2,FALSE),0)</f>
        <v>0.83010000000000006</v>
      </c>
    </row>
    <row r="2730" spans="1:10" x14ac:dyDescent="0.25">
      <c r="A2730" s="134">
        <v>45530</v>
      </c>
      <c r="B2730" s="134" t="s">
        <v>3045</v>
      </c>
      <c r="C2730" s="131">
        <v>26420</v>
      </c>
      <c r="D2730" s="132" t="s">
        <v>4286</v>
      </c>
      <c r="E2730" s="133" t="s">
        <v>4287</v>
      </c>
      <c r="F2730" s="133" t="s">
        <v>324</v>
      </c>
      <c r="G2730" s="135">
        <f t="shared" si="42"/>
        <v>1.0026000000000002</v>
      </c>
      <c r="H2730" s="134" t="s">
        <v>391</v>
      </c>
      <c r="I2730" s="138">
        <f>IF(H2730="Urban",VLOOKUP(C2730,'Wage Index Urban (CMS.GOV)-PDPM'!$A$2:$D$1682,4,FALSE),0)</f>
        <v>1.0026000000000002</v>
      </c>
      <c r="J2730" s="138">
        <f>IF(H2730="Rural",VLOOKUP(B2730,'Wage Index Rural (CMS.GOV)-PDPM'!$B$1:$C$54,2,FALSE),0)</f>
        <v>0</v>
      </c>
    </row>
    <row r="2731" spans="1:10" x14ac:dyDescent="0.25">
      <c r="A2731" s="134">
        <v>45531</v>
      </c>
      <c r="B2731" s="134" t="s">
        <v>3045</v>
      </c>
      <c r="C2731" s="131">
        <v>99945</v>
      </c>
      <c r="D2731" s="132" t="s">
        <v>448</v>
      </c>
      <c r="E2731" s="133" t="s">
        <v>4288</v>
      </c>
      <c r="F2731" s="133" t="s">
        <v>7106</v>
      </c>
      <c r="G2731" s="135">
        <f t="shared" si="42"/>
        <v>0.83010000000000006</v>
      </c>
      <c r="H2731" s="134" t="s">
        <v>388</v>
      </c>
      <c r="I2731" s="138">
        <f>IF(H2731="Urban",VLOOKUP(C2731,'Wage Index Urban (CMS.GOV)-PDPM'!$A$2:$D$1682,4,FALSE),0)</f>
        <v>0</v>
      </c>
      <c r="J2731" s="138">
        <f>IF(H2731="Rural",VLOOKUP(B2731,'Wage Index Rural (CMS.GOV)-PDPM'!$B$1:$C$54,2,FALSE),0)</f>
        <v>0.83010000000000006</v>
      </c>
    </row>
    <row r="2732" spans="1:10" x14ac:dyDescent="0.25">
      <c r="A2732" s="134">
        <v>45540</v>
      </c>
      <c r="B2732" s="134" t="s">
        <v>3045</v>
      </c>
      <c r="C2732" s="131">
        <v>99945</v>
      </c>
      <c r="D2732" s="132" t="s">
        <v>4289</v>
      </c>
      <c r="E2732" s="133" t="s">
        <v>4290</v>
      </c>
      <c r="F2732" s="133" t="s">
        <v>7106</v>
      </c>
      <c r="G2732" s="135">
        <f t="shared" si="42"/>
        <v>0.83010000000000006</v>
      </c>
      <c r="H2732" s="134" t="s">
        <v>388</v>
      </c>
      <c r="I2732" s="138">
        <f>IF(H2732="Urban",VLOOKUP(C2732,'Wage Index Urban (CMS.GOV)-PDPM'!$A$2:$D$1682,4,FALSE),0)</f>
        <v>0</v>
      </c>
      <c r="J2732" s="138">
        <f>IF(H2732="Rural",VLOOKUP(B2732,'Wage Index Rural (CMS.GOV)-PDPM'!$B$1:$C$54,2,FALSE),0)</f>
        <v>0.83010000000000006</v>
      </c>
    </row>
    <row r="2733" spans="1:10" x14ac:dyDescent="0.25">
      <c r="A2733" s="134">
        <v>45541</v>
      </c>
      <c r="B2733" s="134" t="s">
        <v>3045</v>
      </c>
      <c r="C2733" s="131">
        <v>99945</v>
      </c>
      <c r="D2733" s="132" t="s">
        <v>4291</v>
      </c>
      <c r="E2733" s="133" t="s">
        <v>4292</v>
      </c>
      <c r="F2733" s="133" t="s">
        <v>7106</v>
      </c>
      <c r="G2733" s="135">
        <f t="shared" si="42"/>
        <v>0.83010000000000006</v>
      </c>
      <c r="H2733" s="134" t="s">
        <v>388</v>
      </c>
      <c r="I2733" s="138">
        <f>IF(H2733="Urban",VLOOKUP(C2733,'Wage Index Urban (CMS.GOV)-PDPM'!$A$2:$D$1682,4,FALSE),0)</f>
        <v>0</v>
      </c>
      <c r="J2733" s="138">
        <f>IF(H2733="Rural",VLOOKUP(B2733,'Wage Index Rural (CMS.GOV)-PDPM'!$B$1:$C$54,2,FALSE),0)</f>
        <v>0.83010000000000006</v>
      </c>
    </row>
    <row r="2734" spans="1:10" x14ac:dyDescent="0.25">
      <c r="A2734" s="134">
        <v>45542</v>
      </c>
      <c r="B2734" s="134" t="s">
        <v>3045</v>
      </c>
      <c r="C2734" s="131">
        <v>99945</v>
      </c>
      <c r="D2734" s="132" t="s">
        <v>4293</v>
      </c>
      <c r="E2734" s="133" t="s">
        <v>4294</v>
      </c>
      <c r="F2734" s="133" t="s">
        <v>7106</v>
      </c>
      <c r="G2734" s="135">
        <f t="shared" si="42"/>
        <v>0.83010000000000006</v>
      </c>
      <c r="H2734" s="134" t="s">
        <v>388</v>
      </c>
      <c r="I2734" s="138">
        <f>IF(H2734="Urban",VLOOKUP(C2734,'Wage Index Urban (CMS.GOV)-PDPM'!$A$2:$D$1682,4,FALSE),0)</f>
        <v>0</v>
      </c>
      <c r="J2734" s="138">
        <f>IF(H2734="Rural",VLOOKUP(B2734,'Wage Index Rural (CMS.GOV)-PDPM'!$B$1:$C$54,2,FALSE),0)</f>
        <v>0.83010000000000006</v>
      </c>
    </row>
    <row r="2735" spans="1:10" x14ac:dyDescent="0.25">
      <c r="A2735" s="134">
        <v>45550</v>
      </c>
      <c r="B2735" s="134" t="s">
        <v>3045</v>
      </c>
      <c r="C2735" s="131">
        <v>26420</v>
      </c>
      <c r="D2735" s="132" t="s">
        <v>4295</v>
      </c>
      <c r="E2735" s="133" t="s">
        <v>4296</v>
      </c>
      <c r="F2735" s="133" t="s">
        <v>324</v>
      </c>
      <c r="G2735" s="135">
        <f t="shared" si="42"/>
        <v>1.0026000000000002</v>
      </c>
      <c r="H2735" s="134" t="s">
        <v>391</v>
      </c>
      <c r="I2735" s="138">
        <f>IF(H2735="Urban",VLOOKUP(C2735,'Wage Index Urban (CMS.GOV)-PDPM'!$A$2:$D$1682,4,FALSE),0)</f>
        <v>1.0026000000000002</v>
      </c>
      <c r="J2735" s="138">
        <f>IF(H2735="Rural",VLOOKUP(B2735,'Wage Index Rural (CMS.GOV)-PDPM'!$B$1:$C$54,2,FALSE),0)</f>
        <v>0</v>
      </c>
    </row>
    <row r="2736" spans="1:10" x14ac:dyDescent="0.25">
      <c r="A2736" s="134">
        <v>45551</v>
      </c>
      <c r="B2736" s="134" t="s">
        <v>3045</v>
      </c>
      <c r="C2736" s="131">
        <v>99945</v>
      </c>
      <c r="D2736" s="132" t="s">
        <v>4297</v>
      </c>
      <c r="E2736" s="133" t="s">
        <v>4298</v>
      </c>
      <c r="F2736" s="133" t="s">
        <v>7106</v>
      </c>
      <c r="G2736" s="135">
        <f t="shared" si="42"/>
        <v>0.83010000000000006</v>
      </c>
      <c r="H2736" s="134" t="s">
        <v>388</v>
      </c>
      <c r="I2736" s="138">
        <f>IF(H2736="Urban",VLOOKUP(C2736,'Wage Index Urban (CMS.GOV)-PDPM'!$A$2:$D$1682,4,FALSE),0)</f>
        <v>0</v>
      </c>
      <c r="J2736" s="138">
        <f>IF(H2736="Rural",VLOOKUP(B2736,'Wage Index Rural (CMS.GOV)-PDPM'!$B$1:$C$54,2,FALSE),0)</f>
        <v>0.83010000000000006</v>
      </c>
    </row>
    <row r="2737" spans="1:10" x14ac:dyDescent="0.25">
      <c r="A2737" s="134">
        <v>45552</v>
      </c>
      <c r="B2737" s="134" t="s">
        <v>3045</v>
      </c>
      <c r="C2737" s="131">
        <v>99945</v>
      </c>
      <c r="D2737" s="132" t="s">
        <v>4299</v>
      </c>
      <c r="E2737" s="133" t="s">
        <v>4300</v>
      </c>
      <c r="F2737" s="133" t="s">
        <v>7106</v>
      </c>
      <c r="G2737" s="135">
        <f t="shared" si="42"/>
        <v>0.83010000000000006</v>
      </c>
      <c r="H2737" s="134" t="s">
        <v>388</v>
      </c>
      <c r="I2737" s="138">
        <f>IF(H2737="Urban",VLOOKUP(C2737,'Wage Index Urban (CMS.GOV)-PDPM'!$A$2:$D$1682,4,FALSE),0)</f>
        <v>0</v>
      </c>
      <c r="J2737" s="138">
        <f>IF(H2737="Rural",VLOOKUP(B2737,'Wage Index Rural (CMS.GOV)-PDPM'!$B$1:$C$54,2,FALSE),0)</f>
        <v>0.83010000000000006</v>
      </c>
    </row>
    <row r="2738" spans="1:10" x14ac:dyDescent="0.25">
      <c r="A2738" s="134">
        <v>45560</v>
      </c>
      <c r="B2738" s="134" t="s">
        <v>3045</v>
      </c>
      <c r="C2738" s="131">
        <v>99945</v>
      </c>
      <c r="D2738" s="132" t="s">
        <v>4301</v>
      </c>
      <c r="E2738" s="133" t="s">
        <v>4302</v>
      </c>
      <c r="F2738" s="133" t="s">
        <v>7106</v>
      </c>
      <c r="G2738" s="135">
        <f t="shared" si="42"/>
        <v>0.83010000000000006</v>
      </c>
      <c r="H2738" s="134" t="s">
        <v>388</v>
      </c>
      <c r="I2738" s="138">
        <f>IF(H2738="Urban",VLOOKUP(C2738,'Wage Index Urban (CMS.GOV)-PDPM'!$A$2:$D$1682,4,FALSE),0)</f>
        <v>0</v>
      </c>
      <c r="J2738" s="138">
        <f>IF(H2738="Rural",VLOOKUP(B2738,'Wage Index Rural (CMS.GOV)-PDPM'!$B$1:$C$54,2,FALSE),0)</f>
        <v>0.83010000000000006</v>
      </c>
    </row>
    <row r="2739" spans="1:10" x14ac:dyDescent="0.25">
      <c r="A2739" s="134">
        <v>45561</v>
      </c>
      <c r="B2739" s="134" t="s">
        <v>3045</v>
      </c>
      <c r="C2739" s="131">
        <v>47020</v>
      </c>
      <c r="D2739" s="132" t="s">
        <v>4303</v>
      </c>
      <c r="E2739" s="133" t="s">
        <v>4304</v>
      </c>
      <c r="F2739" s="133" t="s">
        <v>334</v>
      </c>
      <c r="G2739" s="135">
        <f t="shared" si="42"/>
        <v>0.81390000000000007</v>
      </c>
      <c r="H2739" s="134" t="s">
        <v>391</v>
      </c>
      <c r="I2739" s="138">
        <f>IF(H2739="Urban",VLOOKUP(C2739,'Wage Index Urban (CMS.GOV)-PDPM'!$A$2:$D$1682,4,FALSE),0)</f>
        <v>0.81390000000000007</v>
      </c>
      <c r="J2739" s="138">
        <f>IF(H2739="Rural",VLOOKUP(B2739,'Wage Index Rural (CMS.GOV)-PDPM'!$B$1:$C$54,2,FALSE),0)</f>
        <v>0</v>
      </c>
    </row>
    <row r="2740" spans="1:10" x14ac:dyDescent="0.25">
      <c r="A2740" s="134">
        <v>45562</v>
      </c>
      <c r="B2740" s="134" t="s">
        <v>3045</v>
      </c>
      <c r="C2740" s="131">
        <v>99945</v>
      </c>
      <c r="D2740" s="132" t="s">
        <v>4305</v>
      </c>
      <c r="E2740" s="133" t="s">
        <v>4306</v>
      </c>
      <c r="F2740" s="133" t="s">
        <v>7106</v>
      </c>
      <c r="G2740" s="135">
        <f t="shared" si="42"/>
        <v>0.83010000000000006</v>
      </c>
      <c r="H2740" s="134" t="s">
        <v>388</v>
      </c>
      <c r="I2740" s="138">
        <f>IF(H2740="Urban",VLOOKUP(C2740,'Wage Index Urban (CMS.GOV)-PDPM'!$A$2:$D$1682,4,FALSE),0)</f>
        <v>0</v>
      </c>
      <c r="J2740" s="138">
        <f>IF(H2740="Rural",VLOOKUP(B2740,'Wage Index Rural (CMS.GOV)-PDPM'!$B$1:$C$54,2,FALSE),0)</f>
        <v>0.83010000000000006</v>
      </c>
    </row>
    <row r="2741" spans="1:10" x14ac:dyDescent="0.25">
      <c r="A2741" s="134">
        <v>45563</v>
      </c>
      <c r="B2741" s="134" t="s">
        <v>3045</v>
      </c>
      <c r="C2741" s="131">
        <v>99945</v>
      </c>
      <c r="D2741" s="132" t="s">
        <v>1965</v>
      </c>
      <c r="E2741" s="133" t="s">
        <v>4307</v>
      </c>
      <c r="F2741" s="133" t="s">
        <v>7106</v>
      </c>
      <c r="G2741" s="135">
        <f t="shared" si="42"/>
        <v>0.83010000000000006</v>
      </c>
      <c r="H2741" s="134" t="s">
        <v>388</v>
      </c>
      <c r="I2741" s="138">
        <f>IF(H2741="Urban",VLOOKUP(C2741,'Wage Index Urban (CMS.GOV)-PDPM'!$A$2:$D$1682,4,FALSE),0)</f>
        <v>0</v>
      </c>
      <c r="J2741" s="138">
        <f>IF(H2741="Rural",VLOOKUP(B2741,'Wage Index Rural (CMS.GOV)-PDPM'!$B$1:$C$54,2,FALSE),0)</f>
        <v>0.83010000000000006</v>
      </c>
    </row>
    <row r="2742" spans="1:10" x14ac:dyDescent="0.25">
      <c r="A2742" s="134">
        <v>45564</v>
      </c>
      <c r="B2742" s="134" t="s">
        <v>3045</v>
      </c>
      <c r="C2742" s="131">
        <v>43300</v>
      </c>
      <c r="D2742" s="132" t="s">
        <v>2150</v>
      </c>
      <c r="E2742" s="133" t="s">
        <v>4308</v>
      </c>
      <c r="F2742" s="133" t="s">
        <v>335</v>
      </c>
      <c r="G2742" s="135">
        <f t="shared" si="42"/>
        <v>0.82969999999999999</v>
      </c>
      <c r="H2742" s="134" t="s">
        <v>391</v>
      </c>
      <c r="I2742" s="138">
        <f>IF(H2742="Urban",VLOOKUP(C2742,'Wage Index Urban (CMS.GOV)-PDPM'!$A$2:$D$1682,4,FALSE),0)</f>
        <v>0.82969999999999999</v>
      </c>
      <c r="J2742" s="138">
        <f>IF(H2742="Rural",VLOOKUP(B2742,'Wage Index Rural (CMS.GOV)-PDPM'!$B$1:$C$54,2,FALSE),0)</f>
        <v>0</v>
      </c>
    </row>
    <row r="2743" spans="1:10" x14ac:dyDescent="0.25">
      <c r="A2743" s="134">
        <v>45570</v>
      </c>
      <c r="B2743" s="134" t="s">
        <v>3045</v>
      </c>
      <c r="C2743" s="131">
        <v>30980</v>
      </c>
      <c r="D2743" s="132" t="s">
        <v>4309</v>
      </c>
      <c r="E2743" s="133" t="s">
        <v>4310</v>
      </c>
      <c r="F2743" s="133" t="s">
        <v>336</v>
      </c>
      <c r="G2743" s="135">
        <f t="shared" si="42"/>
        <v>0.9415</v>
      </c>
      <c r="H2743" s="134" t="s">
        <v>391</v>
      </c>
      <c r="I2743" s="138">
        <f>IF(H2743="Urban",VLOOKUP(C2743,'Wage Index Urban (CMS.GOV)-PDPM'!$A$2:$D$1682,4,FALSE),0)</f>
        <v>0.9415</v>
      </c>
      <c r="J2743" s="138">
        <f>IF(H2743="Rural",VLOOKUP(B2743,'Wage Index Rural (CMS.GOV)-PDPM'!$B$1:$C$54,2,FALSE),0)</f>
        <v>0</v>
      </c>
    </row>
    <row r="2744" spans="1:10" x14ac:dyDescent="0.25">
      <c r="A2744" s="134">
        <v>45580</v>
      </c>
      <c r="B2744" s="134" t="s">
        <v>3045</v>
      </c>
      <c r="C2744" s="131">
        <v>99945</v>
      </c>
      <c r="D2744" s="132" t="s">
        <v>4311</v>
      </c>
      <c r="E2744" s="133" t="s">
        <v>4312</v>
      </c>
      <c r="F2744" s="133" t="s">
        <v>7106</v>
      </c>
      <c r="G2744" s="135">
        <f t="shared" si="42"/>
        <v>0.83010000000000006</v>
      </c>
      <c r="H2744" s="134" t="s">
        <v>388</v>
      </c>
      <c r="I2744" s="138">
        <f>IF(H2744="Urban",VLOOKUP(C2744,'Wage Index Urban (CMS.GOV)-PDPM'!$A$2:$D$1682,4,FALSE),0)</f>
        <v>0</v>
      </c>
      <c r="J2744" s="138">
        <f>IF(H2744="Rural",VLOOKUP(B2744,'Wage Index Rural (CMS.GOV)-PDPM'!$B$1:$C$54,2,FALSE),0)</f>
        <v>0.83010000000000006</v>
      </c>
    </row>
    <row r="2745" spans="1:10" x14ac:dyDescent="0.25">
      <c r="A2745" s="134">
        <v>45581</v>
      </c>
      <c r="B2745" s="134" t="s">
        <v>3045</v>
      </c>
      <c r="C2745" s="131">
        <v>41700</v>
      </c>
      <c r="D2745" s="132" t="s">
        <v>3339</v>
      </c>
      <c r="E2745" s="133" t="s">
        <v>4313</v>
      </c>
      <c r="F2745" s="133" t="s">
        <v>323</v>
      </c>
      <c r="G2745" s="135">
        <f t="shared" si="42"/>
        <v>0.8649</v>
      </c>
      <c r="H2745" s="134" t="s">
        <v>391</v>
      </c>
      <c r="I2745" s="138">
        <f>IF(H2745="Urban",VLOOKUP(C2745,'Wage Index Urban (CMS.GOV)-PDPM'!$A$2:$D$1682,4,FALSE),0)</f>
        <v>0.8649</v>
      </c>
      <c r="J2745" s="138">
        <f>IF(H2745="Rural",VLOOKUP(B2745,'Wage Index Rural (CMS.GOV)-PDPM'!$B$1:$C$54,2,FALSE),0)</f>
        <v>0</v>
      </c>
    </row>
    <row r="2746" spans="1:10" x14ac:dyDescent="0.25">
      <c r="A2746" s="134">
        <v>45582</v>
      </c>
      <c r="B2746" s="134" t="s">
        <v>3045</v>
      </c>
      <c r="C2746" s="131">
        <v>99945</v>
      </c>
      <c r="D2746" s="132" t="s">
        <v>454</v>
      </c>
      <c r="E2746" s="133" t="s">
        <v>4314</v>
      </c>
      <c r="F2746" s="133" t="s">
        <v>7106</v>
      </c>
      <c r="G2746" s="135">
        <f t="shared" si="42"/>
        <v>0.83010000000000006</v>
      </c>
      <c r="H2746" s="134" t="s">
        <v>388</v>
      </c>
      <c r="I2746" s="138">
        <f>IF(H2746="Urban",VLOOKUP(C2746,'Wage Index Urban (CMS.GOV)-PDPM'!$A$2:$D$1682,4,FALSE),0)</f>
        <v>0</v>
      </c>
      <c r="J2746" s="138">
        <f>IF(H2746="Rural",VLOOKUP(B2746,'Wage Index Rural (CMS.GOV)-PDPM'!$B$1:$C$54,2,FALSE),0)</f>
        <v>0.83010000000000006</v>
      </c>
    </row>
    <row r="2747" spans="1:10" x14ac:dyDescent="0.25">
      <c r="A2747" s="134">
        <v>45583</v>
      </c>
      <c r="B2747" s="134" t="s">
        <v>3045</v>
      </c>
      <c r="C2747" s="131">
        <v>99945</v>
      </c>
      <c r="D2747" s="132" t="s">
        <v>1242</v>
      </c>
      <c r="E2747" s="133" t="s">
        <v>4315</v>
      </c>
      <c r="F2747" s="133" t="s">
        <v>7106</v>
      </c>
      <c r="G2747" s="135">
        <f t="shared" si="42"/>
        <v>0.83010000000000006</v>
      </c>
      <c r="H2747" s="134" t="s">
        <v>388</v>
      </c>
      <c r="I2747" s="138">
        <f>IF(H2747="Urban",VLOOKUP(C2747,'Wage Index Urban (CMS.GOV)-PDPM'!$A$2:$D$1682,4,FALSE),0)</f>
        <v>0</v>
      </c>
      <c r="J2747" s="138">
        <f>IF(H2747="Rural",VLOOKUP(B2747,'Wage Index Rural (CMS.GOV)-PDPM'!$B$1:$C$54,2,FALSE),0)</f>
        <v>0.83010000000000006</v>
      </c>
    </row>
    <row r="2748" spans="1:10" x14ac:dyDescent="0.25">
      <c r="A2748" s="134">
        <v>45590</v>
      </c>
      <c r="B2748" s="134" t="s">
        <v>3045</v>
      </c>
      <c r="C2748" s="131">
        <v>99945</v>
      </c>
      <c r="D2748" s="132" t="s">
        <v>1046</v>
      </c>
      <c r="E2748" s="133" t="s">
        <v>4316</v>
      </c>
      <c r="F2748" s="133" t="s">
        <v>7106</v>
      </c>
      <c r="G2748" s="135">
        <f t="shared" si="42"/>
        <v>0.83010000000000006</v>
      </c>
      <c r="H2748" s="134" t="s">
        <v>388</v>
      </c>
      <c r="I2748" s="138">
        <f>IF(H2748="Urban",VLOOKUP(C2748,'Wage Index Urban (CMS.GOV)-PDPM'!$A$2:$D$1682,4,FALSE),0)</f>
        <v>0</v>
      </c>
      <c r="J2748" s="138">
        <f>IF(H2748="Rural",VLOOKUP(B2748,'Wage Index Rural (CMS.GOV)-PDPM'!$B$1:$C$54,2,FALSE),0)</f>
        <v>0.83010000000000006</v>
      </c>
    </row>
    <row r="2749" spans="1:10" x14ac:dyDescent="0.25">
      <c r="A2749" s="134">
        <v>45591</v>
      </c>
      <c r="B2749" s="134" t="s">
        <v>3045</v>
      </c>
      <c r="C2749" s="131">
        <v>99945</v>
      </c>
      <c r="D2749" s="132" t="s">
        <v>4317</v>
      </c>
      <c r="E2749" s="133" t="s">
        <v>4318</v>
      </c>
      <c r="F2749" s="133" t="s">
        <v>7106</v>
      </c>
      <c r="G2749" s="135">
        <f t="shared" si="42"/>
        <v>0.83010000000000006</v>
      </c>
      <c r="H2749" s="134" t="s">
        <v>388</v>
      </c>
      <c r="I2749" s="138">
        <f>IF(H2749="Urban",VLOOKUP(C2749,'Wage Index Urban (CMS.GOV)-PDPM'!$A$2:$D$1682,4,FALSE),0)</f>
        <v>0</v>
      </c>
      <c r="J2749" s="138">
        <f>IF(H2749="Rural",VLOOKUP(B2749,'Wage Index Rural (CMS.GOV)-PDPM'!$B$1:$C$54,2,FALSE),0)</f>
        <v>0.83010000000000006</v>
      </c>
    </row>
    <row r="2750" spans="1:10" x14ac:dyDescent="0.25">
      <c r="A2750" s="134">
        <v>45592</v>
      </c>
      <c r="B2750" s="134" t="s">
        <v>3045</v>
      </c>
      <c r="C2750" s="131">
        <v>99945</v>
      </c>
      <c r="D2750" s="132" t="s">
        <v>4080</v>
      </c>
      <c r="E2750" s="133" t="s">
        <v>4319</v>
      </c>
      <c r="F2750" s="133" t="s">
        <v>7106</v>
      </c>
      <c r="G2750" s="135">
        <f t="shared" si="42"/>
        <v>0.83010000000000006</v>
      </c>
      <c r="H2750" s="134" t="s">
        <v>388</v>
      </c>
      <c r="I2750" s="138">
        <f>IF(H2750="Urban",VLOOKUP(C2750,'Wage Index Urban (CMS.GOV)-PDPM'!$A$2:$D$1682,4,FALSE),0)</f>
        <v>0</v>
      </c>
      <c r="J2750" s="138">
        <f>IF(H2750="Rural",VLOOKUP(B2750,'Wage Index Rural (CMS.GOV)-PDPM'!$B$1:$C$54,2,FALSE),0)</f>
        <v>0.83010000000000006</v>
      </c>
    </row>
    <row r="2751" spans="1:10" x14ac:dyDescent="0.25">
      <c r="A2751" s="134">
        <v>45600</v>
      </c>
      <c r="B2751" s="134" t="s">
        <v>3045</v>
      </c>
      <c r="C2751" s="131">
        <v>13140</v>
      </c>
      <c r="D2751" s="132" t="s">
        <v>1532</v>
      </c>
      <c r="E2751" s="133" t="s">
        <v>4320</v>
      </c>
      <c r="F2751" s="133" t="s">
        <v>337</v>
      </c>
      <c r="G2751" s="135">
        <f t="shared" si="42"/>
        <v>0.93149999999999999</v>
      </c>
      <c r="H2751" s="134" t="s">
        <v>391</v>
      </c>
      <c r="I2751" s="138">
        <f>IF(H2751="Urban",VLOOKUP(C2751,'Wage Index Urban (CMS.GOV)-PDPM'!$A$2:$D$1682,4,FALSE),0)</f>
        <v>0.93149999999999999</v>
      </c>
      <c r="J2751" s="138">
        <f>IF(H2751="Rural",VLOOKUP(B2751,'Wage Index Rural (CMS.GOV)-PDPM'!$B$1:$C$54,2,FALSE),0)</f>
        <v>0</v>
      </c>
    </row>
    <row r="2752" spans="1:10" x14ac:dyDescent="0.25">
      <c r="A2752" s="134">
        <v>45610</v>
      </c>
      <c r="B2752" s="134" t="s">
        <v>3045</v>
      </c>
      <c r="C2752" s="131">
        <v>26420</v>
      </c>
      <c r="D2752" s="132" t="s">
        <v>1248</v>
      </c>
      <c r="E2752" s="133" t="s">
        <v>4321</v>
      </c>
      <c r="F2752" s="133" t="s">
        <v>324</v>
      </c>
      <c r="G2752" s="135">
        <f t="shared" si="42"/>
        <v>1.0026000000000002</v>
      </c>
      <c r="H2752" s="134" t="s">
        <v>391</v>
      </c>
      <c r="I2752" s="138">
        <f>IF(H2752="Urban",VLOOKUP(C2752,'Wage Index Urban (CMS.GOV)-PDPM'!$A$2:$D$1682,4,FALSE),0)</f>
        <v>1.0026000000000002</v>
      </c>
      <c r="J2752" s="138">
        <f>IF(H2752="Rural",VLOOKUP(B2752,'Wage Index Rural (CMS.GOV)-PDPM'!$B$1:$C$54,2,FALSE),0)</f>
        <v>0</v>
      </c>
    </row>
    <row r="2753" spans="1:10" x14ac:dyDescent="0.25">
      <c r="A2753" s="134">
        <v>45620</v>
      </c>
      <c r="B2753" s="134" t="s">
        <v>3045</v>
      </c>
      <c r="C2753" s="131">
        <v>30980</v>
      </c>
      <c r="D2753" s="132" t="s">
        <v>1677</v>
      </c>
      <c r="E2753" s="133" t="s">
        <v>4322</v>
      </c>
      <c r="F2753" s="133" t="s">
        <v>336</v>
      </c>
      <c r="G2753" s="135">
        <f t="shared" si="42"/>
        <v>0.9415</v>
      </c>
      <c r="H2753" s="134" t="s">
        <v>391</v>
      </c>
      <c r="I2753" s="138">
        <f>IF(H2753="Urban",VLOOKUP(C2753,'Wage Index Urban (CMS.GOV)-PDPM'!$A$2:$D$1682,4,FALSE),0)</f>
        <v>0.9415</v>
      </c>
      <c r="J2753" s="138">
        <f>IF(H2753="Rural",VLOOKUP(B2753,'Wage Index Rural (CMS.GOV)-PDPM'!$B$1:$C$54,2,FALSE),0)</f>
        <v>0</v>
      </c>
    </row>
    <row r="2754" spans="1:10" x14ac:dyDescent="0.25">
      <c r="A2754" s="134">
        <v>45621</v>
      </c>
      <c r="B2754" s="134" t="s">
        <v>3045</v>
      </c>
      <c r="C2754" s="131">
        <v>99945</v>
      </c>
      <c r="D2754" s="132" t="s">
        <v>4323</v>
      </c>
      <c r="E2754" s="133" t="s">
        <v>4324</v>
      </c>
      <c r="F2754" s="133" t="s">
        <v>7106</v>
      </c>
      <c r="G2754" s="135">
        <f t="shared" si="42"/>
        <v>0.83010000000000006</v>
      </c>
      <c r="H2754" s="134" t="s">
        <v>388</v>
      </c>
      <c r="I2754" s="138">
        <f>IF(H2754="Urban",VLOOKUP(C2754,'Wage Index Urban (CMS.GOV)-PDPM'!$A$2:$D$1682,4,FALSE),0)</f>
        <v>0</v>
      </c>
      <c r="J2754" s="138">
        <f>IF(H2754="Rural",VLOOKUP(B2754,'Wage Index Rural (CMS.GOV)-PDPM'!$B$1:$C$54,2,FALSE),0)</f>
        <v>0.83010000000000006</v>
      </c>
    </row>
    <row r="2755" spans="1:10" x14ac:dyDescent="0.25">
      <c r="A2755" s="134">
        <v>45630</v>
      </c>
      <c r="B2755" s="134" t="s">
        <v>3045</v>
      </c>
      <c r="C2755" s="131">
        <v>99945</v>
      </c>
      <c r="D2755" s="132" t="s">
        <v>1976</v>
      </c>
      <c r="E2755" s="133" t="s">
        <v>4325</v>
      </c>
      <c r="F2755" s="133" t="s">
        <v>7106</v>
      </c>
      <c r="G2755" s="135">
        <f t="shared" si="42"/>
        <v>0.83010000000000006</v>
      </c>
      <c r="H2755" s="134" t="s">
        <v>388</v>
      </c>
      <c r="I2755" s="138">
        <f>IF(H2755="Urban",VLOOKUP(C2755,'Wage Index Urban (CMS.GOV)-PDPM'!$A$2:$D$1682,4,FALSE),0)</f>
        <v>0</v>
      </c>
      <c r="J2755" s="138">
        <f>IF(H2755="Rural",VLOOKUP(B2755,'Wage Index Rural (CMS.GOV)-PDPM'!$B$1:$C$54,2,FALSE),0)</f>
        <v>0.83010000000000006</v>
      </c>
    </row>
    <row r="2756" spans="1:10" x14ac:dyDescent="0.25">
      <c r="A2756" s="134">
        <v>45631</v>
      </c>
      <c r="B2756" s="134" t="s">
        <v>3045</v>
      </c>
      <c r="C2756" s="131">
        <v>12420</v>
      </c>
      <c r="D2756" s="132" t="s">
        <v>4326</v>
      </c>
      <c r="E2756" s="133" t="s">
        <v>4327</v>
      </c>
      <c r="F2756" s="133" t="s">
        <v>6497</v>
      </c>
      <c r="G2756" s="135">
        <f t="shared" si="42"/>
        <v>0.93330000000000002</v>
      </c>
      <c r="H2756" s="134" t="s">
        <v>391</v>
      </c>
      <c r="I2756" s="138">
        <f>IF(H2756="Urban",VLOOKUP(C2756,'Wage Index Urban (CMS.GOV)-PDPM'!$A$2:$D$1682,4,FALSE),0)</f>
        <v>0.93330000000000002</v>
      </c>
      <c r="J2756" s="138">
        <f>IF(H2756="Rural",VLOOKUP(B2756,'Wage Index Rural (CMS.GOV)-PDPM'!$B$1:$C$54,2,FALSE),0)</f>
        <v>0</v>
      </c>
    </row>
    <row r="2757" spans="1:10" x14ac:dyDescent="0.25">
      <c r="A2757" s="134">
        <v>45632</v>
      </c>
      <c r="B2757" s="134" t="s">
        <v>3045</v>
      </c>
      <c r="C2757" s="131">
        <v>99945</v>
      </c>
      <c r="D2757" s="132" t="s">
        <v>4328</v>
      </c>
      <c r="E2757" s="133" t="s">
        <v>4329</v>
      </c>
      <c r="F2757" s="133" t="s">
        <v>7106</v>
      </c>
      <c r="G2757" s="135">
        <f t="shared" si="42"/>
        <v>0.83010000000000006</v>
      </c>
      <c r="H2757" s="134" t="s">
        <v>388</v>
      </c>
      <c r="I2757" s="138">
        <f>IF(H2757="Urban",VLOOKUP(C2757,'Wage Index Urban (CMS.GOV)-PDPM'!$A$2:$D$1682,4,FALSE),0)</f>
        <v>0</v>
      </c>
      <c r="J2757" s="138">
        <f>IF(H2757="Rural",VLOOKUP(B2757,'Wage Index Rural (CMS.GOV)-PDPM'!$B$1:$C$54,2,FALSE),0)</f>
        <v>0.83010000000000006</v>
      </c>
    </row>
    <row r="2758" spans="1:10" x14ac:dyDescent="0.25">
      <c r="A2758" s="134">
        <v>45640</v>
      </c>
      <c r="B2758" s="134" t="s">
        <v>3045</v>
      </c>
      <c r="C2758" s="131">
        <v>99945</v>
      </c>
      <c r="D2758" s="132" t="s">
        <v>1534</v>
      </c>
      <c r="E2758" s="133" t="s">
        <v>4330</v>
      </c>
      <c r="F2758" s="133" t="s">
        <v>7106</v>
      </c>
      <c r="G2758" s="135">
        <f t="shared" si="42"/>
        <v>0.83010000000000006</v>
      </c>
      <c r="H2758" s="134" t="s">
        <v>388</v>
      </c>
      <c r="I2758" s="138">
        <f>IF(H2758="Urban",VLOOKUP(C2758,'Wage Index Urban (CMS.GOV)-PDPM'!$A$2:$D$1682,4,FALSE),0)</f>
        <v>0</v>
      </c>
      <c r="J2758" s="138">
        <f>IF(H2758="Rural",VLOOKUP(B2758,'Wage Index Rural (CMS.GOV)-PDPM'!$B$1:$C$54,2,FALSE),0)</f>
        <v>0.83010000000000006</v>
      </c>
    </row>
    <row r="2759" spans="1:10" x14ac:dyDescent="0.25">
      <c r="A2759" s="134">
        <v>45650</v>
      </c>
      <c r="B2759" s="134" t="s">
        <v>3045</v>
      </c>
      <c r="C2759" s="131">
        <v>32580</v>
      </c>
      <c r="D2759" s="132" t="s">
        <v>3341</v>
      </c>
      <c r="E2759" s="133" t="s">
        <v>4331</v>
      </c>
      <c r="F2759" s="133" t="s">
        <v>338</v>
      </c>
      <c r="G2759" s="135">
        <f t="shared" si="42"/>
        <v>0.76250000000000007</v>
      </c>
      <c r="H2759" s="134" t="s">
        <v>391</v>
      </c>
      <c r="I2759" s="138">
        <f>IF(H2759="Urban",VLOOKUP(C2759,'Wage Index Urban (CMS.GOV)-PDPM'!$A$2:$D$1682,4,FALSE),0)</f>
        <v>0.76250000000000007</v>
      </c>
      <c r="J2759" s="138">
        <f>IF(H2759="Rural",VLOOKUP(B2759,'Wage Index Rural (CMS.GOV)-PDPM'!$B$1:$C$54,2,FALSE),0)</f>
        <v>0</v>
      </c>
    </row>
    <row r="2760" spans="1:10" x14ac:dyDescent="0.25">
      <c r="A2760" s="134">
        <v>45651</v>
      </c>
      <c r="B2760" s="134" t="s">
        <v>3045</v>
      </c>
      <c r="C2760" s="131">
        <v>99945</v>
      </c>
      <c r="D2760" s="132" t="s">
        <v>3090</v>
      </c>
      <c r="E2760" s="133" t="s">
        <v>4332</v>
      </c>
      <c r="F2760" s="133" t="s">
        <v>7106</v>
      </c>
      <c r="G2760" s="135">
        <f t="shared" si="42"/>
        <v>0.83010000000000006</v>
      </c>
      <c r="H2760" s="134" t="s">
        <v>388</v>
      </c>
      <c r="I2760" s="138">
        <f>IF(H2760="Urban",VLOOKUP(C2760,'Wage Index Urban (CMS.GOV)-PDPM'!$A$2:$D$1682,4,FALSE),0)</f>
        <v>0</v>
      </c>
      <c r="J2760" s="138">
        <f>IF(H2760="Rural",VLOOKUP(B2760,'Wage Index Rural (CMS.GOV)-PDPM'!$B$1:$C$54,2,FALSE),0)</f>
        <v>0.83010000000000006</v>
      </c>
    </row>
    <row r="2761" spans="1:10" x14ac:dyDescent="0.25">
      <c r="A2761" s="134">
        <v>45652</v>
      </c>
      <c r="B2761" s="134" t="s">
        <v>3045</v>
      </c>
      <c r="C2761" s="131">
        <v>99945</v>
      </c>
      <c r="D2761" s="132" t="s">
        <v>4333</v>
      </c>
      <c r="E2761" s="133" t="s">
        <v>4334</v>
      </c>
      <c r="F2761" s="133" t="s">
        <v>7106</v>
      </c>
      <c r="G2761" s="135">
        <f t="shared" ref="G2761:G2824" si="43">IF(H2761="Rural",J2761,I2761)</f>
        <v>0.83010000000000006</v>
      </c>
      <c r="H2761" s="134" t="s">
        <v>388</v>
      </c>
      <c r="I2761" s="138">
        <f>IF(H2761="Urban",VLOOKUP(C2761,'Wage Index Urban (CMS.GOV)-PDPM'!$A$2:$D$1682,4,FALSE),0)</f>
        <v>0</v>
      </c>
      <c r="J2761" s="138">
        <f>IF(H2761="Rural",VLOOKUP(B2761,'Wage Index Rural (CMS.GOV)-PDPM'!$B$1:$C$54,2,FALSE),0)</f>
        <v>0.83010000000000006</v>
      </c>
    </row>
    <row r="2762" spans="1:10" x14ac:dyDescent="0.25">
      <c r="A2762" s="134">
        <v>45653</v>
      </c>
      <c r="B2762" s="134" t="s">
        <v>3045</v>
      </c>
      <c r="C2762" s="131">
        <v>99945</v>
      </c>
      <c r="D2762" s="132" t="s">
        <v>4335</v>
      </c>
      <c r="E2762" s="133" t="s">
        <v>4336</v>
      </c>
      <c r="F2762" s="133" t="s">
        <v>7106</v>
      </c>
      <c r="G2762" s="135">
        <f t="shared" si="43"/>
        <v>0.83010000000000006</v>
      </c>
      <c r="H2762" s="134" t="s">
        <v>388</v>
      </c>
      <c r="I2762" s="138">
        <f>IF(H2762="Urban",VLOOKUP(C2762,'Wage Index Urban (CMS.GOV)-PDPM'!$A$2:$D$1682,4,FALSE),0)</f>
        <v>0</v>
      </c>
      <c r="J2762" s="138">
        <f>IF(H2762="Rural",VLOOKUP(B2762,'Wage Index Rural (CMS.GOV)-PDPM'!$B$1:$C$54,2,FALSE),0)</f>
        <v>0.83010000000000006</v>
      </c>
    </row>
    <row r="2763" spans="1:10" x14ac:dyDescent="0.25">
      <c r="A2763" s="134">
        <v>45654</v>
      </c>
      <c r="B2763" s="134" t="s">
        <v>3045</v>
      </c>
      <c r="C2763" s="131">
        <v>99945</v>
      </c>
      <c r="D2763" s="132" t="s">
        <v>2166</v>
      </c>
      <c r="E2763" s="133" t="s">
        <v>4337</v>
      </c>
      <c r="F2763" s="133" t="s">
        <v>7106</v>
      </c>
      <c r="G2763" s="135">
        <f t="shared" si="43"/>
        <v>0.83010000000000006</v>
      </c>
      <c r="H2763" s="134" t="s">
        <v>388</v>
      </c>
      <c r="I2763" s="138">
        <f>IF(H2763="Urban",VLOOKUP(C2763,'Wage Index Urban (CMS.GOV)-PDPM'!$A$2:$D$1682,4,FALSE),0)</f>
        <v>0</v>
      </c>
      <c r="J2763" s="138">
        <f>IF(H2763="Rural",VLOOKUP(B2763,'Wage Index Rural (CMS.GOV)-PDPM'!$B$1:$C$54,2,FALSE),0)</f>
        <v>0.83010000000000006</v>
      </c>
    </row>
    <row r="2764" spans="1:10" x14ac:dyDescent="0.25">
      <c r="A2764" s="134">
        <v>45660</v>
      </c>
      <c r="B2764" s="134" t="s">
        <v>3045</v>
      </c>
      <c r="C2764" s="131">
        <v>99945</v>
      </c>
      <c r="D2764" s="132" t="s">
        <v>458</v>
      </c>
      <c r="E2764" s="133" t="s">
        <v>4338</v>
      </c>
      <c r="F2764" s="133" t="s">
        <v>7106</v>
      </c>
      <c r="G2764" s="135">
        <f t="shared" si="43"/>
        <v>0.83010000000000006</v>
      </c>
      <c r="H2764" s="134" t="s">
        <v>388</v>
      </c>
      <c r="I2764" s="138">
        <f>IF(H2764="Urban",VLOOKUP(C2764,'Wage Index Urban (CMS.GOV)-PDPM'!$A$2:$D$1682,4,FALSE),0)</f>
        <v>0</v>
      </c>
      <c r="J2764" s="138">
        <f>IF(H2764="Rural",VLOOKUP(B2764,'Wage Index Rural (CMS.GOV)-PDPM'!$B$1:$C$54,2,FALSE),0)</f>
        <v>0.83010000000000006</v>
      </c>
    </row>
    <row r="2765" spans="1:10" x14ac:dyDescent="0.25">
      <c r="A2765" s="134">
        <v>45661</v>
      </c>
      <c r="B2765" s="134" t="s">
        <v>3045</v>
      </c>
      <c r="C2765" s="131">
        <v>99945</v>
      </c>
      <c r="D2765" s="132" t="s">
        <v>668</v>
      </c>
      <c r="E2765" s="133" t="s">
        <v>4339</v>
      </c>
      <c r="F2765" s="133" t="s">
        <v>7106</v>
      </c>
      <c r="G2765" s="135">
        <f t="shared" si="43"/>
        <v>0.83010000000000006</v>
      </c>
      <c r="H2765" s="134" t="s">
        <v>388</v>
      </c>
      <c r="I2765" s="138">
        <f>IF(H2765="Urban",VLOOKUP(C2765,'Wage Index Urban (CMS.GOV)-PDPM'!$A$2:$D$1682,4,FALSE),0)</f>
        <v>0</v>
      </c>
      <c r="J2765" s="138">
        <f>IF(H2765="Rural",VLOOKUP(B2765,'Wage Index Rural (CMS.GOV)-PDPM'!$B$1:$C$54,2,FALSE),0)</f>
        <v>0.83010000000000006</v>
      </c>
    </row>
    <row r="2766" spans="1:10" x14ac:dyDescent="0.25">
      <c r="A2766" s="134">
        <v>45662</v>
      </c>
      <c r="B2766" s="134" t="s">
        <v>3045</v>
      </c>
      <c r="C2766" s="131">
        <v>21340</v>
      </c>
      <c r="D2766" s="132" t="s">
        <v>4340</v>
      </c>
      <c r="E2766" s="133" t="s">
        <v>4341</v>
      </c>
      <c r="F2766" s="133" t="s">
        <v>332</v>
      </c>
      <c r="G2766" s="135">
        <f t="shared" si="43"/>
        <v>0.82240000000000002</v>
      </c>
      <c r="H2766" s="134" t="s">
        <v>391</v>
      </c>
      <c r="I2766" s="138">
        <f>IF(H2766="Urban",VLOOKUP(C2766,'Wage Index Urban (CMS.GOV)-PDPM'!$A$2:$D$1682,4,FALSE),0)</f>
        <v>0.82240000000000002</v>
      </c>
      <c r="J2766" s="138">
        <f>IF(H2766="Rural",VLOOKUP(B2766,'Wage Index Rural (CMS.GOV)-PDPM'!$B$1:$C$54,2,FALSE),0)</f>
        <v>0</v>
      </c>
    </row>
    <row r="2767" spans="1:10" x14ac:dyDescent="0.25">
      <c r="A2767" s="134">
        <v>45670</v>
      </c>
      <c r="B2767" s="134" t="s">
        <v>3045</v>
      </c>
      <c r="C2767" s="131">
        <v>19124</v>
      </c>
      <c r="D2767" s="132" t="s">
        <v>4342</v>
      </c>
      <c r="E2767" s="133" t="s">
        <v>4343</v>
      </c>
      <c r="F2767" s="133" t="s">
        <v>329</v>
      </c>
      <c r="G2767" s="135">
        <f t="shared" si="43"/>
        <v>0.96250000000000002</v>
      </c>
      <c r="H2767" s="134" t="s">
        <v>391</v>
      </c>
      <c r="I2767" s="138">
        <f>IF(H2767="Urban",VLOOKUP(C2767,'Wage Index Urban (CMS.GOV)-PDPM'!$A$2:$D$1682,4,FALSE),0)</f>
        <v>0.96250000000000002</v>
      </c>
      <c r="J2767" s="138">
        <f>IF(H2767="Rural",VLOOKUP(B2767,'Wage Index Rural (CMS.GOV)-PDPM'!$B$1:$C$54,2,FALSE),0)</f>
        <v>0</v>
      </c>
    </row>
    <row r="2768" spans="1:10" x14ac:dyDescent="0.25">
      <c r="A2768" s="134">
        <v>45671</v>
      </c>
      <c r="B2768" s="134" t="s">
        <v>3045</v>
      </c>
      <c r="C2768" s="131">
        <v>99945</v>
      </c>
      <c r="D2768" s="132" t="s">
        <v>4016</v>
      </c>
      <c r="E2768" s="133" t="s">
        <v>4344</v>
      </c>
      <c r="F2768" s="133" t="s">
        <v>7106</v>
      </c>
      <c r="G2768" s="135">
        <f t="shared" si="43"/>
        <v>0.83010000000000006</v>
      </c>
      <c r="H2768" s="134" t="s">
        <v>388</v>
      </c>
      <c r="I2768" s="138">
        <f>IF(H2768="Urban",VLOOKUP(C2768,'Wage Index Urban (CMS.GOV)-PDPM'!$A$2:$D$1682,4,FALSE),0)</f>
        <v>0</v>
      </c>
      <c r="J2768" s="138">
        <f>IF(H2768="Rural",VLOOKUP(B2768,'Wage Index Rural (CMS.GOV)-PDPM'!$B$1:$C$54,2,FALSE),0)</f>
        <v>0.83010000000000006</v>
      </c>
    </row>
    <row r="2769" spans="1:10" x14ac:dyDescent="0.25">
      <c r="A2769" s="134">
        <v>45672</v>
      </c>
      <c r="B2769" s="134" t="s">
        <v>3045</v>
      </c>
      <c r="C2769" s="131">
        <v>41660</v>
      </c>
      <c r="D2769" s="132" t="s">
        <v>4345</v>
      </c>
      <c r="E2769" s="133" t="s">
        <v>4346</v>
      </c>
      <c r="F2769" s="133" t="s">
        <v>340</v>
      </c>
      <c r="G2769" s="135">
        <f t="shared" si="43"/>
        <v>0.74160000000000004</v>
      </c>
      <c r="H2769" s="134" t="s">
        <v>391</v>
      </c>
      <c r="I2769" s="138">
        <f>IF(H2769="Urban",VLOOKUP(C2769,'Wage Index Urban (CMS.GOV)-PDPM'!$A$2:$D$1682,4,FALSE),0)</f>
        <v>0.74160000000000004</v>
      </c>
      <c r="J2769" s="138">
        <f>IF(H2769="Rural",VLOOKUP(B2769,'Wage Index Rural (CMS.GOV)-PDPM'!$B$1:$C$54,2,FALSE),0)</f>
        <v>0</v>
      </c>
    </row>
    <row r="2770" spans="1:10" x14ac:dyDescent="0.25">
      <c r="A2770" s="134">
        <v>45680</v>
      </c>
      <c r="B2770" s="134" t="s">
        <v>3045</v>
      </c>
      <c r="C2770" s="131">
        <v>99945</v>
      </c>
      <c r="D2770" s="132" t="s">
        <v>4347</v>
      </c>
      <c r="E2770" s="133" t="s">
        <v>4348</v>
      </c>
      <c r="F2770" s="133" t="s">
        <v>7106</v>
      </c>
      <c r="G2770" s="135">
        <f t="shared" si="43"/>
        <v>0.83010000000000006</v>
      </c>
      <c r="H2770" s="134" t="s">
        <v>388</v>
      </c>
      <c r="I2770" s="138">
        <f>IF(H2770="Urban",VLOOKUP(C2770,'Wage Index Urban (CMS.GOV)-PDPM'!$A$2:$D$1682,4,FALSE),0)</f>
        <v>0</v>
      </c>
      <c r="J2770" s="138">
        <f>IF(H2770="Rural",VLOOKUP(B2770,'Wage Index Rural (CMS.GOV)-PDPM'!$B$1:$C$54,2,FALSE),0)</f>
        <v>0.83010000000000006</v>
      </c>
    </row>
    <row r="2771" spans="1:10" x14ac:dyDescent="0.25">
      <c r="A2771" s="134">
        <v>45681</v>
      </c>
      <c r="B2771" s="134" t="s">
        <v>3045</v>
      </c>
      <c r="C2771" s="131">
        <v>99945</v>
      </c>
      <c r="D2771" s="132" t="s">
        <v>460</v>
      </c>
      <c r="E2771" s="133" t="s">
        <v>4349</v>
      </c>
      <c r="F2771" s="133" t="s">
        <v>7106</v>
      </c>
      <c r="G2771" s="135">
        <f t="shared" si="43"/>
        <v>0.83010000000000006</v>
      </c>
      <c r="H2771" s="134" t="s">
        <v>388</v>
      </c>
      <c r="I2771" s="138">
        <f>IF(H2771="Urban",VLOOKUP(C2771,'Wage Index Urban (CMS.GOV)-PDPM'!$A$2:$D$1682,4,FALSE),0)</f>
        <v>0</v>
      </c>
      <c r="J2771" s="138">
        <f>IF(H2771="Rural",VLOOKUP(B2771,'Wage Index Rural (CMS.GOV)-PDPM'!$B$1:$C$54,2,FALSE),0)</f>
        <v>0.83010000000000006</v>
      </c>
    </row>
    <row r="2772" spans="1:10" x14ac:dyDescent="0.25">
      <c r="A2772" s="134">
        <v>45690</v>
      </c>
      <c r="B2772" s="134" t="s">
        <v>3045</v>
      </c>
      <c r="C2772" s="131">
        <v>99945</v>
      </c>
      <c r="D2772" s="132" t="s">
        <v>1259</v>
      </c>
      <c r="E2772" s="133" t="s">
        <v>4350</v>
      </c>
      <c r="F2772" s="133" t="s">
        <v>7106</v>
      </c>
      <c r="G2772" s="135">
        <f t="shared" si="43"/>
        <v>0.83010000000000006</v>
      </c>
      <c r="H2772" s="134" t="s">
        <v>388</v>
      </c>
      <c r="I2772" s="138">
        <f>IF(H2772="Urban",VLOOKUP(C2772,'Wage Index Urban (CMS.GOV)-PDPM'!$A$2:$D$1682,4,FALSE),0)</f>
        <v>0</v>
      </c>
      <c r="J2772" s="138">
        <f>IF(H2772="Rural",VLOOKUP(B2772,'Wage Index Rural (CMS.GOV)-PDPM'!$B$1:$C$54,2,FALSE),0)</f>
        <v>0.83010000000000006</v>
      </c>
    </row>
    <row r="2773" spans="1:10" x14ac:dyDescent="0.25">
      <c r="A2773" s="134">
        <v>45691</v>
      </c>
      <c r="B2773" s="134" t="s">
        <v>3045</v>
      </c>
      <c r="C2773" s="131">
        <v>99945</v>
      </c>
      <c r="D2773" s="132" t="s">
        <v>1261</v>
      </c>
      <c r="E2773" s="133" t="s">
        <v>4351</v>
      </c>
      <c r="F2773" s="133" t="s">
        <v>7106</v>
      </c>
      <c r="G2773" s="135">
        <f t="shared" si="43"/>
        <v>0.83010000000000006</v>
      </c>
      <c r="H2773" s="134" t="s">
        <v>388</v>
      </c>
      <c r="I2773" s="138">
        <f>IF(H2773="Urban",VLOOKUP(C2773,'Wage Index Urban (CMS.GOV)-PDPM'!$A$2:$D$1682,4,FALSE),0)</f>
        <v>0</v>
      </c>
      <c r="J2773" s="138">
        <f>IF(H2773="Rural",VLOOKUP(B2773,'Wage Index Rural (CMS.GOV)-PDPM'!$B$1:$C$54,2,FALSE),0)</f>
        <v>0.83010000000000006</v>
      </c>
    </row>
    <row r="2774" spans="1:10" x14ac:dyDescent="0.25">
      <c r="A2774" s="134">
        <v>45700</v>
      </c>
      <c r="B2774" s="134" t="s">
        <v>3045</v>
      </c>
      <c r="C2774" s="131">
        <v>13140</v>
      </c>
      <c r="D2774" s="132" t="s">
        <v>462</v>
      </c>
      <c r="E2774" s="133" t="s">
        <v>4352</v>
      </c>
      <c r="F2774" s="133" t="s">
        <v>337</v>
      </c>
      <c r="G2774" s="135">
        <f t="shared" si="43"/>
        <v>0.93149999999999999</v>
      </c>
      <c r="H2774" s="134" t="s">
        <v>391</v>
      </c>
      <c r="I2774" s="138">
        <f>IF(H2774="Urban",VLOOKUP(C2774,'Wage Index Urban (CMS.GOV)-PDPM'!$A$2:$D$1682,4,FALSE),0)</f>
        <v>0.93149999999999999</v>
      </c>
      <c r="J2774" s="138">
        <f>IF(H2774="Rural",VLOOKUP(B2774,'Wage Index Rural (CMS.GOV)-PDPM'!$B$1:$C$54,2,FALSE),0)</f>
        <v>0</v>
      </c>
    </row>
    <row r="2775" spans="1:10" x14ac:dyDescent="0.25">
      <c r="A2775" s="134">
        <v>45710</v>
      </c>
      <c r="B2775" s="134" t="s">
        <v>3045</v>
      </c>
      <c r="C2775" s="131">
        <v>99945</v>
      </c>
      <c r="D2775" s="132" t="s">
        <v>4353</v>
      </c>
      <c r="E2775" s="133" t="s">
        <v>4354</v>
      </c>
      <c r="F2775" s="133" t="s">
        <v>7106</v>
      </c>
      <c r="G2775" s="135">
        <f t="shared" si="43"/>
        <v>0.83010000000000006</v>
      </c>
      <c r="H2775" s="134" t="s">
        <v>388</v>
      </c>
      <c r="I2775" s="138">
        <f>IF(H2775="Urban",VLOOKUP(C2775,'Wage Index Urban (CMS.GOV)-PDPM'!$A$2:$D$1682,4,FALSE),0)</f>
        <v>0</v>
      </c>
      <c r="J2775" s="138">
        <f>IF(H2775="Rural",VLOOKUP(B2775,'Wage Index Rural (CMS.GOV)-PDPM'!$B$1:$C$54,2,FALSE),0)</f>
        <v>0.83010000000000006</v>
      </c>
    </row>
    <row r="2776" spans="1:10" x14ac:dyDescent="0.25">
      <c r="A2776" s="134">
        <v>45711</v>
      </c>
      <c r="B2776" s="134" t="s">
        <v>3045</v>
      </c>
      <c r="C2776" s="131">
        <v>99945</v>
      </c>
      <c r="D2776" s="132" t="s">
        <v>4355</v>
      </c>
      <c r="E2776" s="133" t="s">
        <v>4356</v>
      </c>
      <c r="F2776" s="133" t="s">
        <v>7106</v>
      </c>
      <c r="G2776" s="135">
        <f t="shared" si="43"/>
        <v>0.83010000000000006</v>
      </c>
      <c r="H2776" s="134" t="s">
        <v>388</v>
      </c>
      <c r="I2776" s="138">
        <f>IF(H2776="Urban",VLOOKUP(C2776,'Wage Index Urban (CMS.GOV)-PDPM'!$A$2:$D$1682,4,FALSE),0)</f>
        <v>0</v>
      </c>
      <c r="J2776" s="138">
        <f>IF(H2776="Rural",VLOOKUP(B2776,'Wage Index Rural (CMS.GOV)-PDPM'!$B$1:$C$54,2,FALSE),0)</f>
        <v>0.83010000000000006</v>
      </c>
    </row>
    <row r="2777" spans="1:10" x14ac:dyDescent="0.25">
      <c r="A2777" s="134">
        <v>45720</v>
      </c>
      <c r="B2777" s="134" t="s">
        <v>3045</v>
      </c>
      <c r="C2777" s="131">
        <v>23104</v>
      </c>
      <c r="D2777" s="132" t="s">
        <v>676</v>
      </c>
      <c r="E2777" s="133" t="s">
        <v>4357</v>
      </c>
      <c r="F2777" s="133" t="s">
        <v>339</v>
      </c>
      <c r="G2777" s="135">
        <f t="shared" si="43"/>
        <v>0.96900000000000008</v>
      </c>
      <c r="H2777" s="134" t="s">
        <v>391</v>
      </c>
      <c r="I2777" s="138">
        <f>IF(H2777="Urban",VLOOKUP(C2777,'Wage Index Urban (CMS.GOV)-PDPM'!$A$2:$D$1682,4,FALSE),0)</f>
        <v>0.96900000000000008</v>
      </c>
      <c r="J2777" s="138">
        <f>IF(H2777="Rural",VLOOKUP(B2777,'Wage Index Rural (CMS.GOV)-PDPM'!$B$1:$C$54,2,FALSE),0)</f>
        <v>0</v>
      </c>
    </row>
    <row r="2778" spans="1:10" x14ac:dyDescent="0.25">
      <c r="A2778" s="134">
        <v>45721</v>
      </c>
      <c r="B2778" s="134" t="s">
        <v>3045</v>
      </c>
      <c r="C2778" s="131">
        <v>10180</v>
      </c>
      <c r="D2778" s="132" t="s">
        <v>1267</v>
      </c>
      <c r="E2778" s="133" t="s">
        <v>4358</v>
      </c>
      <c r="F2778" s="133" t="s">
        <v>327</v>
      </c>
      <c r="G2778" s="135">
        <f t="shared" si="43"/>
        <v>0.90080000000000005</v>
      </c>
      <c r="H2778" s="134" t="s">
        <v>391</v>
      </c>
      <c r="I2778" s="138">
        <f>IF(H2778="Urban",VLOOKUP(C2778,'Wage Index Urban (CMS.GOV)-PDPM'!$A$2:$D$1682,4,FALSE),0)</f>
        <v>0.90080000000000005</v>
      </c>
      <c r="J2778" s="138">
        <f>IF(H2778="Rural",VLOOKUP(B2778,'Wage Index Rural (CMS.GOV)-PDPM'!$B$1:$C$54,2,FALSE),0)</f>
        <v>0</v>
      </c>
    </row>
    <row r="2779" spans="1:10" x14ac:dyDescent="0.25">
      <c r="A2779" s="134">
        <v>45722</v>
      </c>
      <c r="B2779" s="134" t="s">
        <v>3045</v>
      </c>
      <c r="C2779" s="131">
        <v>99945</v>
      </c>
      <c r="D2779" s="132" t="s">
        <v>4359</v>
      </c>
      <c r="E2779" s="133" t="s">
        <v>4360</v>
      </c>
      <c r="F2779" s="133" t="s">
        <v>7106</v>
      </c>
      <c r="G2779" s="135">
        <f t="shared" si="43"/>
        <v>0.83010000000000006</v>
      </c>
      <c r="H2779" s="134" t="s">
        <v>388</v>
      </c>
      <c r="I2779" s="138">
        <f>IF(H2779="Urban",VLOOKUP(C2779,'Wage Index Urban (CMS.GOV)-PDPM'!$A$2:$D$1682,4,FALSE),0)</f>
        <v>0</v>
      </c>
      <c r="J2779" s="138">
        <f>IF(H2779="Rural",VLOOKUP(B2779,'Wage Index Rural (CMS.GOV)-PDPM'!$B$1:$C$54,2,FALSE),0)</f>
        <v>0.83010000000000006</v>
      </c>
    </row>
    <row r="2780" spans="1:10" x14ac:dyDescent="0.25">
      <c r="A2780" s="134">
        <v>45730</v>
      </c>
      <c r="B2780" s="134" t="s">
        <v>3045</v>
      </c>
      <c r="C2780" s="131">
        <v>19124</v>
      </c>
      <c r="D2780" s="132" t="s">
        <v>4361</v>
      </c>
      <c r="E2780" s="133" t="s">
        <v>4362</v>
      </c>
      <c r="F2780" s="133" t="s">
        <v>329</v>
      </c>
      <c r="G2780" s="135">
        <f t="shared" si="43"/>
        <v>0.96250000000000002</v>
      </c>
      <c r="H2780" s="134" t="s">
        <v>391</v>
      </c>
      <c r="I2780" s="138">
        <f>IF(H2780="Urban",VLOOKUP(C2780,'Wage Index Urban (CMS.GOV)-PDPM'!$A$2:$D$1682,4,FALSE),0)</f>
        <v>0.96250000000000002</v>
      </c>
      <c r="J2780" s="138">
        <f>IF(H2780="Rural",VLOOKUP(B2780,'Wage Index Rural (CMS.GOV)-PDPM'!$B$1:$C$54,2,FALSE),0)</f>
        <v>0</v>
      </c>
    </row>
    <row r="2781" spans="1:10" x14ac:dyDescent="0.25">
      <c r="A2781" s="134">
        <v>45731</v>
      </c>
      <c r="B2781" s="134" t="s">
        <v>3045</v>
      </c>
      <c r="C2781" s="131">
        <v>41700</v>
      </c>
      <c r="D2781" s="132" t="s">
        <v>1551</v>
      </c>
      <c r="E2781" s="133" t="s">
        <v>4363</v>
      </c>
      <c r="F2781" s="133" t="s">
        <v>323</v>
      </c>
      <c r="G2781" s="135">
        <f t="shared" si="43"/>
        <v>0.8649</v>
      </c>
      <c r="H2781" s="134" t="s">
        <v>391</v>
      </c>
      <c r="I2781" s="138">
        <f>IF(H2781="Urban",VLOOKUP(C2781,'Wage Index Urban (CMS.GOV)-PDPM'!$A$2:$D$1682,4,FALSE),0)</f>
        <v>0.8649</v>
      </c>
      <c r="J2781" s="138">
        <f>IF(H2781="Rural",VLOOKUP(B2781,'Wage Index Rural (CMS.GOV)-PDPM'!$B$1:$C$54,2,FALSE),0)</f>
        <v>0</v>
      </c>
    </row>
    <row r="2782" spans="1:10" x14ac:dyDescent="0.25">
      <c r="A2782" s="134">
        <v>45732</v>
      </c>
      <c r="B2782" s="134" t="s">
        <v>3045</v>
      </c>
      <c r="C2782" s="131">
        <v>99945</v>
      </c>
      <c r="D2782" s="132" t="s">
        <v>4364</v>
      </c>
      <c r="E2782" s="133" t="s">
        <v>4365</v>
      </c>
      <c r="F2782" s="133" t="s">
        <v>7106</v>
      </c>
      <c r="G2782" s="135">
        <f t="shared" si="43"/>
        <v>0.83010000000000006</v>
      </c>
      <c r="H2782" s="134" t="s">
        <v>388</v>
      </c>
      <c r="I2782" s="138">
        <f>IF(H2782="Urban",VLOOKUP(C2782,'Wage Index Urban (CMS.GOV)-PDPM'!$A$2:$D$1682,4,FALSE),0)</f>
        <v>0</v>
      </c>
      <c r="J2782" s="138">
        <f>IF(H2782="Rural",VLOOKUP(B2782,'Wage Index Rural (CMS.GOV)-PDPM'!$B$1:$C$54,2,FALSE),0)</f>
        <v>0.83010000000000006</v>
      </c>
    </row>
    <row r="2783" spans="1:10" x14ac:dyDescent="0.25">
      <c r="A2783" s="134">
        <v>45733</v>
      </c>
      <c r="B2783" s="134" t="s">
        <v>3045</v>
      </c>
      <c r="C2783" s="131">
        <v>99945</v>
      </c>
      <c r="D2783" s="132" t="s">
        <v>1000</v>
      </c>
      <c r="E2783" s="133" t="s">
        <v>4366</v>
      </c>
      <c r="F2783" s="133" t="s">
        <v>7106</v>
      </c>
      <c r="G2783" s="135">
        <f t="shared" si="43"/>
        <v>0.83010000000000006</v>
      </c>
      <c r="H2783" s="134" t="s">
        <v>388</v>
      </c>
      <c r="I2783" s="138">
        <f>IF(H2783="Urban",VLOOKUP(C2783,'Wage Index Urban (CMS.GOV)-PDPM'!$A$2:$D$1682,4,FALSE),0)</f>
        <v>0</v>
      </c>
      <c r="J2783" s="138">
        <f>IF(H2783="Rural",VLOOKUP(B2783,'Wage Index Rural (CMS.GOV)-PDPM'!$B$1:$C$54,2,FALSE),0)</f>
        <v>0.83010000000000006</v>
      </c>
    </row>
    <row r="2784" spans="1:10" x14ac:dyDescent="0.25">
      <c r="A2784" s="134">
        <v>45734</v>
      </c>
      <c r="B2784" s="134" t="s">
        <v>3045</v>
      </c>
      <c r="C2784" s="131">
        <v>99945</v>
      </c>
      <c r="D2784" s="132" t="s">
        <v>4367</v>
      </c>
      <c r="E2784" s="133" t="s">
        <v>4368</v>
      </c>
      <c r="F2784" s="133" t="s">
        <v>7106</v>
      </c>
      <c r="G2784" s="135">
        <f t="shared" si="43"/>
        <v>0.83010000000000006</v>
      </c>
      <c r="H2784" s="134" t="s">
        <v>388</v>
      </c>
      <c r="I2784" s="138">
        <f>IF(H2784="Urban",VLOOKUP(C2784,'Wage Index Urban (CMS.GOV)-PDPM'!$A$2:$D$1682,4,FALSE),0)</f>
        <v>0</v>
      </c>
      <c r="J2784" s="138">
        <f>IF(H2784="Rural",VLOOKUP(B2784,'Wage Index Rural (CMS.GOV)-PDPM'!$B$1:$C$54,2,FALSE),0)</f>
        <v>0.83010000000000006</v>
      </c>
    </row>
    <row r="2785" spans="1:10" x14ac:dyDescent="0.25">
      <c r="A2785" s="134">
        <v>45740</v>
      </c>
      <c r="B2785" s="134" t="s">
        <v>3045</v>
      </c>
      <c r="C2785" s="131">
        <v>99945</v>
      </c>
      <c r="D2785" s="132" t="s">
        <v>4369</v>
      </c>
      <c r="E2785" s="133" t="s">
        <v>4370</v>
      </c>
      <c r="F2785" s="133" t="s">
        <v>7106</v>
      </c>
      <c r="G2785" s="135">
        <f t="shared" si="43"/>
        <v>0.83010000000000006</v>
      </c>
      <c r="H2785" s="134" t="s">
        <v>388</v>
      </c>
      <c r="I2785" s="138">
        <f>IF(H2785="Urban",VLOOKUP(C2785,'Wage Index Urban (CMS.GOV)-PDPM'!$A$2:$D$1682,4,FALSE),0)</f>
        <v>0</v>
      </c>
      <c r="J2785" s="138">
        <f>IF(H2785="Rural",VLOOKUP(B2785,'Wage Index Rural (CMS.GOV)-PDPM'!$B$1:$C$54,2,FALSE),0)</f>
        <v>0.83010000000000006</v>
      </c>
    </row>
    <row r="2786" spans="1:10" x14ac:dyDescent="0.25">
      <c r="A2786" s="134">
        <v>45741</v>
      </c>
      <c r="B2786" s="134" t="s">
        <v>3045</v>
      </c>
      <c r="C2786" s="131">
        <v>99945</v>
      </c>
      <c r="D2786" s="132" t="s">
        <v>4371</v>
      </c>
      <c r="E2786" s="133" t="s">
        <v>4372</v>
      </c>
      <c r="F2786" s="133" t="s">
        <v>7106</v>
      </c>
      <c r="G2786" s="135">
        <f t="shared" si="43"/>
        <v>0.83010000000000006</v>
      </c>
      <c r="H2786" s="134" t="s">
        <v>388</v>
      </c>
      <c r="I2786" s="138">
        <f>IF(H2786="Urban",VLOOKUP(C2786,'Wage Index Urban (CMS.GOV)-PDPM'!$A$2:$D$1682,4,FALSE),0)</f>
        <v>0</v>
      </c>
      <c r="J2786" s="138">
        <f>IF(H2786="Rural",VLOOKUP(B2786,'Wage Index Rural (CMS.GOV)-PDPM'!$B$1:$C$54,2,FALSE),0)</f>
        <v>0.83010000000000006</v>
      </c>
    </row>
    <row r="2787" spans="1:10" x14ac:dyDescent="0.25">
      <c r="A2787" s="134">
        <v>45742</v>
      </c>
      <c r="B2787" s="134" t="s">
        <v>3045</v>
      </c>
      <c r="C2787" s="131">
        <v>99945</v>
      </c>
      <c r="D2787" s="132" t="s">
        <v>4373</v>
      </c>
      <c r="E2787" s="133" t="s">
        <v>4374</v>
      </c>
      <c r="F2787" s="133" t="s">
        <v>7106</v>
      </c>
      <c r="G2787" s="135">
        <f t="shared" si="43"/>
        <v>0.83010000000000006</v>
      </c>
      <c r="H2787" s="134" t="s">
        <v>388</v>
      </c>
      <c r="I2787" s="138">
        <f>IF(H2787="Urban",VLOOKUP(C2787,'Wage Index Urban (CMS.GOV)-PDPM'!$A$2:$D$1682,4,FALSE),0)</f>
        <v>0</v>
      </c>
      <c r="J2787" s="138">
        <f>IF(H2787="Rural",VLOOKUP(B2787,'Wage Index Rural (CMS.GOV)-PDPM'!$B$1:$C$54,2,FALSE),0)</f>
        <v>0.83010000000000006</v>
      </c>
    </row>
    <row r="2788" spans="1:10" x14ac:dyDescent="0.25">
      <c r="A2788" s="134">
        <v>45743</v>
      </c>
      <c r="B2788" s="134" t="s">
        <v>3045</v>
      </c>
      <c r="C2788" s="131">
        <v>99945</v>
      </c>
      <c r="D2788" s="132" t="s">
        <v>4375</v>
      </c>
      <c r="E2788" s="133" t="s">
        <v>4376</v>
      </c>
      <c r="F2788" s="133" t="s">
        <v>7106</v>
      </c>
      <c r="G2788" s="135">
        <f t="shared" si="43"/>
        <v>0.83010000000000006</v>
      </c>
      <c r="H2788" s="134" t="s">
        <v>388</v>
      </c>
      <c r="I2788" s="138">
        <f>IF(H2788="Urban",VLOOKUP(C2788,'Wage Index Urban (CMS.GOV)-PDPM'!$A$2:$D$1682,4,FALSE),0)</f>
        <v>0</v>
      </c>
      <c r="J2788" s="138">
        <f>IF(H2788="Rural",VLOOKUP(B2788,'Wage Index Rural (CMS.GOV)-PDPM'!$B$1:$C$54,2,FALSE),0)</f>
        <v>0.83010000000000006</v>
      </c>
    </row>
    <row r="2789" spans="1:10" x14ac:dyDescent="0.25">
      <c r="A2789" s="134">
        <v>45744</v>
      </c>
      <c r="B2789" s="134" t="s">
        <v>3045</v>
      </c>
      <c r="C2789" s="131">
        <v>99945</v>
      </c>
      <c r="D2789" s="132" t="s">
        <v>1553</v>
      </c>
      <c r="E2789" s="133" t="s">
        <v>4377</v>
      </c>
      <c r="F2789" s="133" t="s">
        <v>7106</v>
      </c>
      <c r="G2789" s="135">
        <f t="shared" si="43"/>
        <v>0.83010000000000006</v>
      </c>
      <c r="H2789" s="134" t="s">
        <v>388</v>
      </c>
      <c r="I2789" s="138">
        <f>IF(H2789="Urban",VLOOKUP(C2789,'Wage Index Urban (CMS.GOV)-PDPM'!$A$2:$D$1682,4,FALSE),0)</f>
        <v>0</v>
      </c>
      <c r="J2789" s="138">
        <f>IF(H2789="Rural",VLOOKUP(B2789,'Wage Index Rural (CMS.GOV)-PDPM'!$B$1:$C$54,2,FALSE),0)</f>
        <v>0.83010000000000006</v>
      </c>
    </row>
    <row r="2790" spans="1:10" x14ac:dyDescent="0.25">
      <c r="A2790" s="134">
        <v>45753</v>
      </c>
      <c r="B2790" s="134" t="s">
        <v>3045</v>
      </c>
      <c r="C2790" s="131">
        <v>99945</v>
      </c>
      <c r="D2790" s="132" t="s">
        <v>1555</v>
      </c>
      <c r="E2790" s="133" t="s">
        <v>4378</v>
      </c>
      <c r="F2790" s="133" t="s">
        <v>7106</v>
      </c>
      <c r="G2790" s="135">
        <f t="shared" si="43"/>
        <v>0.83010000000000006</v>
      </c>
      <c r="H2790" s="134" t="s">
        <v>388</v>
      </c>
      <c r="I2790" s="138">
        <f>IF(H2790="Urban",VLOOKUP(C2790,'Wage Index Urban (CMS.GOV)-PDPM'!$A$2:$D$1682,4,FALSE),0)</f>
        <v>0</v>
      </c>
      <c r="J2790" s="138">
        <f>IF(H2790="Rural",VLOOKUP(B2790,'Wage Index Rural (CMS.GOV)-PDPM'!$B$1:$C$54,2,FALSE),0)</f>
        <v>0.83010000000000006</v>
      </c>
    </row>
    <row r="2791" spans="1:10" x14ac:dyDescent="0.25">
      <c r="A2791" s="134">
        <v>45750</v>
      </c>
      <c r="B2791" s="134" t="s">
        <v>3045</v>
      </c>
      <c r="C2791" s="131">
        <v>99945</v>
      </c>
      <c r="D2791" s="132" t="s">
        <v>464</v>
      </c>
      <c r="E2791" s="133" t="s">
        <v>4379</v>
      </c>
      <c r="F2791" s="133" t="s">
        <v>7106</v>
      </c>
      <c r="G2791" s="135">
        <f t="shared" si="43"/>
        <v>0.83010000000000006</v>
      </c>
      <c r="H2791" s="134" t="s">
        <v>388</v>
      </c>
      <c r="I2791" s="138">
        <f>IF(H2791="Urban",VLOOKUP(C2791,'Wage Index Urban (CMS.GOV)-PDPM'!$A$2:$D$1682,4,FALSE),0)</f>
        <v>0</v>
      </c>
      <c r="J2791" s="138">
        <f>IF(H2791="Rural",VLOOKUP(B2791,'Wage Index Rural (CMS.GOV)-PDPM'!$B$1:$C$54,2,FALSE),0)</f>
        <v>0.83010000000000006</v>
      </c>
    </row>
    <row r="2792" spans="1:10" x14ac:dyDescent="0.25">
      <c r="A2792" s="134">
        <v>45751</v>
      </c>
      <c r="B2792" s="134" t="s">
        <v>3045</v>
      </c>
      <c r="C2792" s="131">
        <v>99945</v>
      </c>
      <c r="D2792" s="132" t="s">
        <v>4380</v>
      </c>
      <c r="E2792" s="133" t="s">
        <v>4381</v>
      </c>
      <c r="F2792" s="133" t="s">
        <v>7106</v>
      </c>
      <c r="G2792" s="135">
        <f t="shared" si="43"/>
        <v>0.83010000000000006</v>
      </c>
      <c r="H2792" s="134" t="s">
        <v>388</v>
      </c>
      <c r="I2792" s="138">
        <f>IF(H2792="Urban",VLOOKUP(C2792,'Wage Index Urban (CMS.GOV)-PDPM'!$A$2:$D$1682,4,FALSE),0)</f>
        <v>0</v>
      </c>
      <c r="J2792" s="138">
        <f>IF(H2792="Rural",VLOOKUP(B2792,'Wage Index Rural (CMS.GOV)-PDPM'!$B$1:$C$54,2,FALSE),0)</f>
        <v>0.83010000000000006</v>
      </c>
    </row>
    <row r="2793" spans="1:10" x14ac:dyDescent="0.25">
      <c r="A2793" s="134">
        <v>45752</v>
      </c>
      <c r="B2793" s="134" t="s">
        <v>3045</v>
      </c>
      <c r="C2793" s="131">
        <v>28660</v>
      </c>
      <c r="D2793" s="132" t="s">
        <v>4382</v>
      </c>
      <c r="E2793" s="133" t="s">
        <v>4383</v>
      </c>
      <c r="F2793" s="133" t="s">
        <v>325</v>
      </c>
      <c r="G2793" s="135">
        <f t="shared" si="43"/>
        <v>0.9083</v>
      </c>
      <c r="H2793" s="134" t="s">
        <v>391</v>
      </c>
      <c r="I2793" s="138">
        <f>IF(H2793="Urban",VLOOKUP(C2793,'Wage Index Urban (CMS.GOV)-PDPM'!$A$2:$D$1682,4,FALSE),0)</f>
        <v>0.9083</v>
      </c>
      <c r="J2793" s="138">
        <f>IF(H2793="Rural",VLOOKUP(B2793,'Wage Index Rural (CMS.GOV)-PDPM'!$B$1:$C$54,2,FALSE),0)</f>
        <v>0</v>
      </c>
    </row>
    <row r="2794" spans="1:10" x14ac:dyDescent="0.25">
      <c r="A2794" s="134">
        <v>45754</v>
      </c>
      <c r="B2794" s="134" t="s">
        <v>3045</v>
      </c>
      <c r="C2794" s="131">
        <v>99945</v>
      </c>
      <c r="D2794" s="132" t="s">
        <v>4384</v>
      </c>
      <c r="E2794" s="133" t="s">
        <v>4385</v>
      </c>
      <c r="F2794" s="133" t="s">
        <v>7106</v>
      </c>
      <c r="G2794" s="135">
        <f t="shared" si="43"/>
        <v>0.83010000000000006</v>
      </c>
      <c r="H2794" s="134" t="s">
        <v>388</v>
      </c>
      <c r="I2794" s="138">
        <f>IF(H2794="Urban",VLOOKUP(C2794,'Wage Index Urban (CMS.GOV)-PDPM'!$A$2:$D$1682,4,FALSE),0)</f>
        <v>0</v>
      </c>
      <c r="J2794" s="138">
        <f>IF(H2794="Rural",VLOOKUP(B2794,'Wage Index Rural (CMS.GOV)-PDPM'!$B$1:$C$54,2,FALSE),0)</f>
        <v>0.83010000000000006</v>
      </c>
    </row>
    <row r="2795" spans="1:10" x14ac:dyDescent="0.25">
      <c r="A2795" s="134">
        <v>45755</v>
      </c>
      <c r="B2795" s="134" t="s">
        <v>3045</v>
      </c>
      <c r="C2795" s="131">
        <v>99945</v>
      </c>
      <c r="D2795" s="132" t="s">
        <v>470</v>
      </c>
      <c r="E2795" s="133" t="s">
        <v>4386</v>
      </c>
      <c r="F2795" s="133" t="s">
        <v>7106</v>
      </c>
      <c r="G2795" s="135">
        <f t="shared" si="43"/>
        <v>0.83010000000000006</v>
      </c>
      <c r="H2795" s="134" t="s">
        <v>388</v>
      </c>
      <c r="I2795" s="138">
        <f>IF(H2795="Urban",VLOOKUP(C2795,'Wage Index Urban (CMS.GOV)-PDPM'!$A$2:$D$1682,4,FALSE),0)</f>
        <v>0</v>
      </c>
      <c r="J2795" s="138">
        <f>IF(H2795="Rural",VLOOKUP(B2795,'Wage Index Rural (CMS.GOV)-PDPM'!$B$1:$C$54,2,FALSE),0)</f>
        <v>0.83010000000000006</v>
      </c>
    </row>
    <row r="2796" spans="1:10" x14ac:dyDescent="0.25">
      <c r="A2796" s="134">
        <v>45756</v>
      </c>
      <c r="B2796" s="134" t="s">
        <v>3045</v>
      </c>
      <c r="C2796" s="131">
        <v>99945</v>
      </c>
      <c r="D2796" s="132" t="s">
        <v>1067</v>
      </c>
      <c r="E2796" s="133" t="s">
        <v>4387</v>
      </c>
      <c r="F2796" s="133" t="s">
        <v>7106</v>
      </c>
      <c r="G2796" s="135">
        <f t="shared" si="43"/>
        <v>0.83010000000000006</v>
      </c>
      <c r="H2796" s="134" t="s">
        <v>388</v>
      </c>
      <c r="I2796" s="138">
        <f>IF(H2796="Urban",VLOOKUP(C2796,'Wage Index Urban (CMS.GOV)-PDPM'!$A$2:$D$1682,4,FALSE),0)</f>
        <v>0</v>
      </c>
      <c r="J2796" s="138">
        <f>IF(H2796="Rural",VLOOKUP(B2796,'Wage Index Rural (CMS.GOV)-PDPM'!$B$1:$C$54,2,FALSE),0)</f>
        <v>0.83010000000000006</v>
      </c>
    </row>
    <row r="2797" spans="1:10" x14ac:dyDescent="0.25">
      <c r="A2797" s="134">
        <v>45757</v>
      </c>
      <c r="B2797" s="134" t="s">
        <v>3045</v>
      </c>
      <c r="C2797" s="131">
        <v>26420</v>
      </c>
      <c r="D2797" s="132" t="s">
        <v>1071</v>
      </c>
      <c r="E2797" s="133" t="s">
        <v>4388</v>
      </c>
      <c r="F2797" s="133" t="s">
        <v>324</v>
      </c>
      <c r="G2797" s="135">
        <f t="shared" si="43"/>
        <v>1.0026000000000002</v>
      </c>
      <c r="H2797" s="134" t="s">
        <v>391</v>
      </c>
      <c r="I2797" s="138">
        <f>IF(H2797="Urban",VLOOKUP(C2797,'Wage Index Urban (CMS.GOV)-PDPM'!$A$2:$D$1682,4,FALSE),0)</f>
        <v>1.0026000000000002</v>
      </c>
      <c r="J2797" s="138">
        <f>IF(H2797="Rural",VLOOKUP(B2797,'Wage Index Rural (CMS.GOV)-PDPM'!$B$1:$C$54,2,FALSE),0)</f>
        <v>0</v>
      </c>
    </row>
    <row r="2798" spans="1:10" x14ac:dyDescent="0.25">
      <c r="A2798" s="134">
        <v>45758</v>
      </c>
      <c r="B2798" s="134" t="s">
        <v>3045</v>
      </c>
      <c r="C2798" s="131">
        <v>99945</v>
      </c>
      <c r="D2798" s="132" t="s">
        <v>472</v>
      </c>
      <c r="E2798" s="133" t="s">
        <v>4389</v>
      </c>
      <c r="F2798" s="133" t="s">
        <v>7106</v>
      </c>
      <c r="G2798" s="135">
        <f t="shared" si="43"/>
        <v>0.83010000000000006</v>
      </c>
      <c r="H2798" s="134" t="s">
        <v>388</v>
      </c>
      <c r="I2798" s="138">
        <f>IF(H2798="Urban",VLOOKUP(C2798,'Wage Index Urban (CMS.GOV)-PDPM'!$A$2:$D$1682,4,FALSE),0)</f>
        <v>0</v>
      </c>
      <c r="J2798" s="138">
        <f>IF(H2798="Rural",VLOOKUP(B2798,'Wage Index Rural (CMS.GOV)-PDPM'!$B$1:$C$54,2,FALSE),0)</f>
        <v>0.83010000000000006</v>
      </c>
    </row>
    <row r="2799" spans="1:10" x14ac:dyDescent="0.25">
      <c r="A2799" s="134">
        <v>45759</v>
      </c>
      <c r="B2799" s="134" t="s">
        <v>3045</v>
      </c>
      <c r="C2799" s="131">
        <v>99945</v>
      </c>
      <c r="D2799" s="132" t="s">
        <v>4390</v>
      </c>
      <c r="E2799" s="133" t="s">
        <v>4391</v>
      </c>
      <c r="F2799" s="133" t="s">
        <v>7106</v>
      </c>
      <c r="G2799" s="135">
        <f t="shared" si="43"/>
        <v>0.83010000000000006</v>
      </c>
      <c r="H2799" s="134" t="s">
        <v>388</v>
      </c>
      <c r="I2799" s="138">
        <f>IF(H2799="Urban",VLOOKUP(C2799,'Wage Index Urban (CMS.GOV)-PDPM'!$A$2:$D$1682,4,FALSE),0)</f>
        <v>0</v>
      </c>
      <c r="J2799" s="138">
        <f>IF(H2799="Rural",VLOOKUP(B2799,'Wage Index Rural (CMS.GOV)-PDPM'!$B$1:$C$54,2,FALSE),0)</f>
        <v>0.83010000000000006</v>
      </c>
    </row>
    <row r="2800" spans="1:10" x14ac:dyDescent="0.25">
      <c r="A2800" s="134">
        <v>45760</v>
      </c>
      <c r="B2800" s="134" t="s">
        <v>3045</v>
      </c>
      <c r="C2800" s="131">
        <v>99945</v>
      </c>
      <c r="D2800" s="132" t="s">
        <v>4392</v>
      </c>
      <c r="E2800" s="133" t="s">
        <v>4393</v>
      </c>
      <c r="F2800" s="133" t="s">
        <v>7106</v>
      </c>
      <c r="G2800" s="135">
        <f t="shared" si="43"/>
        <v>0.83010000000000006</v>
      </c>
      <c r="H2800" s="134" t="s">
        <v>388</v>
      </c>
      <c r="I2800" s="138">
        <f>IF(H2800="Urban",VLOOKUP(C2800,'Wage Index Urban (CMS.GOV)-PDPM'!$A$2:$D$1682,4,FALSE),0)</f>
        <v>0</v>
      </c>
      <c r="J2800" s="138">
        <f>IF(H2800="Rural",VLOOKUP(B2800,'Wage Index Rural (CMS.GOV)-PDPM'!$B$1:$C$54,2,FALSE),0)</f>
        <v>0.83010000000000006</v>
      </c>
    </row>
    <row r="2801" spans="1:10" x14ac:dyDescent="0.25">
      <c r="A2801" s="134">
        <v>45761</v>
      </c>
      <c r="B2801" s="134" t="s">
        <v>3045</v>
      </c>
      <c r="C2801" s="131">
        <v>99945</v>
      </c>
      <c r="D2801" s="132" t="s">
        <v>4394</v>
      </c>
      <c r="E2801" s="133" t="s">
        <v>4395</v>
      </c>
      <c r="F2801" s="133" t="s">
        <v>7106</v>
      </c>
      <c r="G2801" s="135">
        <f t="shared" si="43"/>
        <v>0.83010000000000006</v>
      </c>
      <c r="H2801" s="134" t="s">
        <v>388</v>
      </c>
      <c r="I2801" s="138">
        <f>IF(H2801="Urban",VLOOKUP(C2801,'Wage Index Urban (CMS.GOV)-PDPM'!$A$2:$D$1682,4,FALSE),0)</f>
        <v>0</v>
      </c>
      <c r="J2801" s="138">
        <f>IF(H2801="Rural",VLOOKUP(B2801,'Wage Index Rural (CMS.GOV)-PDPM'!$B$1:$C$54,2,FALSE),0)</f>
        <v>0.83010000000000006</v>
      </c>
    </row>
    <row r="2802" spans="1:10" x14ac:dyDescent="0.25">
      <c r="A2802" s="134">
        <v>45762</v>
      </c>
      <c r="B2802" s="134" t="s">
        <v>3045</v>
      </c>
      <c r="C2802" s="131">
        <v>99945</v>
      </c>
      <c r="D2802" s="132" t="s">
        <v>4396</v>
      </c>
      <c r="E2802" s="133" t="s">
        <v>4397</v>
      </c>
      <c r="F2802" s="133" t="s">
        <v>7106</v>
      </c>
      <c r="G2802" s="135">
        <f t="shared" si="43"/>
        <v>0.83010000000000006</v>
      </c>
      <c r="H2802" s="134" t="s">
        <v>388</v>
      </c>
      <c r="I2802" s="138">
        <f>IF(H2802="Urban",VLOOKUP(C2802,'Wage Index Urban (CMS.GOV)-PDPM'!$A$2:$D$1682,4,FALSE),0)</f>
        <v>0</v>
      </c>
      <c r="J2802" s="138">
        <f>IF(H2802="Rural",VLOOKUP(B2802,'Wage Index Rural (CMS.GOV)-PDPM'!$B$1:$C$54,2,FALSE),0)</f>
        <v>0.83010000000000006</v>
      </c>
    </row>
    <row r="2803" spans="1:10" x14ac:dyDescent="0.25">
      <c r="A2803" s="134">
        <v>45770</v>
      </c>
      <c r="B2803" s="134" t="s">
        <v>3045</v>
      </c>
      <c r="C2803" s="131">
        <v>31180</v>
      </c>
      <c r="D2803" s="132" t="s">
        <v>4398</v>
      </c>
      <c r="E2803" s="133" t="s">
        <v>4399</v>
      </c>
      <c r="F2803" s="133" t="s">
        <v>330</v>
      </c>
      <c r="G2803" s="135">
        <f t="shared" si="43"/>
        <v>0.84760000000000002</v>
      </c>
      <c r="H2803" s="134" t="s">
        <v>391</v>
      </c>
      <c r="I2803" s="138">
        <f>IF(H2803="Urban",VLOOKUP(C2803,'Wage Index Urban (CMS.GOV)-PDPM'!$A$2:$D$1682,4,FALSE),0)</f>
        <v>0.84760000000000002</v>
      </c>
      <c r="J2803" s="138">
        <f>IF(H2803="Rural",VLOOKUP(B2803,'Wage Index Rural (CMS.GOV)-PDPM'!$B$1:$C$54,2,FALSE),0)</f>
        <v>0</v>
      </c>
    </row>
    <row r="2804" spans="1:10" x14ac:dyDescent="0.25">
      <c r="A2804" s="134">
        <v>45771</v>
      </c>
      <c r="B2804" s="134" t="s">
        <v>3045</v>
      </c>
      <c r="C2804" s="131">
        <v>31180</v>
      </c>
      <c r="D2804" s="132" t="s">
        <v>4400</v>
      </c>
      <c r="E2804" s="133" t="s">
        <v>4401</v>
      </c>
      <c r="F2804" s="133" t="s">
        <v>330</v>
      </c>
      <c r="G2804" s="135">
        <f t="shared" si="43"/>
        <v>0.84760000000000002</v>
      </c>
      <c r="H2804" s="134" t="s">
        <v>391</v>
      </c>
      <c r="I2804" s="138">
        <f>IF(H2804="Urban",VLOOKUP(C2804,'Wage Index Urban (CMS.GOV)-PDPM'!$A$2:$D$1682,4,FALSE),0)</f>
        <v>0.84760000000000002</v>
      </c>
      <c r="J2804" s="138">
        <f>IF(H2804="Rural",VLOOKUP(B2804,'Wage Index Rural (CMS.GOV)-PDPM'!$B$1:$C$54,2,FALSE),0)</f>
        <v>0</v>
      </c>
    </row>
    <row r="2805" spans="1:10" x14ac:dyDescent="0.25">
      <c r="A2805" s="134">
        <v>45782</v>
      </c>
      <c r="B2805" s="134" t="s">
        <v>3045</v>
      </c>
      <c r="C2805" s="131">
        <v>99945</v>
      </c>
      <c r="D2805" s="132" t="s">
        <v>478</v>
      </c>
      <c r="E2805" s="133" t="s">
        <v>4402</v>
      </c>
      <c r="F2805" s="133" t="s">
        <v>7106</v>
      </c>
      <c r="G2805" s="135">
        <f t="shared" si="43"/>
        <v>0.83010000000000006</v>
      </c>
      <c r="H2805" s="134" t="s">
        <v>388</v>
      </c>
      <c r="I2805" s="138">
        <f>IF(H2805="Urban",VLOOKUP(C2805,'Wage Index Urban (CMS.GOV)-PDPM'!$A$2:$D$1682,4,FALSE),0)</f>
        <v>0</v>
      </c>
      <c r="J2805" s="138">
        <f>IF(H2805="Rural",VLOOKUP(B2805,'Wage Index Rural (CMS.GOV)-PDPM'!$B$1:$C$54,2,FALSE),0)</f>
        <v>0.83010000000000006</v>
      </c>
    </row>
    <row r="2806" spans="1:10" x14ac:dyDescent="0.25">
      <c r="A2806" s="134">
        <v>45783</v>
      </c>
      <c r="B2806" s="134" t="s">
        <v>3045</v>
      </c>
      <c r="C2806" s="131">
        <v>99945</v>
      </c>
      <c r="D2806" s="132" t="s">
        <v>482</v>
      </c>
      <c r="E2806" s="133" t="s">
        <v>4403</v>
      </c>
      <c r="F2806" s="133" t="s">
        <v>7106</v>
      </c>
      <c r="G2806" s="135">
        <f t="shared" si="43"/>
        <v>0.83010000000000006</v>
      </c>
      <c r="H2806" s="134" t="s">
        <v>388</v>
      </c>
      <c r="I2806" s="138">
        <f>IF(H2806="Urban",VLOOKUP(C2806,'Wage Index Urban (CMS.GOV)-PDPM'!$A$2:$D$1682,4,FALSE),0)</f>
        <v>0</v>
      </c>
      <c r="J2806" s="138">
        <f>IF(H2806="Rural",VLOOKUP(B2806,'Wage Index Rural (CMS.GOV)-PDPM'!$B$1:$C$54,2,FALSE),0)</f>
        <v>0.83010000000000006</v>
      </c>
    </row>
    <row r="2807" spans="1:10" x14ac:dyDescent="0.25">
      <c r="A2807" s="134">
        <v>45784</v>
      </c>
      <c r="B2807" s="134" t="s">
        <v>3045</v>
      </c>
      <c r="C2807" s="131">
        <v>33260</v>
      </c>
      <c r="D2807" s="132" t="s">
        <v>1077</v>
      </c>
      <c r="E2807" s="133" t="s">
        <v>4404</v>
      </c>
      <c r="F2807" s="133" t="s">
        <v>341</v>
      </c>
      <c r="G2807" s="135">
        <f t="shared" si="43"/>
        <v>0.81920000000000004</v>
      </c>
      <c r="H2807" s="134" t="s">
        <v>391</v>
      </c>
      <c r="I2807" s="138">
        <f>IF(H2807="Urban",VLOOKUP(C2807,'Wage Index Urban (CMS.GOV)-PDPM'!$A$2:$D$1682,4,FALSE),0)</f>
        <v>0.81920000000000004</v>
      </c>
      <c r="J2807" s="138">
        <f>IF(H2807="Rural",VLOOKUP(B2807,'Wage Index Rural (CMS.GOV)-PDPM'!$B$1:$C$54,2,FALSE),0)</f>
        <v>0</v>
      </c>
    </row>
    <row r="2808" spans="1:10" x14ac:dyDescent="0.25">
      <c r="A2808" s="134">
        <v>45785</v>
      </c>
      <c r="B2808" s="134" t="s">
        <v>3045</v>
      </c>
      <c r="C2808" s="131">
        <v>99945</v>
      </c>
      <c r="D2808" s="132" t="s">
        <v>1569</v>
      </c>
      <c r="E2808" s="133" t="s">
        <v>4405</v>
      </c>
      <c r="F2808" s="133" t="s">
        <v>7106</v>
      </c>
      <c r="G2808" s="135">
        <f t="shared" si="43"/>
        <v>0.83010000000000006</v>
      </c>
      <c r="H2808" s="134" t="s">
        <v>388</v>
      </c>
      <c r="I2808" s="138">
        <f>IF(H2808="Urban",VLOOKUP(C2808,'Wage Index Urban (CMS.GOV)-PDPM'!$A$2:$D$1682,4,FALSE),0)</f>
        <v>0</v>
      </c>
      <c r="J2808" s="138">
        <f>IF(H2808="Rural",VLOOKUP(B2808,'Wage Index Rural (CMS.GOV)-PDPM'!$B$1:$C$54,2,FALSE),0)</f>
        <v>0.83010000000000006</v>
      </c>
    </row>
    <row r="2809" spans="1:10" x14ac:dyDescent="0.25">
      <c r="A2809" s="134">
        <v>45790</v>
      </c>
      <c r="B2809" s="134" t="s">
        <v>3045</v>
      </c>
      <c r="C2809" s="131">
        <v>99945</v>
      </c>
      <c r="D2809" s="132" t="s">
        <v>4406</v>
      </c>
      <c r="E2809" s="133" t="s">
        <v>4407</v>
      </c>
      <c r="F2809" s="133" t="s">
        <v>7106</v>
      </c>
      <c r="G2809" s="135">
        <f t="shared" si="43"/>
        <v>0.83010000000000006</v>
      </c>
      <c r="H2809" s="134" t="s">
        <v>388</v>
      </c>
      <c r="I2809" s="138">
        <f>IF(H2809="Urban",VLOOKUP(C2809,'Wage Index Urban (CMS.GOV)-PDPM'!$A$2:$D$1682,4,FALSE),0)</f>
        <v>0</v>
      </c>
      <c r="J2809" s="138">
        <f>IF(H2809="Rural",VLOOKUP(B2809,'Wage Index Rural (CMS.GOV)-PDPM'!$B$1:$C$54,2,FALSE),0)</f>
        <v>0.83010000000000006</v>
      </c>
    </row>
    <row r="2810" spans="1:10" x14ac:dyDescent="0.25">
      <c r="A2810" s="134">
        <v>45791</v>
      </c>
      <c r="B2810" s="134" t="s">
        <v>3045</v>
      </c>
      <c r="C2810" s="131">
        <v>99945</v>
      </c>
      <c r="D2810" s="132" t="s">
        <v>4408</v>
      </c>
      <c r="E2810" s="133" t="s">
        <v>4409</v>
      </c>
      <c r="F2810" s="133" t="s">
        <v>7106</v>
      </c>
      <c r="G2810" s="135">
        <f t="shared" si="43"/>
        <v>0.83010000000000006</v>
      </c>
      <c r="H2810" s="134" t="s">
        <v>388</v>
      </c>
      <c r="I2810" s="138">
        <f>IF(H2810="Urban",VLOOKUP(C2810,'Wage Index Urban (CMS.GOV)-PDPM'!$A$2:$D$1682,4,FALSE),0)</f>
        <v>0</v>
      </c>
      <c r="J2810" s="138">
        <f>IF(H2810="Rural",VLOOKUP(B2810,'Wage Index Rural (CMS.GOV)-PDPM'!$B$1:$C$54,2,FALSE),0)</f>
        <v>0.83010000000000006</v>
      </c>
    </row>
    <row r="2811" spans="1:10" x14ac:dyDescent="0.25">
      <c r="A2811" s="134">
        <v>45772</v>
      </c>
      <c r="B2811" s="134" t="s">
        <v>3045</v>
      </c>
      <c r="C2811" s="131">
        <v>99945</v>
      </c>
      <c r="D2811" s="132" t="s">
        <v>4410</v>
      </c>
      <c r="E2811" s="133" t="s">
        <v>4411</v>
      </c>
      <c r="F2811" s="133" t="s">
        <v>7106</v>
      </c>
      <c r="G2811" s="135">
        <f t="shared" si="43"/>
        <v>0.83010000000000006</v>
      </c>
      <c r="H2811" s="134" t="s">
        <v>388</v>
      </c>
      <c r="I2811" s="138">
        <f>IF(H2811="Urban",VLOOKUP(C2811,'Wage Index Urban (CMS.GOV)-PDPM'!$A$2:$D$1682,4,FALSE),0)</f>
        <v>0</v>
      </c>
      <c r="J2811" s="138">
        <f>IF(H2811="Rural",VLOOKUP(B2811,'Wage Index Rural (CMS.GOV)-PDPM'!$B$1:$C$54,2,FALSE),0)</f>
        <v>0.83010000000000006</v>
      </c>
    </row>
    <row r="2812" spans="1:10" x14ac:dyDescent="0.25">
      <c r="A2812" s="134">
        <v>45780</v>
      </c>
      <c r="B2812" s="134" t="s">
        <v>3045</v>
      </c>
      <c r="C2812" s="131">
        <v>47380</v>
      </c>
      <c r="D2812" s="132" t="s">
        <v>4412</v>
      </c>
      <c r="E2812" s="133" t="s">
        <v>4413</v>
      </c>
      <c r="F2812" s="133" t="s">
        <v>333</v>
      </c>
      <c r="G2812" s="135">
        <f t="shared" si="43"/>
        <v>0.91720000000000002</v>
      </c>
      <c r="H2812" s="134" t="s">
        <v>391</v>
      </c>
      <c r="I2812" s="138">
        <f>IF(H2812="Urban",VLOOKUP(C2812,'Wage Index Urban (CMS.GOV)-PDPM'!$A$2:$D$1682,4,FALSE),0)</f>
        <v>0.91720000000000002</v>
      </c>
      <c r="J2812" s="138">
        <f>IF(H2812="Rural",VLOOKUP(B2812,'Wage Index Rural (CMS.GOV)-PDPM'!$B$1:$C$54,2,FALSE),0)</f>
        <v>0</v>
      </c>
    </row>
    <row r="2813" spans="1:10" x14ac:dyDescent="0.25">
      <c r="A2813" s="134">
        <v>45781</v>
      </c>
      <c r="B2813" s="134" t="s">
        <v>3045</v>
      </c>
      <c r="C2813" s="131">
        <v>99945</v>
      </c>
      <c r="D2813" s="132" t="s">
        <v>4414</v>
      </c>
      <c r="E2813" s="133" t="s">
        <v>4415</v>
      </c>
      <c r="F2813" s="133" t="s">
        <v>7106</v>
      </c>
      <c r="G2813" s="135">
        <f t="shared" si="43"/>
        <v>0.83010000000000006</v>
      </c>
      <c r="H2813" s="134" t="s">
        <v>388</v>
      </c>
      <c r="I2813" s="138">
        <f>IF(H2813="Urban",VLOOKUP(C2813,'Wage Index Urban (CMS.GOV)-PDPM'!$A$2:$D$1682,4,FALSE),0)</f>
        <v>0</v>
      </c>
      <c r="J2813" s="138">
        <f>IF(H2813="Rural",VLOOKUP(B2813,'Wage Index Rural (CMS.GOV)-PDPM'!$B$1:$C$54,2,FALSE),0)</f>
        <v>0.83010000000000006</v>
      </c>
    </row>
    <row r="2814" spans="1:10" x14ac:dyDescent="0.25">
      <c r="A2814" s="134">
        <v>45792</v>
      </c>
      <c r="B2814" s="134" t="s">
        <v>3045</v>
      </c>
      <c r="C2814" s="131">
        <v>41700</v>
      </c>
      <c r="D2814" s="132" t="s">
        <v>3556</v>
      </c>
      <c r="E2814" s="133" t="s">
        <v>4416</v>
      </c>
      <c r="F2814" s="133" t="s">
        <v>323</v>
      </c>
      <c r="G2814" s="135">
        <f t="shared" si="43"/>
        <v>0.8649</v>
      </c>
      <c r="H2814" s="134" t="s">
        <v>391</v>
      </c>
      <c r="I2814" s="138">
        <f>IF(H2814="Urban",VLOOKUP(C2814,'Wage Index Urban (CMS.GOV)-PDPM'!$A$2:$D$1682,4,FALSE),0)</f>
        <v>0.8649</v>
      </c>
      <c r="J2814" s="138">
        <f>IF(H2814="Rural",VLOOKUP(B2814,'Wage Index Rural (CMS.GOV)-PDPM'!$B$1:$C$54,2,FALSE),0)</f>
        <v>0</v>
      </c>
    </row>
    <row r="2815" spans="1:10" x14ac:dyDescent="0.25">
      <c r="A2815" s="134">
        <v>45793</v>
      </c>
      <c r="B2815" s="134" t="s">
        <v>3045</v>
      </c>
      <c r="C2815" s="131">
        <v>99945</v>
      </c>
      <c r="D2815" s="132" t="s">
        <v>1579</v>
      </c>
      <c r="E2815" s="133" t="s">
        <v>4417</v>
      </c>
      <c r="F2815" s="133" t="s">
        <v>7106</v>
      </c>
      <c r="G2815" s="135">
        <f t="shared" si="43"/>
        <v>0.83010000000000006</v>
      </c>
      <c r="H2815" s="134" t="s">
        <v>388</v>
      </c>
      <c r="I2815" s="138">
        <f>IF(H2815="Urban",VLOOKUP(C2815,'Wage Index Urban (CMS.GOV)-PDPM'!$A$2:$D$1682,4,FALSE),0)</f>
        <v>0</v>
      </c>
      <c r="J2815" s="138">
        <f>IF(H2815="Rural",VLOOKUP(B2815,'Wage Index Rural (CMS.GOV)-PDPM'!$B$1:$C$54,2,FALSE),0)</f>
        <v>0.83010000000000006</v>
      </c>
    </row>
    <row r="2816" spans="1:10" x14ac:dyDescent="0.25">
      <c r="A2816" s="134">
        <v>45794</v>
      </c>
      <c r="B2816" s="134" t="s">
        <v>3045</v>
      </c>
      <c r="C2816" s="131">
        <v>33260</v>
      </c>
      <c r="D2816" s="132" t="s">
        <v>2582</v>
      </c>
      <c r="E2816" s="133" t="s">
        <v>4418</v>
      </c>
      <c r="F2816" s="133" t="s">
        <v>341</v>
      </c>
      <c r="G2816" s="135">
        <f t="shared" si="43"/>
        <v>0.81920000000000004</v>
      </c>
      <c r="H2816" s="134" t="s">
        <v>391</v>
      </c>
      <c r="I2816" s="138">
        <f>IF(H2816="Urban",VLOOKUP(C2816,'Wage Index Urban (CMS.GOV)-PDPM'!$A$2:$D$1682,4,FALSE),0)</f>
        <v>0.81920000000000004</v>
      </c>
      <c r="J2816" s="138">
        <f>IF(H2816="Rural",VLOOKUP(B2816,'Wage Index Rural (CMS.GOV)-PDPM'!$B$1:$C$54,2,FALSE),0)</f>
        <v>0</v>
      </c>
    </row>
    <row r="2817" spans="1:10" x14ac:dyDescent="0.25">
      <c r="A2817" s="134">
        <v>45795</v>
      </c>
      <c r="B2817" s="134" t="s">
        <v>3045</v>
      </c>
      <c r="C2817" s="131">
        <v>99945</v>
      </c>
      <c r="D2817" s="132" t="s">
        <v>4419</v>
      </c>
      <c r="E2817" s="133" t="s">
        <v>4420</v>
      </c>
      <c r="F2817" s="133" t="s">
        <v>7106</v>
      </c>
      <c r="G2817" s="135">
        <f t="shared" si="43"/>
        <v>0.83010000000000006</v>
      </c>
      <c r="H2817" s="134" t="s">
        <v>388</v>
      </c>
      <c r="I2817" s="138">
        <f>IF(H2817="Urban",VLOOKUP(C2817,'Wage Index Urban (CMS.GOV)-PDPM'!$A$2:$D$1682,4,FALSE),0)</f>
        <v>0</v>
      </c>
      <c r="J2817" s="138">
        <f>IF(H2817="Rural",VLOOKUP(B2817,'Wage Index Rural (CMS.GOV)-PDPM'!$B$1:$C$54,2,FALSE),0)</f>
        <v>0.83010000000000006</v>
      </c>
    </row>
    <row r="2818" spans="1:10" x14ac:dyDescent="0.25">
      <c r="A2818" s="134">
        <v>45796</v>
      </c>
      <c r="B2818" s="134" t="s">
        <v>3045</v>
      </c>
      <c r="C2818" s="131">
        <v>99945</v>
      </c>
      <c r="D2818" s="132" t="s">
        <v>1858</v>
      </c>
      <c r="E2818" s="133" t="s">
        <v>4421</v>
      </c>
      <c r="F2818" s="133" t="s">
        <v>7106</v>
      </c>
      <c r="G2818" s="135">
        <f t="shared" si="43"/>
        <v>0.83010000000000006</v>
      </c>
      <c r="H2818" s="134" t="s">
        <v>388</v>
      </c>
      <c r="I2818" s="138">
        <f>IF(H2818="Urban",VLOOKUP(C2818,'Wage Index Urban (CMS.GOV)-PDPM'!$A$2:$D$1682,4,FALSE),0)</f>
        <v>0</v>
      </c>
      <c r="J2818" s="138">
        <f>IF(H2818="Rural",VLOOKUP(B2818,'Wage Index Rural (CMS.GOV)-PDPM'!$B$1:$C$54,2,FALSE),0)</f>
        <v>0.83010000000000006</v>
      </c>
    </row>
    <row r="2819" spans="1:10" x14ac:dyDescent="0.25">
      <c r="A2819" s="134">
        <v>45797</v>
      </c>
      <c r="B2819" s="134" t="s">
        <v>3045</v>
      </c>
      <c r="C2819" s="131">
        <v>99945</v>
      </c>
      <c r="D2819" s="132" t="s">
        <v>1292</v>
      </c>
      <c r="E2819" s="133" t="s">
        <v>4422</v>
      </c>
      <c r="F2819" s="133" t="s">
        <v>7106</v>
      </c>
      <c r="G2819" s="135">
        <f t="shared" si="43"/>
        <v>0.83010000000000006</v>
      </c>
      <c r="H2819" s="134" t="s">
        <v>388</v>
      </c>
      <c r="I2819" s="138">
        <f>IF(H2819="Urban",VLOOKUP(C2819,'Wage Index Urban (CMS.GOV)-PDPM'!$A$2:$D$1682,4,FALSE),0)</f>
        <v>0</v>
      </c>
      <c r="J2819" s="138">
        <f>IF(H2819="Rural",VLOOKUP(B2819,'Wage Index Rural (CMS.GOV)-PDPM'!$B$1:$C$54,2,FALSE),0)</f>
        <v>0.83010000000000006</v>
      </c>
    </row>
    <row r="2820" spans="1:10" x14ac:dyDescent="0.25">
      <c r="A2820" s="134">
        <v>45800</v>
      </c>
      <c r="B2820" s="134" t="s">
        <v>3045</v>
      </c>
      <c r="C2820" s="131">
        <v>99945</v>
      </c>
      <c r="D2820" s="132" t="s">
        <v>4423</v>
      </c>
      <c r="E2820" s="133" t="s">
        <v>4424</v>
      </c>
      <c r="F2820" s="133" t="s">
        <v>7106</v>
      </c>
      <c r="G2820" s="135">
        <f t="shared" si="43"/>
        <v>0.83010000000000006</v>
      </c>
      <c r="H2820" s="134" t="s">
        <v>388</v>
      </c>
      <c r="I2820" s="138">
        <f>IF(H2820="Urban",VLOOKUP(C2820,'Wage Index Urban (CMS.GOV)-PDPM'!$A$2:$D$1682,4,FALSE),0)</f>
        <v>0</v>
      </c>
      <c r="J2820" s="138">
        <f>IF(H2820="Rural",VLOOKUP(B2820,'Wage Index Rural (CMS.GOV)-PDPM'!$B$1:$C$54,2,FALSE),0)</f>
        <v>0.83010000000000006</v>
      </c>
    </row>
    <row r="2821" spans="1:10" x14ac:dyDescent="0.25">
      <c r="A2821" s="134">
        <v>45801</v>
      </c>
      <c r="B2821" s="134" t="s">
        <v>3045</v>
      </c>
      <c r="C2821" s="131">
        <v>26420</v>
      </c>
      <c r="D2821" s="132" t="s">
        <v>490</v>
      </c>
      <c r="E2821" s="133" t="s">
        <v>4425</v>
      </c>
      <c r="F2821" s="133" t="s">
        <v>324</v>
      </c>
      <c r="G2821" s="135">
        <f t="shared" si="43"/>
        <v>1.0026000000000002</v>
      </c>
      <c r="H2821" s="134" t="s">
        <v>391</v>
      </c>
      <c r="I2821" s="138">
        <f>IF(H2821="Urban",VLOOKUP(C2821,'Wage Index Urban (CMS.GOV)-PDPM'!$A$2:$D$1682,4,FALSE),0)</f>
        <v>1.0026000000000002</v>
      </c>
      <c r="J2821" s="138">
        <f>IF(H2821="Rural",VLOOKUP(B2821,'Wage Index Rural (CMS.GOV)-PDPM'!$B$1:$C$54,2,FALSE),0)</f>
        <v>0</v>
      </c>
    </row>
    <row r="2822" spans="1:10" x14ac:dyDescent="0.25">
      <c r="A2822" s="134">
        <v>45802</v>
      </c>
      <c r="B2822" s="134" t="s">
        <v>3045</v>
      </c>
      <c r="C2822" s="131">
        <v>99945</v>
      </c>
      <c r="D2822" s="132" t="s">
        <v>3426</v>
      </c>
      <c r="E2822" s="133" t="s">
        <v>4426</v>
      </c>
      <c r="F2822" s="133" t="s">
        <v>7106</v>
      </c>
      <c r="G2822" s="135">
        <f t="shared" si="43"/>
        <v>0.83010000000000006</v>
      </c>
      <c r="H2822" s="134" t="s">
        <v>388</v>
      </c>
      <c r="I2822" s="138">
        <f>IF(H2822="Urban",VLOOKUP(C2822,'Wage Index Urban (CMS.GOV)-PDPM'!$A$2:$D$1682,4,FALSE),0)</f>
        <v>0</v>
      </c>
      <c r="J2822" s="138">
        <f>IF(H2822="Rural",VLOOKUP(B2822,'Wage Index Rural (CMS.GOV)-PDPM'!$B$1:$C$54,2,FALSE),0)</f>
        <v>0.83010000000000006</v>
      </c>
    </row>
    <row r="2823" spans="1:10" x14ac:dyDescent="0.25">
      <c r="A2823" s="134">
        <v>45803</v>
      </c>
      <c r="B2823" s="134" t="s">
        <v>3045</v>
      </c>
      <c r="C2823" s="131">
        <v>99945</v>
      </c>
      <c r="D2823" s="132" t="s">
        <v>2009</v>
      </c>
      <c r="E2823" s="133" t="s">
        <v>4427</v>
      </c>
      <c r="F2823" s="133" t="s">
        <v>7106</v>
      </c>
      <c r="G2823" s="135">
        <f t="shared" si="43"/>
        <v>0.83010000000000006</v>
      </c>
      <c r="H2823" s="134" t="s">
        <v>388</v>
      </c>
      <c r="I2823" s="138">
        <f>IF(H2823="Urban",VLOOKUP(C2823,'Wage Index Urban (CMS.GOV)-PDPM'!$A$2:$D$1682,4,FALSE),0)</f>
        <v>0</v>
      </c>
      <c r="J2823" s="138">
        <f>IF(H2823="Rural",VLOOKUP(B2823,'Wage Index Rural (CMS.GOV)-PDPM'!$B$1:$C$54,2,FALSE),0)</f>
        <v>0.83010000000000006</v>
      </c>
    </row>
    <row r="2824" spans="1:10" x14ac:dyDescent="0.25">
      <c r="A2824" s="134">
        <v>45804</v>
      </c>
      <c r="B2824" s="134" t="s">
        <v>3045</v>
      </c>
      <c r="C2824" s="131">
        <v>99945</v>
      </c>
      <c r="D2824" s="132" t="s">
        <v>4428</v>
      </c>
      <c r="E2824" s="133" t="s">
        <v>4429</v>
      </c>
      <c r="F2824" s="133" t="s">
        <v>7106</v>
      </c>
      <c r="G2824" s="135">
        <f t="shared" si="43"/>
        <v>0.83010000000000006</v>
      </c>
      <c r="H2824" s="134" t="s">
        <v>388</v>
      </c>
      <c r="I2824" s="138">
        <f>IF(H2824="Urban",VLOOKUP(C2824,'Wage Index Urban (CMS.GOV)-PDPM'!$A$2:$D$1682,4,FALSE),0)</f>
        <v>0</v>
      </c>
      <c r="J2824" s="138">
        <f>IF(H2824="Rural",VLOOKUP(B2824,'Wage Index Rural (CMS.GOV)-PDPM'!$B$1:$C$54,2,FALSE),0)</f>
        <v>0.83010000000000006</v>
      </c>
    </row>
    <row r="2825" spans="1:10" x14ac:dyDescent="0.25">
      <c r="A2825" s="134">
        <v>45810</v>
      </c>
      <c r="B2825" s="134" t="s">
        <v>3045</v>
      </c>
      <c r="C2825" s="131">
        <v>99945</v>
      </c>
      <c r="D2825" s="132" t="s">
        <v>4430</v>
      </c>
      <c r="E2825" s="133" t="s">
        <v>4431</v>
      </c>
      <c r="F2825" s="133" t="s">
        <v>7106</v>
      </c>
      <c r="G2825" s="135">
        <f t="shared" ref="G2825:G2888" si="44">IF(H2825="Rural",J2825,I2825)</f>
        <v>0.83010000000000006</v>
      </c>
      <c r="H2825" s="134" t="s">
        <v>388</v>
      </c>
      <c r="I2825" s="138">
        <f>IF(H2825="Urban",VLOOKUP(C2825,'Wage Index Urban (CMS.GOV)-PDPM'!$A$2:$D$1682,4,FALSE),0)</f>
        <v>0</v>
      </c>
      <c r="J2825" s="138">
        <f>IF(H2825="Rural",VLOOKUP(B2825,'Wage Index Rural (CMS.GOV)-PDPM'!$B$1:$C$54,2,FALSE),0)</f>
        <v>0.83010000000000006</v>
      </c>
    </row>
    <row r="2826" spans="1:10" x14ac:dyDescent="0.25">
      <c r="A2826" s="134">
        <v>45820</v>
      </c>
      <c r="B2826" s="134" t="s">
        <v>3045</v>
      </c>
      <c r="C2826" s="131">
        <v>99945</v>
      </c>
      <c r="D2826" s="132" t="s">
        <v>4432</v>
      </c>
      <c r="E2826" s="133" t="s">
        <v>4433</v>
      </c>
      <c r="F2826" s="133" t="s">
        <v>7106</v>
      </c>
      <c r="G2826" s="135">
        <f t="shared" si="44"/>
        <v>0.83010000000000006</v>
      </c>
      <c r="H2826" s="134" t="s">
        <v>388</v>
      </c>
      <c r="I2826" s="138">
        <f>IF(H2826="Urban",VLOOKUP(C2826,'Wage Index Urban (CMS.GOV)-PDPM'!$A$2:$D$1682,4,FALSE),0)</f>
        <v>0</v>
      </c>
      <c r="J2826" s="138">
        <f>IF(H2826="Rural",VLOOKUP(B2826,'Wage Index Rural (CMS.GOV)-PDPM'!$B$1:$C$54,2,FALSE),0)</f>
        <v>0.83010000000000006</v>
      </c>
    </row>
    <row r="2827" spans="1:10" x14ac:dyDescent="0.25">
      <c r="A2827" s="134">
        <v>45821</v>
      </c>
      <c r="B2827" s="134" t="s">
        <v>3045</v>
      </c>
      <c r="C2827" s="131">
        <v>99945</v>
      </c>
      <c r="D2827" s="132" t="s">
        <v>700</v>
      </c>
      <c r="E2827" s="133" t="s">
        <v>4434</v>
      </c>
      <c r="F2827" s="133" t="s">
        <v>7106</v>
      </c>
      <c r="G2827" s="135">
        <f t="shared" si="44"/>
        <v>0.83010000000000006</v>
      </c>
      <c r="H2827" s="134" t="s">
        <v>388</v>
      </c>
      <c r="I2827" s="138">
        <f>IF(H2827="Urban",VLOOKUP(C2827,'Wage Index Urban (CMS.GOV)-PDPM'!$A$2:$D$1682,4,FALSE),0)</f>
        <v>0</v>
      </c>
      <c r="J2827" s="138">
        <f>IF(H2827="Rural",VLOOKUP(B2827,'Wage Index Rural (CMS.GOV)-PDPM'!$B$1:$C$54,2,FALSE),0)</f>
        <v>0.83010000000000006</v>
      </c>
    </row>
    <row r="2828" spans="1:10" x14ac:dyDescent="0.25">
      <c r="A2828" s="134">
        <v>45822</v>
      </c>
      <c r="B2828" s="134" t="s">
        <v>3045</v>
      </c>
      <c r="C2828" s="131">
        <v>99945</v>
      </c>
      <c r="D2828" s="132" t="s">
        <v>4435</v>
      </c>
      <c r="E2828" s="133" t="s">
        <v>4436</v>
      </c>
      <c r="F2828" s="133" t="s">
        <v>7106</v>
      </c>
      <c r="G2828" s="135">
        <f t="shared" si="44"/>
        <v>0.83010000000000006</v>
      </c>
      <c r="H2828" s="134" t="s">
        <v>388</v>
      </c>
      <c r="I2828" s="138">
        <f>IF(H2828="Urban",VLOOKUP(C2828,'Wage Index Urban (CMS.GOV)-PDPM'!$A$2:$D$1682,4,FALSE),0)</f>
        <v>0</v>
      </c>
      <c r="J2828" s="138">
        <f>IF(H2828="Rural",VLOOKUP(B2828,'Wage Index Rural (CMS.GOV)-PDPM'!$B$1:$C$54,2,FALSE),0)</f>
        <v>0.83010000000000006</v>
      </c>
    </row>
    <row r="2829" spans="1:10" x14ac:dyDescent="0.25">
      <c r="A2829" s="134">
        <v>45830</v>
      </c>
      <c r="B2829" s="134" t="s">
        <v>3045</v>
      </c>
      <c r="C2829" s="131">
        <v>18580</v>
      </c>
      <c r="D2829" s="132" t="s">
        <v>4437</v>
      </c>
      <c r="E2829" s="133" t="s">
        <v>4438</v>
      </c>
      <c r="F2829" s="133" t="s">
        <v>320</v>
      </c>
      <c r="G2829" s="135">
        <f t="shared" si="44"/>
        <v>0.97520000000000007</v>
      </c>
      <c r="H2829" s="134" t="s">
        <v>391</v>
      </c>
      <c r="I2829" s="138">
        <f>IF(H2829="Urban",VLOOKUP(C2829,'Wage Index Urban (CMS.GOV)-PDPM'!$A$2:$D$1682,4,FALSE),0)</f>
        <v>0.97520000000000007</v>
      </c>
      <c r="J2829" s="138">
        <f>IF(H2829="Rural",VLOOKUP(B2829,'Wage Index Rural (CMS.GOV)-PDPM'!$B$1:$C$54,2,FALSE),0)</f>
        <v>0</v>
      </c>
    </row>
    <row r="2830" spans="1:10" x14ac:dyDescent="0.25">
      <c r="A2830" s="134">
        <v>45831</v>
      </c>
      <c r="B2830" s="134" t="s">
        <v>3045</v>
      </c>
      <c r="C2830" s="131">
        <v>99945</v>
      </c>
      <c r="D2830" s="132" t="s">
        <v>4439</v>
      </c>
      <c r="E2830" s="133" t="s">
        <v>4440</v>
      </c>
      <c r="F2830" s="133" t="s">
        <v>7106</v>
      </c>
      <c r="G2830" s="135">
        <f t="shared" si="44"/>
        <v>0.83010000000000006</v>
      </c>
      <c r="H2830" s="134" t="s">
        <v>388</v>
      </c>
      <c r="I2830" s="138">
        <f>IF(H2830="Urban",VLOOKUP(C2830,'Wage Index Urban (CMS.GOV)-PDPM'!$A$2:$D$1682,4,FALSE),0)</f>
        <v>0</v>
      </c>
      <c r="J2830" s="138">
        <f>IF(H2830="Rural",VLOOKUP(B2830,'Wage Index Rural (CMS.GOV)-PDPM'!$B$1:$C$54,2,FALSE),0)</f>
        <v>0.83010000000000006</v>
      </c>
    </row>
    <row r="2831" spans="1:10" x14ac:dyDescent="0.25">
      <c r="A2831" s="134">
        <v>45832</v>
      </c>
      <c r="B2831" s="134" t="s">
        <v>3045</v>
      </c>
      <c r="C2831" s="131">
        <v>11100</v>
      </c>
      <c r="D2831" s="132" t="s">
        <v>2222</v>
      </c>
      <c r="E2831" s="133" t="s">
        <v>4441</v>
      </c>
      <c r="F2831" s="133" t="s">
        <v>322</v>
      </c>
      <c r="G2831" s="135">
        <f t="shared" si="44"/>
        <v>0.76580000000000004</v>
      </c>
      <c r="H2831" s="134" t="s">
        <v>391</v>
      </c>
      <c r="I2831" s="138">
        <f>IF(H2831="Urban",VLOOKUP(C2831,'Wage Index Urban (CMS.GOV)-PDPM'!$A$2:$D$1682,4,FALSE),0)</f>
        <v>0.76580000000000004</v>
      </c>
      <c r="J2831" s="138">
        <f>IF(H2831="Rural",VLOOKUP(B2831,'Wage Index Rural (CMS.GOV)-PDPM'!$B$1:$C$54,2,FALSE),0)</f>
        <v>0</v>
      </c>
    </row>
    <row r="2832" spans="1:10" x14ac:dyDescent="0.25">
      <c r="A2832" s="134">
        <v>45840</v>
      </c>
      <c r="B2832" s="134" t="s">
        <v>3045</v>
      </c>
      <c r="C2832" s="131">
        <v>13140</v>
      </c>
      <c r="D2832" s="132" t="s">
        <v>804</v>
      </c>
      <c r="E2832" s="133" t="s">
        <v>4442</v>
      </c>
      <c r="F2832" s="133" t="s">
        <v>337</v>
      </c>
      <c r="G2832" s="135">
        <f t="shared" si="44"/>
        <v>0.93149999999999999</v>
      </c>
      <c r="H2832" s="134" t="s">
        <v>391</v>
      </c>
      <c r="I2832" s="138">
        <f>IF(H2832="Urban",VLOOKUP(C2832,'Wage Index Urban (CMS.GOV)-PDPM'!$A$2:$D$1682,4,FALSE),0)</f>
        <v>0.93149999999999999</v>
      </c>
      <c r="J2832" s="138">
        <f>IF(H2832="Rural",VLOOKUP(B2832,'Wage Index Rural (CMS.GOV)-PDPM'!$B$1:$C$54,2,FALSE),0)</f>
        <v>0</v>
      </c>
    </row>
    <row r="2833" spans="1:10" x14ac:dyDescent="0.25">
      <c r="A2833" s="134">
        <v>45841</v>
      </c>
      <c r="B2833" s="134" t="s">
        <v>3045</v>
      </c>
      <c r="C2833" s="131">
        <v>99945</v>
      </c>
      <c r="D2833" s="132" t="s">
        <v>4443</v>
      </c>
      <c r="E2833" s="133" t="s">
        <v>4444</v>
      </c>
      <c r="F2833" s="133" t="s">
        <v>7106</v>
      </c>
      <c r="G2833" s="135">
        <f t="shared" si="44"/>
        <v>0.83010000000000006</v>
      </c>
      <c r="H2833" s="134" t="s">
        <v>388</v>
      </c>
      <c r="I2833" s="138">
        <f>IF(H2833="Urban",VLOOKUP(C2833,'Wage Index Urban (CMS.GOV)-PDPM'!$A$2:$D$1682,4,FALSE),0)</f>
        <v>0</v>
      </c>
      <c r="J2833" s="138">
        <f>IF(H2833="Rural",VLOOKUP(B2833,'Wage Index Rural (CMS.GOV)-PDPM'!$B$1:$C$54,2,FALSE),0)</f>
        <v>0.83010000000000006</v>
      </c>
    </row>
    <row r="2834" spans="1:10" x14ac:dyDescent="0.25">
      <c r="A2834" s="134">
        <v>45842</v>
      </c>
      <c r="B2834" s="134" t="s">
        <v>3045</v>
      </c>
      <c r="C2834" s="131">
        <v>99945</v>
      </c>
      <c r="D2834" s="132" t="s">
        <v>2854</v>
      </c>
      <c r="E2834" s="133" t="s">
        <v>4445</v>
      </c>
      <c r="F2834" s="133" t="s">
        <v>7106</v>
      </c>
      <c r="G2834" s="135">
        <f t="shared" si="44"/>
        <v>0.83010000000000006</v>
      </c>
      <c r="H2834" s="134" t="s">
        <v>388</v>
      </c>
      <c r="I2834" s="138">
        <f>IF(H2834="Urban",VLOOKUP(C2834,'Wage Index Urban (CMS.GOV)-PDPM'!$A$2:$D$1682,4,FALSE),0)</f>
        <v>0</v>
      </c>
      <c r="J2834" s="138">
        <f>IF(H2834="Rural",VLOOKUP(B2834,'Wage Index Rural (CMS.GOV)-PDPM'!$B$1:$C$54,2,FALSE),0)</f>
        <v>0.83010000000000006</v>
      </c>
    </row>
    <row r="2835" spans="1:10" x14ac:dyDescent="0.25">
      <c r="A2835" s="134">
        <v>45843</v>
      </c>
      <c r="B2835" s="134" t="s">
        <v>3045</v>
      </c>
      <c r="C2835" s="131">
        <v>23104</v>
      </c>
      <c r="D2835" s="132" t="s">
        <v>4446</v>
      </c>
      <c r="E2835" s="133" t="s">
        <v>4447</v>
      </c>
      <c r="F2835" s="133" t="s">
        <v>339</v>
      </c>
      <c r="G2835" s="135">
        <f t="shared" si="44"/>
        <v>0.96900000000000008</v>
      </c>
      <c r="H2835" s="134" t="s">
        <v>391</v>
      </c>
      <c r="I2835" s="138">
        <f>IF(H2835="Urban",VLOOKUP(C2835,'Wage Index Urban (CMS.GOV)-PDPM'!$A$2:$D$1682,4,FALSE),0)</f>
        <v>0.96900000000000008</v>
      </c>
      <c r="J2835" s="138">
        <f>IF(H2835="Rural",VLOOKUP(B2835,'Wage Index Rural (CMS.GOV)-PDPM'!$B$1:$C$54,2,FALSE),0)</f>
        <v>0</v>
      </c>
    </row>
    <row r="2836" spans="1:10" x14ac:dyDescent="0.25">
      <c r="A2836" s="134">
        <v>45844</v>
      </c>
      <c r="B2836" s="134" t="s">
        <v>3045</v>
      </c>
      <c r="C2836" s="131">
        <v>99945</v>
      </c>
      <c r="D2836" s="132" t="s">
        <v>4448</v>
      </c>
      <c r="E2836" s="133" t="s">
        <v>4449</v>
      </c>
      <c r="F2836" s="133" t="s">
        <v>7106</v>
      </c>
      <c r="G2836" s="135">
        <f t="shared" si="44"/>
        <v>0.83010000000000006</v>
      </c>
      <c r="H2836" s="134" t="s">
        <v>388</v>
      </c>
      <c r="I2836" s="138">
        <f>IF(H2836="Urban",VLOOKUP(C2836,'Wage Index Urban (CMS.GOV)-PDPM'!$A$2:$D$1682,4,FALSE),0)</f>
        <v>0</v>
      </c>
      <c r="J2836" s="138">
        <f>IF(H2836="Rural",VLOOKUP(B2836,'Wage Index Rural (CMS.GOV)-PDPM'!$B$1:$C$54,2,FALSE),0)</f>
        <v>0.83010000000000006</v>
      </c>
    </row>
    <row r="2837" spans="1:10" x14ac:dyDescent="0.25">
      <c r="A2837" s="134">
        <v>45845</v>
      </c>
      <c r="B2837" s="134" t="s">
        <v>3045</v>
      </c>
      <c r="C2837" s="131">
        <v>99945</v>
      </c>
      <c r="D2837" s="132" t="s">
        <v>4450</v>
      </c>
      <c r="E2837" s="133" t="s">
        <v>4451</v>
      </c>
      <c r="F2837" s="133" t="s">
        <v>7106</v>
      </c>
      <c r="G2837" s="135">
        <f t="shared" si="44"/>
        <v>0.83010000000000006</v>
      </c>
      <c r="H2837" s="134" t="s">
        <v>388</v>
      </c>
      <c r="I2837" s="138">
        <f>IF(H2837="Urban",VLOOKUP(C2837,'Wage Index Urban (CMS.GOV)-PDPM'!$A$2:$D$1682,4,FALSE),0)</f>
        <v>0</v>
      </c>
      <c r="J2837" s="138">
        <f>IF(H2837="Rural",VLOOKUP(B2837,'Wage Index Rural (CMS.GOV)-PDPM'!$B$1:$C$54,2,FALSE),0)</f>
        <v>0.83010000000000006</v>
      </c>
    </row>
    <row r="2838" spans="1:10" x14ac:dyDescent="0.25">
      <c r="A2838" s="134">
        <v>45850</v>
      </c>
      <c r="B2838" s="134" t="s">
        <v>3045</v>
      </c>
      <c r="C2838" s="131">
        <v>99945</v>
      </c>
      <c r="D2838" s="132" t="s">
        <v>710</v>
      </c>
      <c r="E2838" s="133" t="s">
        <v>4452</v>
      </c>
      <c r="F2838" s="133" t="s">
        <v>7106</v>
      </c>
      <c r="G2838" s="135">
        <f t="shared" si="44"/>
        <v>0.83010000000000006</v>
      </c>
      <c r="H2838" s="134" t="s">
        <v>388</v>
      </c>
      <c r="I2838" s="138">
        <f>IF(H2838="Urban",VLOOKUP(C2838,'Wage Index Urban (CMS.GOV)-PDPM'!$A$2:$D$1682,4,FALSE),0)</f>
        <v>0</v>
      </c>
      <c r="J2838" s="138">
        <f>IF(H2838="Rural",VLOOKUP(B2838,'Wage Index Rural (CMS.GOV)-PDPM'!$B$1:$C$54,2,FALSE),0)</f>
        <v>0.83010000000000006</v>
      </c>
    </row>
    <row r="2839" spans="1:10" x14ac:dyDescent="0.25">
      <c r="A2839" s="134">
        <v>45860</v>
      </c>
      <c r="B2839" s="134" t="s">
        <v>3045</v>
      </c>
      <c r="C2839" s="131">
        <v>11100</v>
      </c>
      <c r="D2839" s="132" t="s">
        <v>3858</v>
      </c>
      <c r="E2839" s="133" t="s">
        <v>4453</v>
      </c>
      <c r="F2839" s="133" t="s">
        <v>322</v>
      </c>
      <c r="G2839" s="135">
        <f t="shared" si="44"/>
        <v>0.76580000000000004</v>
      </c>
      <c r="H2839" s="134" t="s">
        <v>391</v>
      </c>
      <c r="I2839" s="138">
        <f>IF(H2839="Urban",VLOOKUP(C2839,'Wage Index Urban (CMS.GOV)-PDPM'!$A$2:$D$1682,4,FALSE),0)</f>
        <v>0.76580000000000004</v>
      </c>
      <c r="J2839" s="138">
        <f>IF(H2839="Rural",VLOOKUP(B2839,'Wage Index Rural (CMS.GOV)-PDPM'!$B$1:$C$54,2,FALSE),0)</f>
        <v>0</v>
      </c>
    </row>
    <row r="2840" spans="1:10" x14ac:dyDescent="0.25">
      <c r="A2840" s="134">
        <v>45861</v>
      </c>
      <c r="B2840" s="134" t="s">
        <v>3045</v>
      </c>
      <c r="C2840" s="131">
        <v>99945</v>
      </c>
      <c r="D2840" s="132" t="s">
        <v>4454</v>
      </c>
      <c r="E2840" s="133" t="s">
        <v>4455</v>
      </c>
      <c r="F2840" s="133" t="s">
        <v>7106</v>
      </c>
      <c r="G2840" s="135">
        <f t="shared" si="44"/>
        <v>0.83010000000000006</v>
      </c>
      <c r="H2840" s="134" t="s">
        <v>388</v>
      </c>
      <c r="I2840" s="138">
        <f>IF(H2840="Urban",VLOOKUP(C2840,'Wage Index Urban (CMS.GOV)-PDPM'!$A$2:$D$1682,4,FALSE),0)</f>
        <v>0</v>
      </c>
      <c r="J2840" s="138">
        <f>IF(H2840="Rural",VLOOKUP(B2840,'Wage Index Rural (CMS.GOV)-PDPM'!$B$1:$C$54,2,FALSE),0)</f>
        <v>0.83010000000000006</v>
      </c>
    </row>
    <row r="2841" spans="1:10" x14ac:dyDescent="0.25">
      <c r="A2841" s="134">
        <v>45870</v>
      </c>
      <c r="B2841" s="134" t="s">
        <v>3045</v>
      </c>
      <c r="C2841" s="131">
        <v>99945</v>
      </c>
      <c r="D2841" s="132" t="s">
        <v>4456</v>
      </c>
      <c r="E2841" s="133" t="s">
        <v>4457</v>
      </c>
      <c r="F2841" s="133" t="s">
        <v>7106</v>
      </c>
      <c r="G2841" s="135">
        <f t="shared" si="44"/>
        <v>0.83010000000000006</v>
      </c>
      <c r="H2841" s="134" t="s">
        <v>388</v>
      </c>
      <c r="I2841" s="138">
        <f>IF(H2841="Urban",VLOOKUP(C2841,'Wage Index Urban (CMS.GOV)-PDPM'!$A$2:$D$1682,4,FALSE),0)</f>
        <v>0</v>
      </c>
      <c r="J2841" s="138">
        <f>IF(H2841="Rural",VLOOKUP(B2841,'Wage Index Rural (CMS.GOV)-PDPM'!$B$1:$C$54,2,FALSE),0)</f>
        <v>0.83010000000000006</v>
      </c>
    </row>
    <row r="2842" spans="1:10" x14ac:dyDescent="0.25">
      <c r="A2842" s="134">
        <v>45871</v>
      </c>
      <c r="B2842" s="134" t="s">
        <v>3045</v>
      </c>
      <c r="C2842" s="131">
        <v>11100</v>
      </c>
      <c r="D2842" s="132" t="s">
        <v>4458</v>
      </c>
      <c r="E2842" s="133" t="s">
        <v>4459</v>
      </c>
      <c r="F2842" s="133" t="s">
        <v>322</v>
      </c>
      <c r="G2842" s="135">
        <f t="shared" si="44"/>
        <v>0.76580000000000004</v>
      </c>
      <c r="H2842" s="134" t="s">
        <v>391</v>
      </c>
      <c r="I2842" s="138">
        <f>IF(H2842="Urban",VLOOKUP(C2842,'Wage Index Urban (CMS.GOV)-PDPM'!$A$2:$D$1682,4,FALSE),0)</f>
        <v>0.76580000000000004</v>
      </c>
      <c r="J2842" s="138">
        <f>IF(H2842="Rural",VLOOKUP(B2842,'Wage Index Rural (CMS.GOV)-PDPM'!$B$1:$C$54,2,FALSE),0)</f>
        <v>0</v>
      </c>
    </row>
    <row r="2843" spans="1:10" x14ac:dyDescent="0.25">
      <c r="A2843" s="134">
        <v>45872</v>
      </c>
      <c r="B2843" s="134" t="s">
        <v>3045</v>
      </c>
      <c r="C2843" s="131">
        <v>99945</v>
      </c>
      <c r="D2843" s="132" t="s">
        <v>4460</v>
      </c>
      <c r="E2843" s="133" t="s">
        <v>4461</v>
      </c>
      <c r="F2843" s="133" t="s">
        <v>7106</v>
      </c>
      <c r="G2843" s="135">
        <f t="shared" si="44"/>
        <v>0.83010000000000006</v>
      </c>
      <c r="H2843" s="134" t="s">
        <v>388</v>
      </c>
      <c r="I2843" s="138">
        <f>IF(H2843="Urban",VLOOKUP(C2843,'Wage Index Urban (CMS.GOV)-PDPM'!$A$2:$D$1682,4,FALSE),0)</f>
        <v>0</v>
      </c>
      <c r="J2843" s="138">
        <f>IF(H2843="Rural",VLOOKUP(B2843,'Wage Index Rural (CMS.GOV)-PDPM'!$B$1:$C$54,2,FALSE),0)</f>
        <v>0.83010000000000006</v>
      </c>
    </row>
    <row r="2844" spans="1:10" x14ac:dyDescent="0.25">
      <c r="A2844" s="134">
        <v>45873</v>
      </c>
      <c r="B2844" s="134" t="s">
        <v>3045</v>
      </c>
      <c r="C2844" s="131">
        <v>99945</v>
      </c>
      <c r="D2844" s="132" t="s">
        <v>4462</v>
      </c>
      <c r="E2844" s="133" t="s">
        <v>4463</v>
      </c>
      <c r="F2844" s="133" t="s">
        <v>7106</v>
      </c>
      <c r="G2844" s="135">
        <f t="shared" si="44"/>
        <v>0.83010000000000006</v>
      </c>
      <c r="H2844" s="134" t="s">
        <v>388</v>
      </c>
      <c r="I2844" s="138">
        <f>IF(H2844="Urban",VLOOKUP(C2844,'Wage Index Urban (CMS.GOV)-PDPM'!$A$2:$D$1682,4,FALSE),0)</f>
        <v>0</v>
      </c>
      <c r="J2844" s="138">
        <f>IF(H2844="Rural",VLOOKUP(B2844,'Wage Index Rural (CMS.GOV)-PDPM'!$B$1:$C$54,2,FALSE),0)</f>
        <v>0.83010000000000006</v>
      </c>
    </row>
    <row r="2845" spans="1:10" x14ac:dyDescent="0.25">
      <c r="A2845" s="134">
        <v>45874</v>
      </c>
      <c r="B2845" s="134" t="s">
        <v>3045</v>
      </c>
      <c r="C2845" s="131">
        <v>99945</v>
      </c>
      <c r="D2845" s="132" t="s">
        <v>4464</v>
      </c>
      <c r="E2845" s="133" t="s">
        <v>4465</v>
      </c>
      <c r="F2845" s="133" t="s">
        <v>7106</v>
      </c>
      <c r="G2845" s="135">
        <f t="shared" si="44"/>
        <v>0.83010000000000006</v>
      </c>
      <c r="H2845" s="134" t="s">
        <v>388</v>
      </c>
      <c r="I2845" s="138">
        <f>IF(H2845="Urban",VLOOKUP(C2845,'Wage Index Urban (CMS.GOV)-PDPM'!$A$2:$D$1682,4,FALSE),0)</f>
        <v>0</v>
      </c>
      <c r="J2845" s="138">
        <f>IF(H2845="Rural",VLOOKUP(B2845,'Wage Index Rural (CMS.GOV)-PDPM'!$B$1:$C$54,2,FALSE),0)</f>
        <v>0.83010000000000006</v>
      </c>
    </row>
    <row r="2846" spans="1:10" x14ac:dyDescent="0.25">
      <c r="A2846" s="134">
        <v>45875</v>
      </c>
      <c r="B2846" s="134" t="s">
        <v>3045</v>
      </c>
      <c r="C2846" s="131">
        <v>99945</v>
      </c>
      <c r="D2846" s="132" t="s">
        <v>4466</v>
      </c>
      <c r="E2846" s="133" t="s">
        <v>4467</v>
      </c>
      <c r="F2846" s="133" t="s">
        <v>7106</v>
      </c>
      <c r="G2846" s="135">
        <f t="shared" si="44"/>
        <v>0.83010000000000006</v>
      </c>
      <c r="H2846" s="134" t="s">
        <v>388</v>
      </c>
      <c r="I2846" s="138">
        <f>IF(H2846="Urban",VLOOKUP(C2846,'Wage Index Urban (CMS.GOV)-PDPM'!$A$2:$D$1682,4,FALSE),0)</f>
        <v>0</v>
      </c>
      <c r="J2846" s="138">
        <f>IF(H2846="Rural",VLOOKUP(B2846,'Wage Index Rural (CMS.GOV)-PDPM'!$B$1:$C$54,2,FALSE),0)</f>
        <v>0.83010000000000006</v>
      </c>
    </row>
    <row r="2847" spans="1:10" x14ac:dyDescent="0.25">
      <c r="A2847" s="134">
        <v>45876</v>
      </c>
      <c r="B2847" s="134" t="s">
        <v>3045</v>
      </c>
      <c r="C2847" s="131">
        <v>99945</v>
      </c>
      <c r="D2847" s="132" t="s">
        <v>4468</v>
      </c>
      <c r="E2847" s="133" t="s">
        <v>4469</v>
      </c>
      <c r="F2847" s="133" t="s">
        <v>7106</v>
      </c>
      <c r="G2847" s="135">
        <f t="shared" si="44"/>
        <v>0.83010000000000006</v>
      </c>
      <c r="H2847" s="134" t="s">
        <v>388</v>
      </c>
      <c r="I2847" s="138">
        <f>IF(H2847="Urban",VLOOKUP(C2847,'Wage Index Urban (CMS.GOV)-PDPM'!$A$2:$D$1682,4,FALSE),0)</f>
        <v>0</v>
      </c>
      <c r="J2847" s="138">
        <f>IF(H2847="Rural",VLOOKUP(B2847,'Wage Index Rural (CMS.GOV)-PDPM'!$B$1:$C$54,2,FALSE),0)</f>
        <v>0.83010000000000006</v>
      </c>
    </row>
    <row r="2848" spans="1:10" x14ac:dyDescent="0.25">
      <c r="A2848" s="134">
        <v>45877</v>
      </c>
      <c r="B2848" s="134" t="s">
        <v>3045</v>
      </c>
      <c r="C2848" s="131">
        <v>99945</v>
      </c>
      <c r="D2848" s="132" t="s">
        <v>4025</v>
      </c>
      <c r="E2848" s="133" t="s">
        <v>4470</v>
      </c>
      <c r="F2848" s="133" t="s">
        <v>7106</v>
      </c>
      <c r="G2848" s="135">
        <f t="shared" si="44"/>
        <v>0.83010000000000006</v>
      </c>
      <c r="H2848" s="134" t="s">
        <v>388</v>
      </c>
      <c r="I2848" s="138">
        <f>IF(H2848="Urban",VLOOKUP(C2848,'Wage Index Urban (CMS.GOV)-PDPM'!$A$2:$D$1682,4,FALSE),0)</f>
        <v>0</v>
      </c>
      <c r="J2848" s="138">
        <f>IF(H2848="Rural",VLOOKUP(B2848,'Wage Index Rural (CMS.GOV)-PDPM'!$B$1:$C$54,2,FALSE),0)</f>
        <v>0.83010000000000006</v>
      </c>
    </row>
    <row r="2849" spans="1:10" x14ac:dyDescent="0.25">
      <c r="A2849" s="134">
        <v>45878</v>
      </c>
      <c r="B2849" s="134" t="s">
        <v>3045</v>
      </c>
      <c r="C2849" s="131">
        <v>17780</v>
      </c>
      <c r="D2849" s="132" t="s">
        <v>2234</v>
      </c>
      <c r="E2849" s="133" t="s">
        <v>4471</v>
      </c>
      <c r="F2849" s="133" t="s">
        <v>326</v>
      </c>
      <c r="G2849" s="135">
        <f t="shared" si="44"/>
        <v>0.89680000000000004</v>
      </c>
      <c r="H2849" s="134" t="s">
        <v>391</v>
      </c>
      <c r="I2849" s="138">
        <f>IF(H2849="Urban",VLOOKUP(C2849,'Wage Index Urban (CMS.GOV)-PDPM'!$A$2:$D$1682,4,FALSE),0)</f>
        <v>0.89680000000000004</v>
      </c>
      <c r="J2849" s="138">
        <f>IF(H2849="Rural",VLOOKUP(B2849,'Wage Index Rural (CMS.GOV)-PDPM'!$B$1:$C$54,2,FALSE),0)</f>
        <v>0</v>
      </c>
    </row>
    <row r="2850" spans="1:10" x14ac:dyDescent="0.25">
      <c r="A2850" s="134">
        <v>45879</v>
      </c>
      <c r="B2850" s="134" t="s">
        <v>3045</v>
      </c>
      <c r="C2850" s="131">
        <v>19124</v>
      </c>
      <c r="D2850" s="132" t="s">
        <v>4472</v>
      </c>
      <c r="E2850" s="133" t="s">
        <v>4473</v>
      </c>
      <c r="F2850" s="133" t="s">
        <v>329</v>
      </c>
      <c r="G2850" s="135">
        <f t="shared" si="44"/>
        <v>0.96250000000000002</v>
      </c>
      <c r="H2850" s="134" t="s">
        <v>391</v>
      </c>
      <c r="I2850" s="138">
        <f>IF(H2850="Urban",VLOOKUP(C2850,'Wage Index Urban (CMS.GOV)-PDPM'!$A$2:$D$1682,4,FALSE),0)</f>
        <v>0.96250000000000002</v>
      </c>
      <c r="J2850" s="138">
        <f>IF(H2850="Rural",VLOOKUP(B2850,'Wage Index Rural (CMS.GOV)-PDPM'!$B$1:$C$54,2,FALSE),0)</f>
        <v>0</v>
      </c>
    </row>
    <row r="2851" spans="1:10" x14ac:dyDescent="0.25">
      <c r="A2851" s="134">
        <v>45880</v>
      </c>
      <c r="B2851" s="134" t="s">
        <v>3045</v>
      </c>
      <c r="C2851" s="131">
        <v>99945</v>
      </c>
      <c r="D2851" s="132" t="s">
        <v>4474</v>
      </c>
      <c r="E2851" s="133" t="s">
        <v>4475</v>
      </c>
      <c r="F2851" s="133" t="s">
        <v>7106</v>
      </c>
      <c r="G2851" s="135">
        <f t="shared" si="44"/>
        <v>0.83010000000000006</v>
      </c>
      <c r="H2851" s="134" t="s">
        <v>388</v>
      </c>
      <c r="I2851" s="138">
        <f>IF(H2851="Urban",VLOOKUP(C2851,'Wage Index Urban (CMS.GOV)-PDPM'!$A$2:$D$1682,4,FALSE),0)</f>
        <v>0</v>
      </c>
      <c r="J2851" s="138">
        <f>IF(H2851="Rural",VLOOKUP(B2851,'Wage Index Rural (CMS.GOV)-PDPM'!$B$1:$C$54,2,FALSE),0)</f>
        <v>0.83010000000000006</v>
      </c>
    </row>
    <row r="2852" spans="1:10" x14ac:dyDescent="0.25">
      <c r="A2852" s="134">
        <v>45881</v>
      </c>
      <c r="B2852" s="134" t="s">
        <v>3045</v>
      </c>
      <c r="C2852" s="131">
        <v>30980</v>
      </c>
      <c r="D2852" s="132" t="s">
        <v>4476</v>
      </c>
      <c r="E2852" s="133" t="s">
        <v>4477</v>
      </c>
      <c r="F2852" s="133" t="s">
        <v>336</v>
      </c>
      <c r="G2852" s="135">
        <f t="shared" si="44"/>
        <v>0.9415</v>
      </c>
      <c r="H2852" s="134" t="s">
        <v>391</v>
      </c>
      <c r="I2852" s="138">
        <f>IF(H2852="Urban",VLOOKUP(C2852,'Wage Index Urban (CMS.GOV)-PDPM'!$A$2:$D$1682,4,FALSE),0)</f>
        <v>0.9415</v>
      </c>
      <c r="J2852" s="138">
        <f>IF(H2852="Rural",VLOOKUP(B2852,'Wage Index Rural (CMS.GOV)-PDPM'!$B$1:$C$54,2,FALSE),0)</f>
        <v>0</v>
      </c>
    </row>
    <row r="2853" spans="1:10" x14ac:dyDescent="0.25">
      <c r="A2853" s="134">
        <v>45882</v>
      </c>
      <c r="B2853" s="134" t="s">
        <v>3045</v>
      </c>
      <c r="C2853" s="131">
        <v>99945</v>
      </c>
      <c r="D2853" s="132" t="s">
        <v>4478</v>
      </c>
      <c r="E2853" s="133" t="s">
        <v>4479</v>
      </c>
      <c r="F2853" s="133" t="s">
        <v>7106</v>
      </c>
      <c r="G2853" s="135">
        <f t="shared" si="44"/>
        <v>0.83010000000000006</v>
      </c>
      <c r="H2853" s="134" t="s">
        <v>388</v>
      </c>
      <c r="I2853" s="138">
        <f>IF(H2853="Urban",VLOOKUP(C2853,'Wage Index Urban (CMS.GOV)-PDPM'!$A$2:$D$1682,4,FALSE),0)</f>
        <v>0</v>
      </c>
      <c r="J2853" s="138">
        <f>IF(H2853="Rural",VLOOKUP(B2853,'Wage Index Rural (CMS.GOV)-PDPM'!$B$1:$C$54,2,FALSE),0)</f>
        <v>0.83010000000000006</v>
      </c>
    </row>
    <row r="2854" spans="1:10" x14ac:dyDescent="0.25">
      <c r="A2854" s="134">
        <v>45883</v>
      </c>
      <c r="B2854" s="134" t="s">
        <v>3045</v>
      </c>
      <c r="C2854" s="131">
        <v>99945</v>
      </c>
      <c r="D2854" s="132" t="s">
        <v>4480</v>
      </c>
      <c r="E2854" s="133" t="s">
        <v>4481</v>
      </c>
      <c r="F2854" s="133" t="s">
        <v>7106</v>
      </c>
      <c r="G2854" s="135">
        <f t="shared" si="44"/>
        <v>0.83010000000000006</v>
      </c>
      <c r="H2854" s="134" t="s">
        <v>388</v>
      </c>
      <c r="I2854" s="138">
        <f>IF(H2854="Urban",VLOOKUP(C2854,'Wage Index Urban (CMS.GOV)-PDPM'!$A$2:$D$1682,4,FALSE),0)</f>
        <v>0</v>
      </c>
      <c r="J2854" s="138">
        <f>IF(H2854="Rural",VLOOKUP(B2854,'Wage Index Rural (CMS.GOV)-PDPM'!$B$1:$C$54,2,FALSE),0)</f>
        <v>0.83010000000000006</v>
      </c>
    </row>
    <row r="2855" spans="1:10" x14ac:dyDescent="0.25">
      <c r="A2855" s="134">
        <v>45884</v>
      </c>
      <c r="B2855" s="134" t="s">
        <v>3045</v>
      </c>
      <c r="C2855" s="131">
        <v>99945</v>
      </c>
      <c r="D2855" s="132" t="s">
        <v>4482</v>
      </c>
      <c r="E2855" s="133" t="s">
        <v>4483</v>
      </c>
      <c r="F2855" s="133" t="s">
        <v>7106</v>
      </c>
      <c r="G2855" s="135">
        <f t="shared" si="44"/>
        <v>0.83010000000000006</v>
      </c>
      <c r="H2855" s="134" t="s">
        <v>388</v>
      </c>
      <c r="I2855" s="138">
        <f>IF(H2855="Urban",VLOOKUP(C2855,'Wage Index Urban (CMS.GOV)-PDPM'!$A$2:$D$1682,4,FALSE),0)</f>
        <v>0</v>
      </c>
      <c r="J2855" s="138">
        <f>IF(H2855="Rural",VLOOKUP(B2855,'Wage Index Rural (CMS.GOV)-PDPM'!$B$1:$C$54,2,FALSE),0)</f>
        <v>0.83010000000000006</v>
      </c>
    </row>
    <row r="2856" spans="1:10" x14ac:dyDescent="0.25">
      <c r="A2856" s="134">
        <v>45885</v>
      </c>
      <c r="B2856" s="134" t="s">
        <v>3045</v>
      </c>
      <c r="C2856" s="131">
        <v>18580</v>
      </c>
      <c r="D2856" s="132" t="s">
        <v>4484</v>
      </c>
      <c r="E2856" s="133" t="s">
        <v>4485</v>
      </c>
      <c r="F2856" s="133" t="s">
        <v>320</v>
      </c>
      <c r="G2856" s="135">
        <f t="shared" si="44"/>
        <v>0.97520000000000007</v>
      </c>
      <c r="H2856" s="134" t="s">
        <v>391</v>
      </c>
      <c r="I2856" s="138">
        <f>IF(H2856="Urban",VLOOKUP(C2856,'Wage Index Urban (CMS.GOV)-PDPM'!$A$2:$D$1682,4,FALSE),0)</f>
        <v>0.97520000000000007</v>
      </c>
      <c r="J2856" s="138">
        <f>IF(H2856="Rural",VLOOKUP(B2856,'Wage Index Rural (CMS.GOV)-PDPM'!$B$1:$C$54,2,FALSE),0)</f>
        <v>0</v>
      </c>
    </row>
    <row r="2857" spans="1:10" x14ac:dyDescent="0.25">
      <c r="A2857" s="134">
        <v>45886</v>
      </c>
      <c r="B2857" s="134" t="s">
        <v>3045</v>
      </c>
      <c r="C2857" s="131">
        <v>99945</v>
      </c>
      <c r="D2857" s="132" t="s">
        <v>4486</v>
      </c>
      <c r="E2857" s="133" t="s">
        <v>4487</v>
      </c>
      <c r="F2857" s="133" t="s">
        <v>7106</v>
      </c>
      <c r="G2857" s="135">
        <f t="shared" si="44"/>
        <v>0.83010000000000006</v>
      </c>
      <c r="H2857" s="134" t="s">
        <v>388</v>
      </c>
      <c r="I2857" s="138">
        <f>IF(H2857="Urban",VLOOKUP(C2857,'Wage Index Urban (CMS.GOV)-PDPM'!$A$2:$D$1682,4,FALSE),0)</f>
        <v>0</v>
      </c>
      <c r="J2857" s="138">
        <f>IF(H2857="Rural",VLOOKUP(B2857,'Wage Index Rural (CMS.GOV)-PDPM'!$B$1:$C$54,2,FALSE),0)</f>
        <v>0.83010000000000006</v>
      </c>
    </row>
    <row r="2858" spans="1:10" x14ac:dyDescent="0.25">
      <c r="A2858" s="134">
        <v>45887</v>
      </c>
      <c r="B2858" s="134" t="s">
        <v>3045</v>
      </c>
      <c r="C2858" s="131">
        <v>99945</v>
      </c>
      <c r="D2858" s="132" t="s">
        <v>4488</v>
      </c>
      <c r="E2858" s="133" t="s">
        <v>4489</v>
      </c>
      <c r="F2858" s="133" t="s">
        <v>7106</v>
      </c>
      <c r="G2858" s="135">
        <f t="shared" si="44"/>
        <v>0.83010000000000006</v>
      </c>
      <c r="H2858" s="134" t="s">
        <v>388</v>
      </c>
      <c r="I2858" s="138">
        <f>IF(H2858="Urban",VLOOKUP(C2858,'Wage Index Urban (CMS.GOV)-PDPM'!$A$2:$D$1682,4,FALSE),0)</f>
        <v>0</v>
      </c>
      <c r="J2858" s="138">
        <f>IF(H2858="Rural",VLOOKUP(B2858,'Wage Index Rural (CMS.GOV)-PDPM'!$B$1:$C$54,2,FALSE),0)</f>
        <v>0.83010000000000006</v>
      </c>
    </row>
    <row r="2859" spans="1:10" x14ac:dyDescent="0.25">
      <c r="A2859" s="134">
        <v>45888</v>
      </c>
      <c r="B2859" s="134" t="s">
        <v>3045</v>
      </c>
      <c r="C2859" s="131">
        <v>99945</v>
      </c>
      <c r="D2859" s="132" t="s">
        <v>4490</v>
      </c>
      <c r="E2859" s="133" t="s">
        <v>4491</v>
      </c>
      <c r="F2859" s="133" t="s">
        <v>7106</v>
      </c>
      <c r="G2859" s="135">
        <f t="shared" si="44"/>
        <v>0.83010000000000006</v>
      </c>
      <c r="H2859" s="134" t="s">
        <v>388</v>
      </c>
      <c r="I2859" s="138">
        <f>IF(H2859="Urban",VLOOKUP(C2859,'Wage Index Urban (CMS.GOV)-PDPM'!$A$2:$D$1682,4,FALSE),0)</f>
        <v>0</v>
      </c>
      <c r="J2859" s="138">
        <f>IF(H2859="Rural",VLOOKUP(B2859,'Wage Index Rural (CMS.GOV)-PDPM'!$B$1:$C$54,2,FALSE),0)</f>
        <v>0.83010000000000006</v>
      </c>
    </row>
    <row r="2860" spans="1:10" x14ac:dyDescent="0.25">
      <c r="A2860" s="134">
        <v>45889</v>
      </c>
      <c r="B2860" s="134" t="s">
        <v>3045</v>
      </c>
      <c r="C2860" s="131">
        <v>99945</v>
      </c>
      <c r="D2860" s="132" t="s">
        <v>4492</v>
      </c>
      <c r="E2860" s="133" t="s">
        <v>4493</v>
      </c>
      <c r="F2860" s="133" t="s">
        <v>7106</v>
      </c>
      <c r="G2860" s="135">
        <f t="shared" si="44"/>
        <v>0.83010000000000006</v>
      </c>
      <c r="H2860" s="134" t="s">
        <v>388</v>
      </c>
      <c r="I2860" s="138">
        <f>IF(H2860="Urban",VLOOKUP(C2860,'Wage Index Urban (CMS.GOV)-PDPM'!$A$2:$D$1682,4,FALSE),0)</f>
        <v>0</v>
      </c>
      <c r="J2860" s="138">
        <f>IF(H2860="Rural",VLOOKUP(B2860,'Wage Index Rural (CMS.GOV)-PDPM'!$B$1:$C$54,2,FALSE),0)</f>
        <v>0.83010000000000006</v>
      </c>
    </row>
    <row r="2861" spans="1:10" x14ac:dyDescent="0.25">
      <c r="A2861" s="134">
        <v>45890</v>
      </c>
      <c r="B2861" s="134" t="s">
        <v>3045</v>
      </c>
      <c r="C2861" s="131">
        <v>99945</v>
      </c>
      <c r="D2861" s="132" t="s">
        <v>504</v>
      </c>
      <c r="E2861" s="133" t="s">
        <v>4494</v>
      </c>
      <c r="F2861" s="133" t="s">
        <v>7106</v>
      </c>
      <c r="G2861" s="135">
        <f t="shared" si="44"/>
        <v>0.83010000000000006</v>
      </c>
      <c r="H2861" s="134" t="s">
        <v>388</v>
      </c>
      <c r="I2861" s="138">
        <f>IF(H2861="Urban",VLOOKUP(C2861,'Wage Index Urban (CMS.GOV)-PDPM'!$A$2:$D$1682,4,FALSE),0)</f>
        <v>0</v>
      </c>
      <c r="J2861" s="138">
        <f>IF(H2861="Rural",VLOOKUP(B2861,'Wage Index Rural (CMS.GOV)-PDPM'!$B$1:$C$54,2,FALSE),0)</f>
        <v>0.83010000000000006</v>
      </c>
    </row>
    <row r="2862" spans="1:10" x14ac:dyDescent="0.25">
      <c r="A2862" s="134">
        <v>45891</v>
      </c>
      <c r="B2862" s="134" t="s">
        <v>3045</v>
      </c>
      <c r="C2862" s="131">
        <v>99945</v>
      </c>
      <c r="D2862" s="132" t="s">
        <v>2057</v>
      </c>
      <c r="E2862" s="133" t="s">
        <v>4495</v>
      </c>
      <c r="F2862" s="133" t="s">
        <v>7106</v>
      </c>
      <c r="G2862" s="135">
        <f t="shared" si="44"/>
        <v>0.83010000000000006</v>
      </c>
      <c r="H2862" s="134" t="s">
        <v>388</v>
      </c>
      <c r="I2862" s="138">
        <f>IF(H2862="Urban",VLOOKUP(C2862,'Wage Index Urban (CMS.GOV)-PDPM'!$A$2:$D$1682,4,FALSE),0)</f>
        <v>0</v>
      </c>
      <c r="J2862" s="138">
        <f>IF(H2862="Rural",VLOOKUP(B2862,'Wage Index Rural (CMS.GOV)-PDPM'!$B$1:$C$54,2,FALSE),0)</f>
        <v>0.83010000000000006</v>
      </c>
    </row>
    <row r="2863" spans="1:10" x14ac:dyDescent="0.25">
      <c r="A2863" s="134">
        <v>45892</v>
      </c>
      <c r="B2863" s="134" t="s">
        <v>3045</v>
      </c>
      <c r="C2863" s="131">
        <v>46340</v>
      </c>
      <c r="D2863" s="132" t="s">
        <v>2059</v>
      </c>
      <c r="E2863" s="133" t="s">
        <v>4496</v>
      </c>
      <c r="F2863" s="133" t="s">
        <v>342</v>
      </c>
      <c r="G2863" s="135">
        <f t="shared" si="44"/>
        <v>0.84840000000000004</v>
      </c>
      <c r="H2863" s="134" t="s">
        <v>391</v>
      </c>
      <c r="I2863" s="138">
        <f>IF(H2863="Urban",VLOOKUP(C2863,'Wage Index Urban (CMS.GOV)-PDPM'!$A$2:$D$1682,4,FALSE),0)</f>
        <v>0.84840000000000004</v>
      </c>
      <c r="J2863" s="138">
        <f>IF(H2863="Rural",VLOOKUP(B2863,'Wage Index Rural (CMS.GOV)-PDPM'!$B$1:$C$54,2,FALSE),0)</f>
        <v>0</v>
      </c>
    </row>
    <row r="2864" spans="1:10" x14ac:dyDescent="0.25">
      <c r="A2864" s="134">
        <v>45893</v>
      </c>
      <c r="B2864" s="134" t="s">
        <v>3045</v>
      </c>
      <c r="C2864" s="131">
        <v>99945</v>
      </c>
      <c r="D2864" s="132" t="s">
        <v>4497</v>
      </c>
      <c r="E2864" s="133" t="s">
        <v>4498</v>
      </c>
      <c r="F2864" s="133" t="s">
        <v>7106</v>
      </c>
      <c r="G2864" s="135">
        <f t="shared" si="44"/>
        <v>0.83010000000000006</v>
      </c>
      <c r="H2864" s="134" t="s">
        <v>388</v>
      </c>
      <c r="I2864" s="138">
        <f>IF(H2864="Urban",VLOOKUP(C2864,'Wage Index Urban (CMS.GOV)-PDPM'!$A$2:$D$1682,4,FALSE),0)</f>
        <v>0</v>
      </c>
      <c r="J2864" s="138">
        <f>IF(H2864="Rural",VLOOKUP(B2864,'Wage Index Rural (CMS.GOV)-PDPM'!$B$1:$C$54,2,FALSE),0)</f>
        <v>0.83010000000000006</v>
      </c>
    </row>
    <row r="2865" spans="1:10" x14ac:dyDescent="0.25">
      <c r="A2865" s="134">
        <v>45900</v>
      </c>
      <c r="B2865" s="134" t="s">
        <v>3045</v>
      </c>
      <c r="C2865" s="131">
        <v>99945</v>
      </c>
      <c r="D2865" s="132" t="s">
        <v>4499</v>
      </c>
      <c r="E2865" s="133" t="s">
        <v>4500</v>
      </c>
      <c r="F2865" s="133" t="s">
        <v>7106</v>
      </c>
      <c r="G2865" s="135">
        <f t="shared" si="44"/>
        <v>0.83010000000000006</v>
      </c>
      <c r="H2865" s="134" t="s">
        <v>388</v>
      </c>
      <c r="I2865" s="138">
        <f>IF(H2865="Urban",VLOOKUP(C2865,'Wage Index Urban (CMS.GOV)-PDPM'!$A$2:$D$1682,4,FALSE),0)</f>
        <v>0</v>
      </c>
      <c r="J2865" s="138">
        <f>IF(H2865="Rural",VLOOKUP(B2865,'Wage Index Rural (CMS.GOV)-PDPM'!$B$1:$C$54,2,FALSE),0)</f>
        <v>0.83010000000000006</v>
      </c>
    </row>
    <row r="2866" spans="1:10" x14ac:dyDescent="0.25">
      <c r="A2866" s="134">
        <v>45999</v>
      </c>
      <c r="B2866" s="134" t="s">
        <v>3045</v>
      </c>
      <c r="C2866" s="131">
        <v>99945</v>
      </c>
      <c r="D2866" s="132" t="s">
        <v>387</v>
      </c>
      <c r="E2866" s="133" t="s">
        <v>7025</v>
      </c>
      <c r="F2866" s="133" t="s">
        <v>7106</v>
      </c>
      <c r="G2866" s="135">
        <f t="shared" si="44"/>
        <v>0.83010000000000006</v>
      </c>
      <c r="H2866" s="134" t="s">
        <v>388</v>
      </c>
      <c r="I2866" s="138">
        <f>IF(H2866="Urban",VLOOKUP(C2866,'Wage Index Urban (CMS.GOV)-PDPM'!$A$2:$D$1682,4,FALSE),0)</f>
        <v>0</v>
      </c>
      <c r="J2866" s="138">
        <f>IF(H2866="Rural",VLOOKUP(B2866,'Wage Index Rural (CMS.GOV)-PDPM'!$B$1:$C$54,2,FALSE),0)</f>
        <v>0.83010000000000006</v>
      </c>
    </row>
    <row r="2867" spans="1:10" x14ac:dyDescent="0.25">
      <c r="A2867" s="134">
        <v>45901</v>
      </c>
      <c r="B2867" s="134" t="s">
        <v>3045</v>
      </c>
      <c r="C2867" s="131">
        <v>99945</v>
      </c>
      <c r="D2867" s="132" t="s">
        <v>1333</v>
      </c>
      <c r="E2867" s="133" t="s">
        <v>4501</v>
      </c>
      <c r="F2867" s="133" t="s">
        <v>7106</v>
      </c>
      <c r="G2867" s="135">
        <f t="shared" si="44"/>
        <v>0.83010000000000006</v>
      </c>
      <c r="H2867" s="134" t="s">
        <v>388</v>
      </c>
      <c r="I2867" s="138">
        <f>IF(H2867="Urban",VLOOKUP(C2867,'Wage Index Urban (CMS.GOV)-PDPM'!$A$2:$D$1682,4,FALSE),0)</f>
        <v>0</v>
      </c>
      <c r="J2867" s="138">
        <f>IF(H2867="Rural",VLOOKUP(B2867,'Wage Index Rural (CMS.GOV)-PDPM'!$B$1:$C$54,2,FALSE),0)</f>
        <v>0.83010000000000006</v>
      </c>
    </row>
    <row r="2868" spans="1:10" x14ac:dyDescent="0.25">
      <c r="A2868" s="134">
        <v>45902</v>
      </c>
      <c r="B2868" s="134" t="s">
        <v>3045</v>
      </c>
      <c r="C2868" s="131">
        <v>41660</v>
      </c>
      <c r="D2868" s="132" t="s">
        <v>4502</v>
      </c>
      <c r="E2868" s="133" t="s">
        <v>4503</v>
      </c>
      <c r="F2868" s="133" t="s">
        <v>340</v>
      </c>
      <c r="G2868" s="135">
        <f t="shared" si="44"/>
        <v>0.74160000000000004</v>
      </c>
      <c r="H2868" s="134" t="s">
        <v>391</v>
      </c>
      <c r="I2868" s="138">
        <f>IF(H2868="Urban",VLOOKUP(C2868,'Wage Index Urban (CMS.GOV)-PDPM'!$A$2:$D$1682,4,FALSE),0)</f>
        <v>0.74160000000000004</v>
      </c>
      <c r="J2868" s="138">
        <f>IF(H2868="Rural",VLOOKUP(B2868,'Wage Index Rural (CMS.GOV)-PDPM'!$B$1:$C$54,2,FALSE),0)</f>
        <v>0</v>
      </c>
    </row>
    <row r="2869" spans="1:10" x14ac:dyDescent="0.25">
      <c r="A2869" s="134">
        <v>45903</v>
      </c>
      <c r="B2869" s="134" t="s">
        <v>3045</v>
      </c>
      <c r="C2869" s="131">
        <v>99945</v>
      </c>
      <c r="D2869" s="132" t="s">
        <v>4504</v>
      </c>
      <c r="E2869" s="133" t="s">
        <v>4505</v>
      </c>
      <c r="F2869" s="133" t="s">
        <v>7106</v>
      </c>
      <c r="G2869" s="135">
        <f t="shared" si="44"/>
        <v>0.83010000000000006</v>
      </c>
      <c r="H2869" s="134" t="s">
        <v>388</v>
      </c>
      <c r="I2869" s="138">
        <f>IF(H2869="Urban",VLOOKUP(C2869,'Wage Index Urban (CMS.GOV)-PDPM'!$A$2:$D$1682,4,FALSE),0)</f>
        <v>0</v>
      </c>
      <c r="J2869" s="138">
        <f>IF(H2869="Rural",VLOOKUP(B2869,'Wage Index Rural (CMS.GOV)-PDPM'!$B$1:$C$54,2,FALSE),0)</f>
        <v>0.83010000000000006</v>
      </c>
    </row>
    <row r="2870" spans="1:10" x14ac:dyDescent="0.25">
      <c r="A2870" s="134">
        <v>45904</v>
      </c>
      <c r="B2870" s="134" t="s">
        <v>3045</v>
      </c>
      <c r="C2870" s="131">
        <v>99945</v>
      </c>
      <c r="D2870" s="132" t="s">
        <v>4506</v>
      </c>
      <c r="E2870" s="133" t="s">
        <v>4507</v>
      </c>
      <c r="F2870" s="133" t="s">
        <v>7106</v>
      </c>
      <c r="G2870" s="135">
        <f t="shared" si="44"/>
        <v>0.83010000000000006</v>
      </c>
      <c r="H2870" s="134" t="s">
        <v>388</v>
      </c>
      <c r="I2870" s="138">
        <f>IF(H2870="Urban",VLOOKUP(C2870,'Wage Index Urban (CMS.GOV)-PDPM'!$A$2:$D$1682,4,FALSE),0)</f>
        <v>0</v>
      </c>
      <c r="J2870" s="138">
        <f>IF(H2870="Rural",VLOOKUP(B2870,'Wage Index Rural (CMS.GOV)-PDPM'!$B$1:$C$54,2,FALSE),0)</f>
        <v>0.83010000000000006</v>
      </c>
    </row>
    <row r="2871" spans="1:10" x14ac:dyDescent="0.25">
      <c r="A2871" s="134">
        <v>45905</v>
      </c>
      <c r="B2871" s="134" t="s">
        <v>3045</v>
      </c>
      <c r="C2871" s="131">
        <v>99945</v>
      </c>
      <c r="D2871" s="132" t="s">
        <v>4508</v>
      </c>
      <c r="E2871" s="133" t="s">
        <v>4509</v>
      </c>
      <c r="F2871" s="133" t="s">
        <v>7106</v>
      </c>
      <c r="G2871" s="135">
        <f t="shared" si="44"/>
        <v>0.83010000000000006</v>
      </c>
      <c r="H2871" s="134" t="s">
        <v>388</v>
      </c>
      <c r="I2871" s="138">
        <f>IF(H2871="Urban",VLOOKUP(C2871,'Wage Index Urban (CMS.GOV)-PDPM'!$A$2:$D$1682,4,FALSE),0)</f>
        <v>0</v>
      </c>
      <c r="J2871" s="138">
        <f>IF(H2871="Rural",VLOOKUP(B2871,'Wage Index Rural (CMS.GOV)-PDPM'!$B$1:$C$54,2,FALSE),0)</f>
        <v>0.83010000000000006</v>
      </c>
    </row>
    <row r="2872" spans="1:10" x14ac:dyDescent="0.25">
      <c r="A2872" s="134">
        <v>45910</v>
      </c>
      <c r="B2872" s="134" t="s">
        <v>3045</v>
      </c>
      <c r="C2872" s="131">
        <v>23104</v>
      </c>
      <c r="D2872" s="132" t="s">
        <v>4510</v>
      </c>
      <c r="E2872" s="133" t="s">
        <v>4511</v>
      </c>
      <c r="F2872" s="133" t="s">
        <v>339</v>
      </c>
      <c r="G2872" s="135">
        <f t="shared" si="44"/>
        <v>0.96900000000000008</v>
      </c>
      <c r="H2872" s="134" t="s">
        <v>391</v>
      </c>
      <c r="I2872" s="138">
        <f>IF(H2872="Urban",VLOOKUP(C2872,'Wage Index Urban (CMS.GOV)-PDPM'!$A$2:$D$1682,4,FALSE),0)</f>
        <v>0.96900000000000008</v>
      </c>
      <c r="J2872" s="138">
        <f>IF(H2872="Rural",VLOOKUP(B2872,'Wage Index Rural (CMS.GOV)-PDPM'!$B$1:$C$54,2,FALSE),0)</f>
        <v>0</v>
      </c>
    </row>
    <row r="2873" spans="1:10" x14ac:dyDescent="0.25">
      <c r="A2873" s="134">
        <v>45911</v>
      </c>
      <c r="B2873" s="134" t="s">
        <v>3045</v>
      </c>
      <c r="C2873" s="131">
        <v>10180</v>
      </c>
      <c r="D2873" s="132" t="s">
        <v>1113</v>
      </c>
      <c r="E2873" s="133" t="s">
        <v>4512</v>
      </c>
      <c r="F2873" s="133" t="s">
        <v>327</v>
      </c>
      <c r="G2873" s="135">
        <f t="shared" si="44"/>
        <v>0.90080000000000005</v>
      </c>
      <c r="H2873" s="134" t="s">
        <v>391</v>
      </c>
      <c r="I2873" s="138">
        <f>IF(H2873="Urban",VLOOKUP(C2873,'Wage Index Urban (CMS.GOV)-PDPM'!$A$2:$D$1682,4,FALSE),0)</f>
        <v>0.90080000000000005</v>
      </c>
      <c r="J2873" s="138">
        <f>IF(H2873="Rural",VLOOKUP(B2873,'Wage Index Rural (CMS.GOV)-PDPM'!$B$1:$C$54,2,FALSE),0)</f>
        <v>0</v>
      </c>
    </row>
    <row r="2874" spans="1:10" x14ac:dyDescent="0.25">
      <c r="A2874" s="134">
        <v>45912</v>
      </c>
      <c r="B2874" s="134" t="s">
        <v>3045</v>
      </c>
      <c r="C2874" s="131">
        <v>99945</v>
      </c>
      <c r="D2874" s="132" t="s">
        <v>1347</v>
      </c>
      <c r="E2874" s="133" t="s">
        <v>4513</v>
      </c>
      <c r="F2874" s="133" t="s">
        <v>7106</v>
      </c>
      <c r="G2874" s="135">
        <f t="shared" si="44"/>
        <v>0.83010000000000006</v>
      </c>
      <c r="H2874" s="134" t="s">
        <v>388</v>
      </c>
      <c r="I2874" s="138">
        <f>IF(H2874="Urban",VLOOKUP(C2874,'Wage Index Urban (CMS.GOV)-PDPM'!$A$2:$D$1682,4,FALSE),0)</f>
        <v>0</v>
      </c>
      <c r="J2874" s="138">
        <f>IF(H2874="Rural",VLOOKUP(B2874,'Wage Index Rural (CMS.GOV)-PDPM'!$B$1:$C$54,2,FALSE),0)</f>
        <v>0.83010000000000006</v>
      </c>
    </row>
    <row r="2875" spans="1:10" x14ac:dyDescent="0.25">
      <c r="A2875" s="134">
        <v>45913</v>
      </c>
      <c r="B2875" s="134" t="s">
        <v>3045</v>
      </c>
      <c r="C2875" s="131">
        <v>99945</v>
      </c>
      <c r="D2875" s="132" t="s">
        <v>4514</v>
      </c>
      <c r="E2875" s="133" t="s">
        <v>4515</v>
      </c>
      <c r="F2875" s="133" t="s">
        <v>7106</v>
      </c>
      <c r="G2875" s="135">
        <f t="shared" si="44"/>
        <v>0.83010000000000006</v>
      </c>
      <c r="H2875" s="134" t="s">
        <v>388</v>
      </c>
      <c r="I2875" s="138">
        <f>IF(H2875="Urban",VLOOKUP(C2875,'Wage Index Urban (CMS.GOV)-PDPM'!$A$2:$D$1682,4,FALSE),0)</f>
        <v>0</v>
      </c>
      <c r="J2875" s="138">
        <f>IF(H2875="Rural",VLOOKUP(B2875,'Wage Index Rural (CMS.GOV)-PDPM'!$B$1:$C$54,2,FALSE),0)</f>
        <v>0.83010000000000006</v>
      </c>
    </row>
    <row r="2876" spans="1:10" x14ac:dyDescent="0.25">
      <c r="A2876" s="134">
        <v>45920</v>
      </c>
      <c r="B2876" s="134" t="s">
        <v>3045</v>
      </c>
      <c r="C2876" s="131">
        <v>99945</v>
      </c>
      <c r="D2876" s="132" t="s">
        <v>4516</v>
      </c>
      <c r="E2876" s="133" t="s">
        <v>4517</v>
      </c>
      <c r="F2876" s="133" t="s">
        <v>7106</v>
      </c>
      <c r="G2876" s="135">
        <f t="shared" si="44"/>
        <v>0.83010000000000006</v>
      </c>
      <c r="H2876" s="134" t="s">
        <v>388</v>
      </c>
      <c r="I2876" s="138">
        <f>IF(H2876="Urban",VLOOKUP(C2876,'Wage Index Urban (CMS.GOV)-PDPM'!$A$2:$D$1682,4,FALSE),0)</f>
        <v>0</v>
      </c>
      <c r="J2876" s="138">
        <f>IF(H2876="Rural",VLOOKUP(B2876,'Wage Index Rural (CMS.GOV)-PDPM'!$B$1:$C$54,2,FALSE),0)</f>
        <v>0.83010000000000006</v>
      </c>
    </row>
    <row r="2877" spans="1:10" x14ac:dyDescent="0.25">
      <c r="A2877" s="134">
        <v>45921</v>
      </c>
      <c r="B2877" s="134" t="s">
        <v>3045</v>
      </c>
      <c r="C2877" s="131">
        <v>99945</v>
      </c>
      <c r="D2877" s="132" t="s">
        <v>4518</v>
      </c>
      <c r="E2877" s="133" t="s">
        <v>4519</v>
      </c>
      <c r="F2877" s="133" t="s">
        <v>7106</v>
      </c>
      <c r="G2877" s="135">
        <f t="shared" si="44"/>
        <v>0.83010000000000006</v>
      </c>
      <c r="H2877" s="134" t="s">
        <v>388</v>
      </c>
      <c r="I2877" s="138">
        <f>IF(H2877="Urban",VLOOKUP(C2877,'Wage Index Urban (CMS.GOV)-PDPM'!$A$2:$D$1682,4,FALSE),0)</f>
        <v>0</v>
      </c>
      <c r="J2877" s="138">
        <f>IF(H2877="Rural",VLOOKUP(B2877,'Wage Index Rural (CMS.GOV)-PDPM'!$B$1:$C$54,2,FALSE),0)</f>
        <v>0.83010000000000006</v>
      </c>
    </row>
    <row r="2878" spans="1:10" x14ac:dyDescent="0.25">
      <c r="A2878" s="134">
        <v>45930</v>
      </c>
      <c r="B2878" s="134" t="s">
        <v>3045</v>
      </c>
      <c r="C2878" s="131">
        <v>41660</v>
      </c>
      <c r="D2878" s="132" t="s">
        <v>4520</v>
      </c>
      <c r="E2878" s="133" t="s">
        <v>4521</v>
      </c>
      <c r="F2878" s="133" t="s">
        <v>340</v>
      </c>
      <c r="G2878" s="135">
        <f t="shared" si="44"/>
        <v>0.74160000000000004</v>
      </c>
      <c r="H2878" s="134" t="s">
        <v>391</v>
      </c>
      <c r="I2878" s="138">
        <f>IF(H2878="Urban",VLOOKUP(C2878,'Wage Index Urban (CMS.GOV)-PDPM'!$A$2:$D$1682,4,FALSE),0)</f>
        <v>0.74160000000000004</v>
      </c>
      <c r="J2878" s="138">
        <f>IF(H2878="Rural",VLOOKUP(B2878,'Wage Index Rural (CMS.GOV)-PDPM'!$B$1:$C$54,2,FALSE),0)</f>
        <v>0</v>
      </c>
    </row>
    <row r="2879" spans="1:10" x14ac:dyDescent="0.25">
      <c r="A2879" s="134">
        <v>45940</v>
      </c>
      <c r="B2879" s="134" t="s">
        <v>3045</v>
      </c>
      <c r="C2879" s="131">
        <v>12420</v>
      </c>
      <c r="D2879" s="132" t="s">
        <v>4522</v>
      </c>
      <c r="E2879" s="133" t="s">
        <v>4523</v>
      </c>
      <c r="F2879" s="133" t="s">
        <v>6497</v>
      </c>
      <c r="G2879" s="135">
        <f t="shared" si="44"/>
        <v>0.93330000000000002</v>
      </c>
      <c r="H2879" s="134" t="s">
        <v>391</v>
      </c>
      <c r="I2879" s="138">
        <f>IF(H2879="Urban",VLOOKUP(C2879,'Wage Index Urban (CMS.GOV)-PDPM'!$A$2:$D$1682,4,FALSE),0)</f>
        <v>0.93330000000000002</v>
      </c>
      <c r="J2879" s="138">
        <f>IF(H2879="Rural",VLOOKUP(B2879,'Wage Index Rural (CMS.GOV)-PDPM'!$B$1:$C$54,2,FALSE),0)</f>
        <v>0</v>
      </c>
    </row>
    <row r="2880" spans="1:10" x14ac:dyDescent="0.25">
      <c r="A2880" s="134">
        <v>45941</v>
      </c>
      <c r="B2880" s="134" t="s">
        <v>3045</v>
      </c>
      <c r="C2880" s="131">
        <v>99945</v>
      </c>
      <c r="D2880" s="132" t="s">
        <v>849</v>
      </c>
      <c r="E2880" s="133" t="s">
        <v>4524</v>
      </c>
      <c r="F2880" s="133" t="s">
        <v>7106</v>
      </c>
      <c r="G2880" s="135">
        <f t="shared" si="44"/>
        <v>0.83010000000000006</v>
      </c>
      <c r="H2880" s="134" t="s">
        <v>388</v>
      </c>
      <c r="I2880" s="138">
        <f>IF(H2880="Urban",VLOOKUP(C2880,'Wage Index Urban (CMS.GOV)-PDPM'!$A$2:$D$1682,4,FALSE),0)</f>
        <v>0</v>
      </c>
      <c r="J2880" s="138">
        <f>IF(H2880="Rural",VLOOKUP(B2880,'Wage Index Rural (CMS.GOV)-PDPM'!$B$1:$C$54,2,FALSE),0)</f>
        <v>0.83010000000000006</v>
      </c>
    </row>
    <row r="2881" spans="1:10" x14ac:dyDescent="0.25">
      <c r="A2881" s="134">
        <v>45942</v>
      </c>
      <c r="B2881" s="134" t="s">
        <v>3045</v>
      </c>
      <c r="C2881" s="131">
        <v>99945</v>
      </c>
      <c r="D2881" s="132" t="s">
        <v>4525</v>
      </c>
      <c r="E2881" s="133" t="s">
        <v>4526</v>
      </c>
      <c r="F2881" s="133" t="s">
        <v>7106</v>
      </c>
      <c r="G2881" s="135">
        <f t="shared" si="44"/>
        <v>0.83010000000000006</v>
      </c>
      <c r="H2881" s="134" t="s">
        <v>388</v>
      </c>
      <c r="I2881" s="138">
        <f>IF(H2881="Urban",VLOOKUP(C2881,'Wage Index Urban (CMS.GOV)-PDPM'!$A$2:$D$1682,4,FALSE),0)</f>
        <v>0</v>
      </c>
      <c r="J2881" s="138">
        <f>IF(H2881="Rural",VLOOKUP(B2881,'Wage Index Rural (CMS.GOV)-PDPM'!$B$1:$C$54,2,FALSE),0)</f>
        <v>0.83010000000000006</v>
      </c>
    </row>
    <row r="2882" spans="1:10" x14ac:dyDescent="0.25">
      <c r="A2882" s="134">
        <v>45943</v>
      </c>
      <c r="B2882" s="134" t="s">
        <v>3045</v>
      </c>
      <c r="C2882" s="131">
        <v>30980</v>
      </c>
      <c r="D2882" s="132" t="s">
        <v>4527</v>
      </c>
      <c r="E2882" s="133" t="s">
        <v>4528</v>
      </c>
      <c r="F2882" s="133" t="s">
        <v>336</v>
      </c>
      <c r="G2882" s="135">
        <f t="shared" si="44"/>
        <v>0.9415</v>
      </c>
      <c r="H2882" s="134" t="s">
        <v>391</v>
      </c>
      <c r="I2882" s="138">
        <f>IF(H2882="Urban",VLOOKUP(C2882,'Wage Index Urban (CMS.GOV)-PDPM'!$A$2:$D$1682,4,FALSE),0)</f>
        <v>0.9415</v>
      </c>
      <c r="J2882" s="138">
        <f>IF(H2882="Rural",VLOOKUP(B2882,'Wage Index Rural (CMS.GOV)-PDPM'!$B$1:$C$54,2,FALSE),0)</f>
        <v>0</v>
      </c>
    </row>
    <row r="2883" spans="1:10" x14ac:dyDescent="0.25">
      <c r="A2883" s="134">
        <v>45944</v>
      </c>
      <c r="B2883" s="134" t="s">
        <v>3045</v>
      </c>
      <c r="C2883" s="131">
        <v>99945</v>
      </c>
      <c r="D2883" s="132" t="s">
        <v>4529</v>
      </c>
      <c r="E2883" s="133" t="s">
        <v>4530</v>
      </c>
      <c r="F2883" s="133" t="s">
        <v>7106</v>
      </c>
      <c r="G2883" s="135">
        <f t="shared" si="44"/>
        <v>0.83010000000000006</v>
      </c>
      <c r="H2883" s="134" t="s">
        <v>388</v>
      </c>
      <c r="I2883" s="138">
        <f>IF(H2883="Urban",VLOOKUP(C2883,'Wage Index Urban (CMS.GOV)-PDPM'!$A$2:$D$1682,4,FALSE),0)</f>
        <v>0</v>
      </c>
      <c r="J2883" s="138">
        <f>IF(H2883="Rural",VLOOKUP(B2883,'Wage Index Rural (CMS.GOV)-PDPM'!$B$1:$C$54,2,FALSE),0)</f>
        <v>0.83010000000000006</v>
      </c>
    </row>
    <row r="2884" spans="1:10" x14ac:dyDescent="0.25">
      <c r="A2884" s="134">
        <v>45945</v>
      </c>
      <c r="B2884" s="134" t="s">
        <v>3045</v>
      </c>
      <c r="C2884" s="131">
        <v>99945</v>
      </c>
      <c r="D2884" s="132" t="s">
        <v>4531</v>
      </c>
      <c r="E2884" s="133" t="s">
        <v>4532</v>
      </c>
      <c r="F2884" s="133" t="s">
        <v>7106</v>
      </c>
      <c r="G2884" s="135">
        <f t="shared" si="44"/>
        <v>0.83010000000000006</v>
      </c>
      <c r="H2884" s="134" t="s">
        <v>388</v>
      </c>
      <c r="I2884" s="138">
        <f>IF(H2884="Urban",VLOOKUP(C2884,'Wage Index Urban (CMS.GOV)-PDPM'!$A$2:$D$1682,4,FALSE),0)</f>
        <v>0</v>
      </c>
      <c r="J2884" s="138">
        <f>IF(H2884="Rural",VLOOKUP(B2884,'Wage Index Rural (CMS.GOV)-PDPM'!$B$1:$C$54,2,FALSE),0)</f>
        <v>0.83010000000000006</v>
      </c>
    </row>
    <row r="2885" spans="1:10" x14ac:dyDescent="0.25">
      <c r="A2885" s="134">
        <v>45946</v>
      </c>
      <c r="B2885" s="134" t="s">
        <v>3045</v>
      </c>
      <c r="C2885" s="131">
        <v>99945</v>
      </c>
      <c r="D2885" s="132" t="s">
        <v>4533</v>
      </c>
      <c r="E2885" s="133" t="s">
        <v>4534</v>
      </c>
      <c r="F2885" s="133" t="s">
        <v>7106</v>
      </c>
      <c r="G2885" s="135">
        <f t="shared" si="44"/>
        <v>0.83010000000000006</v>
      </c>
      <c r="H2885" s="134" t="s">
        <v>388</v>
      </c>
      <c r="I2885" s="138">
        <f>IF(H2885="Urban",VLOOKUP(C2885,'Wage Index Urban (CMS.GOV)-PDPM'!$A$2:$D$1682,4,FALSE),0)</f>
        <v>0</v>
      </c>
      <c r="J2885" s="138">
        <f>IF(H2885="Rural",VLOOKUP(B2885,'Wage Index Rural (CMS.GOV)-PDPM'!$B$1:$C$54,2,FALSE),0)</f>
        <v>0.83010000000000006</v>
      </c>
    </row>
    <row r="2886" spans="1:10" x14ac:dyDescent="0.25">
      <c r="A2886" s="134">
        <v>45947</v>
      </c>
      <c r="B2886" s="134" t="s">
        <v>3045</v>
      </c>
      <c r="C2886" s="131">
        <v>99945</v>
      </c>
      <c r="D2886" s="132" t="s">
        <v>4535</v>
      </c>
      <c r="E2886" s="133" t="s">
        <v>4536</v>
      </c>
      <c r="F2886" s="133" t="s">
        <v>7106</v>
      </c>
      <c r="G2886" s="135">
        <f t="shared" si="44"/>
        <v>0.83010000000000006</v>
      </c>
      <c r="H2886" s="134" t="s">
        <v>388</v>
      </c>
      <c r="I2886" s="138">
        <f>IF(H2886="Urban",VLOOKUP(C2886,'Wage Index Urban (CMS.GOV)-PDPM'!$A$2:$D$1682,4,FALSE),0)</f>
        <v>0</v>
      </c>
      <c r="J2886" s="138">
        <f>IF(H2886="Rural",VLOOKUP(B2886,'Wage Index Rural (CMS.GOV)-PDPM'!$B$1:$C$54,2,FALSE),0)</f>
        <v>0.83010000000000006</v>
      </c>
    </row>
    <row r="2887" spans="1:10" x14ac:dyDescent="0.25">
      <c r="A2887" s="134">
        <v>45948</v>
      </c>
      <c r="B2887" s="134" t="s">
        <v>3045</v>
      </c>
      <c r="C2887" s="131">
        <v>47020</v>
      </c>
      <c r="D2887" s="132" t="s">
        <v>4537</v>
      </c>
      <c r="E2887" s="133" t="s">
        <v>4538</v>
      </c>
      <c r="F2887" s="133" t="s">
        <v>334</v>
      </c>
      <c r="G2887" s="135">
        <f t="shared" si="44"/>
        <v>0.81390000000000007</v>
      </c>
      <c r="H2887" s="134" t="s">
        <v>391</v>
      </c>
      <c r="I2887" s="138">
        <f>IF(H2887="Urban",VLOOKUP(C2887,'Wage Index Urban (CMS.GOV)-PDPM'!$A$2:$D$1682,4,FALSE),0)</f>
        <v>0.81390000000000007</v>
      </c>
      <c r="J2887" s="138">
        <f>IF(H2887="Rural",VLOOKUP(B2887,'Wage Index Rural (CMS.GOV)-PDPM'!$B$1:$C$54,2,FALSE),0)</f>
        <v>0</v>
      </c>
    </row>
    <row r="2888" spans="1:10" x14ac:dyDescent="0.25">
      <c r="A2888" s="134">
        <v>45949</v>
      </c>
      <c r="B2888" s="134" t="s">
        <v>3045</v>
      </c>
      <c r="C2888" s="131">
        <v>99945</v>
      </c>
      <c r="D2888" s="132" t="s">
        <v>516</v>
      </c>
      <c r="E2888" s="133" t="s">
        <v>4539</v>
      </c>
      <c r="F2888" s="133" t="s">
        <v>7106</v>
      </c>
      <c r="G2888" s="135">
        <f t="shared" si="44"/>
        <v>0.83010000000000006</v>
      </c>
      <c r="H2888" s="134" t="s">
        <v>388</v>
      </c>
      <c r="I2888" s="138">
        <f>IF(H2888="Urban",VLOOKUP(C2888,'Wage Index Urban (CMS.GOV)-PDPM'!$A$2:$D$1682,4,FALSE),0)</f>
        <v>0</v>
      </c>
      <c r="J2888" s="138">
        <f>IF(H2888="Rural",VLOOKUP(B2888,'Wage Index Rural (CMS.GOV)-PDPM'!$B$1:$C$54,2,FALSE),0)</f>
        <v>0.83010000000000006</v>
      </c>
    </row>
    <row r="2889" spans="1:10" x14ac:dyDescent="0.25">
      <c r="A2889" s="134">
        <v>45950</v>
      </c>
      <c r="B2889" s="134" t="s">
        <v>3045</v>
      </c>
      <c r="C2889" s="131">
        <v>26420</v>
      </c>
      <c r="D2889" s="132" t="s">
        <v>4540</v>
      </c>
      <c r="E2889" s="133" t="s">
        <v>4541</v>
      </c>
      <c r="F2889" s="133" t="s">
        <v>324</v>
      </c>
      <c r="G2889" s="135">
        <f t="shared" ref="G2889:G2952" si="45">IF(H2889="Rural",J2889,I2889)</f>
        <v>1.0026000000000002</v>
      </c>
      <c r="H2889" s="134" t="s">
        <v>391</v>
      </c>
      <c r="I2889" s="138">
        <f>IF(H2889="Urban",VLOOKUP(C2889,'Wage Index Urban (CMS.GOV)-PDPM'!$A$2:$D$1682,4,FALSE),0)</f>
        <v>1.0026000000000002</v>
      </c>
      <c r="J2889" s="138">
        <f>IF(H2889="Rural",VLOOKUP(B2889,'Wage Index Rural (CMS.GOV)-PDPM'!$B$1:$C$54,2,FALSE),0)</f>
        <v>0</v>
      </c>
    </row>
    <row r="2890" spans="1:10" x14ac:dyDescent="0.25">
      <c r="A2890" s="134">
        <v>45951</v>
      </c>
      <c r="B2890" s="134" t="s">
        <v>3045</v>
      </c>
      <c r="C2890" s="131">
        <v>99945</v>
      </c>
      <c r="D2890" s="132" t="s">
        <v>3484</v>
      </c>
      <c r="E2890" s="133" t="s">
        <v>4542</v>
      </c>
      <c r="F2890" s="133" t="s">
        <v>7106</v>
      </c>
      <c r="G2890" s="135">
        <f t="shared" si="45"/>
        <v>0.83010000000000006</v>
      </c>
      <c r="H2890" s="134" t="s">
        <v>388</v>
      </c>
      <c r="I2890" s="138">
        <f>IF(H2890="Urban",VLOOKUP(C2890,'Wage Index Urban (CMS.GOV)-PDPM'!$A$2:$D$1682,4,FALSE),0)</f>
        <v>0</v>
      </c>
      <c r="J2890" s="138">
        <f>IF(H2890="Rural",VLOOKUP(B2890,'Wage Index Rural (CMS.GOV)-PDPM'!$B$1:$C$54,2,FALSE),0)</f>
        <v>0.83010000000000006</v>
      </c>
    </row>
    <row r="2891" spans="1:10" x14ac:dyDescent="0.25">
      <c r="A2891" s="134">
        <v>45952</v>
      </c>
      <c r="B2891" s="134" t="s">
        <v>3045</v>
      </c>
      <c r="C2891" s="131">
        <v>99945</v>
      </c>
      <c r="D2891" s="132" t="s">
        <v>518</v>
      </c>
      <c r="E2891" s="133" t="s">
        <v>4543</v>
      </c>
      <c r="F2891" s="133" t="s">
        <v>7106</v>
      </c>
      <c r="G2891" s="135">
        <f t="shared" si="45"/>
        <v>0.83010000000000006</v>
      </c>
      <c r="H2891" s="134" t="s">
        <v>388</v>
      </c>
      <c r="I2891" s="138">
        <f>IF(H2891="Urban",VLOOKUP(C2891,'Wage Index Urban (CMS.GOV)-PDPM'!$A$2:$D$1682,4,FALSE),0)</f>
        <v>0</v>
      </c>
      <c r="J2891" s="138">
        <f>IF(H2891="Rural",VLOOKUP(B2891,'Wage Index Rural (CMS.GOV)-PDPM'!$B$1:$C$54,2,FALSE),0)</f>
        <v>0.83010000000000006</v>
      </c>
    </row>
    <row r="2892" spans="1:10" x14ac:dyDescent="0.25">
      <c r="A2892" s="134">
        <v>45953</v>
      </c>
      <c r="B2892" s="134" t="s">
        <v>3045</v>
      </c>
      <c r="C2892" s="131">
        <v>29700</v>
      </c>
      <c r="D2892" s="132" t="s">
        <v>4544</v>
      </c>
      <c r="E2892" s="133" t="s">
        <v>4545</v>
      </c>
      <c r="F2892" s="133" t="s">
        <v>343</v>
      </c>
      <c r="G2892" s="135">
        <f t="shared" si="45"/>
        <v>0.76940000000000008</v>
      </c>
      <c r="H2892" s="134" t="s">
        <v>391</v>
      </c>
      <c r="I2892" s="138">
        <f>IF(H2892="Urban",VLOOKUP(C2892,'Wage Index Urban (CMS.GOV)-PDPM'!$A$2:$D$1682,4,FALSE),0)</f>
        <v>0.76940000000000008</v>
      </c>
      <c r="J2892" s="138">
        <f>IF(H2892="Rural",VLOOKUP(B2892,'Wage Index Rural (CMS.GOV)-PDPM'!$B$1:$C$54,2,FALSE),0)</f>
        <v>0</v>
      </c>
    </row>
    <row r="2893" spans="1:10" x14ac:dyDescent="0.25">
      <c r="A2893" s="134">
        <v>45954</v>
      </c>
      <c r="B2893" s="134" t="s">
        <v>3045</v>
      </c>
      <c r="C2893" s="131">
        <v>99945</v>
      </c>
      <c r="D2893" s="132" t="s">
        <v>4546</v>
      </c>
      <c r="E2893" s="133" t="s">
        <v>4547</v>
      </c>
      <c r="F2893" s="133" t="s">
        <v>7106</v>
      </c>
      <c r="G2893" s="135">
        <f t="shared" si="45"/>
        <v>0.83010000000000006</v>
      </c>
      <c r="H2893" s="134" t="s">
        <v>388</v>
      </c>
      <c r="I2893" s="138">
        <f>IF(H2893="Urban",VLOOKUP(C2893,'Wage Index Urban (CMS.GOV)-PDPM'!$A$2:$D$1682,4,FALSE),0)</f>
        <v>0</v>
      </c>
      <c r="J2893" s="138">
        <f>IF(H2893="Rural",VLOOKUP(B2893,'Wage Index Rural (CMS.GOV)-PDPM'!$B$1:$C$54,2,FALSE),0)</f>
        <v>0.83010000000000006</v>
      </c>
    </row>
    <row r="2894" spans="1:10" x14ac:dyDescent="0.25">
      <c r="A2894" s="134">
        <v>45955</v>
      </c>
      <c r="B2894" s="134" t="s">
        <v>3045</v>
      </c>
      <c r="C2894" s="131">
        <v>99945</v>
      </c>
      <c r="D2894" s="132" t="s">
        <v>1379</v>
      </c>
      <c r="E2894" s="133" t="s">
        <v>4548</v>
      </c>
      <c r="F2894" s="133" t="s">
        <v>7106</v>
      </c>
      <c r="G2894" s="135">
        <f t="shared" si="45"/>
        <v>0.83010000000000006</v>
      </c>
      <c r="H2894" s="134" t="s">
        <v>388</v>
      </c>
      <c r="I2894" s="138">
        <f>IF(H2894="Urban",VLOOKUP(C2894,'Wage Index Urban (CMS.GOV)-PDPM'!$A$2:$D$1682,4,FALSE),0)</f>
        <v>0</v>
      </c>
      <c r="J2894" s="138">
        <f>IF(H2894="Rural",VLOOKUP(B2894,'Wage Index Rural (CMS.GOV)-PDPM'!$B$1:$C$54,2,FALSE),0)</f>
        <v>0.83010000000000006</v>
      </c>
    </row>
    <row r="2895" spans="1:10" x14ac:dyDescent="0.25">
      <c r="A2895" s="134">
        <v>45960</v>
      </c>
      <c r="B2895" s="134" t="s">
        <v>3045</v>
      </c>
      <c r="C2895" s="131">
        <v>48660</v>
      </c>
      <c r="D2895" s="132" t="s">
        <v>2077</v>
      </c>
      <c r="E2895" s="133" t="s">
        <v>4549</v>
      </c>
      <c r="F2895" s="133" t="s">
        <v>321</v>
      </c>
      <c r="G2895" s="135">
        <f t="shared" si="45"/>
        <v>0.88350000000000006</v>
      </c>
      <c r="H2895" s="134" t="s">
        <v>391</v>
      </c>
      <c r="I2895" s="138">
        <f>IF(H2895="Urban",VLOOKUP(C2895,'Wage Index Urban (CMS.GOV)-PDPM'!$A$2:$D$1682,4,FALSE),0)</f>
        <v>0.88350000000000006</v>
      </c>
      <c r="J2895" s="138">
        <f>IF(H2895="Rural",VLOOKUP(B2895,'Wage Index Rural (CMS.GOV)-PDPM'!$B$1:$C$54,2,FALSE),0)</f>
        <v>0</v>
      </c>
    </row>
    <row r="2896" spans="1:10" x14ac:dyDescent="0.25">
      <c r="A2896" s="134">
        <v>45961</v>
      </c>
      <c r="B2896" s="134" t="s">
        <v>3045</v>
      </c>
      <c r="C2896" s="131">
        <v>99945</v>
      </c>
      <c r="D2896" s="132" t="s">
        <v>4550</v>
      </c>
      <c r="E2896" s="133" t="s">
        <v>4551</v>
      </c>
      <c r="F2896" s="133" t="s">
        <v>7106</v>
      </c>
      <c r="G2896" s="135">
        <f t="shared" si="45"/>
        <v>0.83010000000000006</v>
      </c>
      <c r="H2896" s="134" t="s">
        <v>388</v>
      </c>
      <c r="I2896" s="138">
        <f>IF(H2896="Urban",VLOOKUP(C2896,'Wage Index Urban (CMS.GOV)-PDPM'!$A$2:$D$1682,4,FALSE),0)</f>
        <v>0</v>
      </c>
      <c r="J2896" s="138">
        <f>IF(H2896="Rural",VLOOKUP(B2896,'Wage Index Rural (CMS.GOV)-PDPM'!$B$1:$C$54,2,FALSE),0)</f>
        <v>0.83010000000000006</v>
      </c>
    </row>
    <row r="2897" spans="1:10" x14ac:dyDescent="0.25">
      <c r="A2897" s="134">
        <v>45962</v>
      </c>
      <c r="B2897" s="134" t="s">
        <v>3045</v>
      </c>
      <c r="C2897" s="131">
        <v>99945</v>
      </c>
      <c r="D2897" s="132" t="s">
        <v>4552</v>
      </c>
      <c r="E2897" s="133" t="s">
        <v>4553</v>
      </c>
      <c r="F2897" s="133" t="s">
        <v>7106</v>
      </c>
      <c r="G2897" s="135">
        <f t="shared" si="45"/>
        <v>0.83010000000000006</v>
      </c>
      <c r="H2897" s="134" t="s">
        <v>388</v>
      </c>
      <c r="I2897" s="138">
        <f>IF(H2897="Urban",VLOOKUP(C2897,'Wage Index Urban (CMS.GOV)-PDPM'!$A$2:$D$1682,4,FALSE),0)</f>
        <v>0</v>
      </c>
      <c r="J2897" s="138">
        <f>IF(H2897="Rural",VLOOKUP(B2897,'Wage Index Rural (CMS.GOV)-PDPM'!$B$1:$C$54,2,FALSE),0)</f>
        <v>0.83010000000000006</v>
      </c>
    </row>
    <row r="2898" spans="1:10" x14ac:dyDescent="0.25">
      <c r="A2898" s="134">
        <v>45970</v>
      </c>
      <c r="B2898" s="134" t="s">
        <v>3045</v>
      </c>
      <c r="C2898" s="131">
        <v>12420</v>
      </c>
      <c r="D2898" s="132" t="s">
        <v>1631</v>
      </c>
      <c r="E2898" s="133" t="s">
        <v>4554</v>
      </c>
      <c r="F2898" s="133" t="s">
        <v>6497</v>
      </c>
      <c r="G2898" s="135">
        <f t="shared" si="45"/>
        <v>0.93330000000000002</v>
      </c>
      <c r="H2898" s="134" t="s">
        <v>391</v>
      </c>
      <c r="I2898" s="138">
        <f>IF(H2898="Urban",VLOOKUP(C2898,'Wage Index Urban (CMS.GOV)-PDPM'!$A$2:$D$1682,4,FALSE),0)</f>
        <v>0.93330000000000002</v>
      </c>
      <c r="J2898" s="138">
        <f>IF(H2898="Rural",VLOOKUP(B2898,'Wage Index Rural (CMS.GOV)-PDPM'!$B$1:$C$54,2,FALSE),0)</f>
        <v>0</v>
      </c>
    </row>
    <row r="2899" spans="1:10" x14ac:dyDescent="0.25">
      <c r="A2899" s="134">
        <v>45971</v>
      </c>
      <c r="B2899" s="134" t="s">
        <v>3045</v>
      </c>
      <c r="C2899" s="131">
        <v>41700</v>
      </c>
      <c r="D2899" s="132" t="s">
        <v>2079</v>
      </c>
      <c r="E2899" s="133" t="s">
        <v>4555</v>
      </c>
      <c r="F2899" s="133" t="s">
        <v>323</v>
      </c>
      <c r="G2899" s="135">
        <f t="shared" si="45"/>
        <v>0.8649</v>
      </c>
      <c r="H2899" s="134" t="s">
        <v>391</v>
      </c>
      <c r="I2899" s="138">
        <f>IF(H2899="Urban",VLOOKUP(C2899,'Wage Index Urban (CMS.GOV)-PDPM'!$A$2:$D$1682,4,FALSE),0)</f>
        <v>0.8649</v>
      </c>
      <c r="J2899" s="138">
        <f>IF(H2899="Rural",VLOOKUP(B2899,'Wage Index Rural (CMS.GOV)-PDPM'!$B$1:$C$54,2,FALSE),0)</f>
        <v>0</v>
      </c>
    </row>
    <row r="2900" spans="1:10" x14ac:dyDescent="0.25">
      <c r="A2900" s="134">
        <v>45972</v>
      </c>
      <c r="B2900" s="134" t="s">
        <v>3045</v>
      </c>
      <c r="C2900" s="131">
        <v>99945</v>
      </c>
      <c r="D2900" s="132" t="s">
        <v>4556</v>
      </c>
      <c r="E2900" s="133" t="s">
        <v>4557</v>
      </c>
      <c r="F2900" s="133" t="s">
        <v>7106</v>
      </c>
      <c r="G2900" s="135">
        <f t="shared" si="45"/>
        <v>0.83010000000000006</v>
      </c>
      <c r="H2900" s="134" t="s">
        <v>388</v>
      </c>
      <c r="I2900" s="138">
        <f>IF(H2900="Urban",VLOOKUP(C2900,'Wage Index Urban (CMS.GOV)-PDPM'!$A$2:$D$1682,4,FALSE),0)</f>
        <v>0</v>
      </c>
      <c r="J2900" s="138">
        <f>IF(H2900="Rural",VLOOKUP(B2900,'Wage Index Rural (CMS.GOV)-PDPM'!$B$1:$C$54,2,FALSE),0)</f>
        <v>0.83010000000000006</v>
      </c>
    </row>
    <row r="2901" spans="1:10" x14ac:dyDescent="0.25">
      <c r="A2901" s="134">
        <v>45973</v>
      </c>
      <c r="B2901" s="134" t="s">
        <v>3045</v>
      </c>
      <c r="C2901" s="131">
        <v>23104</v>
      </c>
      <c r="D2901" s="132" t="s">
        <v>4558</v>
      </c>
      <c r="E2901" s="133" t="s">
        <v>4559</v>
      </c>
      <c r="F2901" s="133" t="s">
        <v>339</v>
      </c>
      <c r="G2901" s="135">
        <f t="shared" si="45"/>
        <v>0.96900000000000008</v>
      </c>
      <c r="H2901" s="134" t="s">
        <v>391</v>
      </c>
      <c r="I2901" s="138">
        <f>IF(H2901="Urban",VLOOKUP(C2901,'Wage Index Urban (CMS.GOV)-PDPM'!$A$2:$D$1682,4,FALSE),0)</f>
        <v>0.96900000000000008</v>
      </c>
      <c r="J2901" s="138">
        <f>IF(H2901="Rural",VLOOKUP(B2901,'Wage Index Rural (CMS.GOV)-PDPM'!$B$1:$C$54,2,FALSE),0)</f>
        <v>0</v>
      </c>
    </row>
    <row r="2902" spans="1:10" x14ac:dyDescent="0.25">
      <c r="A2902" s="134">
        <v>45974</v>
      </c>
      <c r="B2902" s="134" t="s">
        <v>3045</v>
      </c>
      <c r="C2902" s="131">
        <v>99945</v>
      </c>
      <c r="D2902" s="132" t="s">
        <v>3605</v>
      </c>
      <c r="E2902" s="133" t="s">
        <v>4560</v>
      </c>
      <c r="F2902" s="133" t="s">
        <v>7106</v>
      </c>
      <c r="G2902" s="135">
        <f t="shared" si="45"/>
        <v>0.83010000000000006</v>
      </c>
      <c r="H2902" s="134" t="s">
        <v>388</v>
      </c>
      <c r="I2902" s="138">
        <f>IF(H2902="Urban",VLOOKUP(C2902,'Wage Index Urban (CMS.GOV)-PDPM'!$A$2:$D$1682,4,FALSE),0)</f>
        <v>0</v>
      </c>
      <c r="J2902" s="138">
        <f>IF(H2902="Rural",VLOOKUP(B2902,'Wage Index Rural (CMS.GOV)-PDPM'!$B$1:$C$54,2,FALSE),0)</f>
        <v>0.83010000000000006</v>
      </c>
    </row>
    <row r="2903" spans="1:10" x14ac:dyDescent="0.25">
      <c r="A2903" s="134">
        <v>45980</v>
      </c>
      <c r="B2903" s="134" t="s">
        <v>3045</v>
      </c>
      <c r="C2903" s="131">
        <v>99945</v>
      </c>
      <c r="D2903" s="132" t="s">
        <v>4561</v>
      </c>
      <c r="E2903" s="133" t="s">
        <v>4562</v>
      </c>
      <c r="F2903" s="133" t="s">
        <v>7106</v>
      </c>
      <c r="G2903" s="135">
        <f t="shared" si="45"/>
        <v>0.83010000000000006</v>
      </c>
      <c r="H2903" s="134" t="s">
        <v>388</v>
      </c>
      <c r="I2903" s="138">
        <f>IF(H2903="Urban",VLOOKUP(C2903,'Wage Index Urban (CMS.GOV)-PDPM'!$A$2:$D$1682,4,FALSE),0)</f>
        <v>0</v>
      </c>
      <c r="J2903" s="138">
        <f>IF(H2903="Rural",VLOOKUP(B2903,'Wage Index Rural (CMS.GOV)-PDPM'!$B$1:$C$54,2,FALSE),0)</f>
        <v>0.83010000000000006</v>
      </c>
    </row>
    <row r="2904" spans="1:10" x14ac:dyDescent="0.25">
      <c r="A2904" s="134">
        <v>45981</v>
      </c>
      <c r="B2904" s="134" t="s">
        <v>3045</v>
      </c>
      <c r="C2904" s="131">
        <v>99945</v>
      </c>
      <c r="D2904" s="132" t="s">
        <v>4563</v>
      </c>
      <c r="E2904" s="133" t="s">
        <v>4564</v>
      </c>
      <c r="F2904" s="133" t="s">
        <v>7106</v>
      </c>
      <c r="G2904" s="135">
        <f t="shared" si="45"/>
        <v>0.83010000000000006</v>
      </c>
      <c r="H2904" s="134" t="s">
        <v>388</v>
      </c>
      <c r="I2904" s="138">
        <f>IF(H2904="Urban",VLOOKUP(C2904,'Wage Index Urban (CMS.GOV)-PDPM'!$A$2:$D$1682,4,FALSE),0)</f>
        <v>0</v>
      </c>
      <c r="J2904" s="138">
        <f>IF(H2904="Rural",VLOOKUP(B2904,'Wage Index Rural (CMS.GOV)-PDPM'!$B$1:$C$54,2,FALSE),0)</f>
        <v>0.83010000000000006</v>
      </c>
    </row>
    <row r="2905" spans="1:10" x14ac:dyDescent="0.25">
      <c r="A2905" s="134">
        <v>45982</v>
      </c>
      <c r="B2905" s="134" t="s">
        <v>3045</v>
      </c>
      <c r="C2905" s="131">
        <v>99945</v>
      </c>
      <c r="D2905" s="132" t="s">
        <v>4565</v>
      </c>
      <c r="E2905" s="133" t="s">
        <v>4566</v>
      </c>
      <c r="F2905" s="133" t="s">
        <v>7106</v>
      </c>
      <c r="G2905" s="135">
        <f t="shared" si="45"/>
        <v>0.83010000000000006</v>
      </c>
      <c r="H2905" s="134" t="s">
        <v>388</v>
      </c>
      <c r="I2905" s="138">
        <f>IF(H2905="Urban",VLOOKUP(C2905,'Wage Index Urban (CMS.GOV)-PDPM'!$A$2:$D$1682,4,FALSE),0)</f>
        <v>0</v>
      </c>
      <c r="J2905" s="138">
        <f>IF(H2905="Rural",VLOOKUP(B2905,'Wage Index Rural (CMS.GOV)-PDPM'!$B$1:$C$54,2,FALSE),0)</f>
        <v>0.83010000000000006</v>
      </c>
    </row>
    <row r="2906" spans="1:10" x14ac:dyDescent="0.25">
      <c r="A2906" s="134">
        <v>45983</v>
      </c>
      <c r="B2906" s="134" t="s">
        <v>3045</v>
      </c>
      <c r="C2906" s="131">
        <v>99945</v>
      </c>
      <c r="D2906" s="132" t="s">
        <v>4567</v>
      </c>
      <c r="E2906" s="133" t="s">
        <v>4568</v>
      </c>
      <c r="F2906" s="133" t="s">
        <v>7106</v>
      </c>
      <c r="G2906" s="135">
        <f t="shared" si="45"/>
        <v>0.83010000000000006</v>
      </c>
      <c r="H2906" s="134" t="s">
        <v>388</v>
      </c>
      <c r="I2906" s="138">
        <f>IF(H2906="Urban",VLOOKUP(C2906,'Wage Index Urban (CMS.GOV)-PDPM'!$A$2:$D$1682,4,FALSE),0)</f>
        <v>0</v>
      </c>
      <c r="J2906" s="138">
        <f>IF(H2906="Rural",VLOOKUP(B2906,'Wage Index Rural (CMS.GOV)-PDPM'!$B$1:$C$54,2,FALSE),0)</f>
        <v>0.83010000000000006</v>
      </c>
    </row>
    <row r="2907" spans="1:10" x14ac:dyDescent="0.25">
      <c r="A2907" s="134">
        <v>46000</v>
      </c>
      <c r="B2907" s="134" t="s">
        <v>4569</v>
      </c>
      <c r="C2907" s="131">
        <v>99946</v>
      </c>
      <c r="D2907" s="132" t="s">
        <v>3615</v>
      </c>
      <c r="E2907" s="133" t="s">
        <v>4570</v>
      </c>
      <c r="F2907" s="133" t="s">
        <v>7107</v>
      </c>
      <c r="G2907" s="135">
        <f t="shared" si="45"/>
        <v>0.86780000000000002</v>
      </c>
      <c r="H2907" s="134" t="s">
        <v>388</v>
      </c>
      <c r="I2907" s="138">
        <f>IF(H2907="Urban",VLOOKUP(C2907,'Wage Index Urban (CMS.GOV)-PDPM'!$A$2:$D$1682,4,FALSE),0)</f>
        <v>0</v>
      </c>
      <c r="J2907" s="138">
        <f>IF(H2907="Rural",VLOOKUP(B2907,'Wage Index Rural (CMS.GOV)-PDPM'!$B$1:$C$54,2,FALSE),0)</f>
        <v>0.86780000000000002</v>
      </c>
    </row>
    <row r="2908" spans="1:10" x14ac:dyDescent="0.25">
      <c r="A2908" s="134">
        <v>46010</v>
      </c>
      <c r="B2908" s="134" t="s">
        <v>4569</v>
      </c>
      <c r="C2908" s="131">
        <v>36260</v>
      </c>
      <c r="D2908" s="132" t="s">
        <v>4571</v>
      </c>
      <c r="E2908" s="133" t="s">
        <v>4572</v>
      </c>
      <c r="F2908" s="133" t="s">
        <v>344</v>
      </c>
      <c r="G2908" s="135">
        <f t="shared" si="45"/>
        <v>0.89560000000000006</v>
      </c>
      <c r="H2908" s="134" t="s">
        <v>391</v>
      </c>
      <c r="I2908" s="138">
        <f>IF(H2908="Urban",VLOOKUP(C2908,'Wage Index Urban (CMS.GOV)-PDPM'!$A$2:$D$1682,4,FALSE),0)</f>
        <v>0.89560000000000006</v>
      </c>
      <c r="J2908" s="138">
        <f>IF(H2908="Rural",VLOOKUP(B2908,'Wage Index Rural (CMS.GOV)-PDPM'!$B$1:$C$54,2,FALSE),0)</f>
        <v>0</v>
      </c>
    </row>
    <row r="2909" spans="1:10" x14ac:dyDescent="0.25">
      <c r="A2909" s="134">
        <v>46020</v>
      </c>
      <c r="B2909" s="134" t="s">
        <v>4569</v>
      </c>
      <c r="C2909" s="131">
        <v>30860</v>
      </c>
      <c r="D2909" s="132" t="s">
        <v>4573</v>
      </c>
      <c r="E2909" s="133" t="s">
        <v>4574</v>
      </c>
      <c r="F2909" s="133" t="s">
        <v>116</v>
      </c>
      <c r="G2909" s="135">
        <f t="shared" si="45"/>
        <v>0.91150000000000009</v>
      </c>
      <c r="H2909" s="134" t="s">
        <v>391</v>
      </c>
      <c r="I2909" s="138">
        <f>IF(H2909="Urban",VLOOKUP(C2909,'Wage Index Urban (CMS.GOV)-PDPM'!$A$2:$D$1682,4,FALSE),0)</f>
        <v>0.91150000000000009</v>
      </c>
      <c r="J2909" s="138">
        <f>IF(H2909="Rural",VLOOKUP(B2909,'Wage Index Rural (CMS.GOV)-PDPM'!$B$1:$C$54,2,FALSE),0)</f>
        <v>0</v>
      </c>
    </row>
    <row r="2910" spans="1:10" x14ac:dyDescent="0.25">
      <c r="A2910" s="134">
        <v>46030</v>
      </c>
      <c r="B2910" s="134" t="s">
        <v>4569</v>
      </c>
      <c r="C2910" s="131">
        <v>99946</v>
      </c>
      <c r="D2910" s="132" t="s">
        <v>3063</v>
      </c>
      <c r="E2910" s="133" t="s">
        <v>4575</v>
      </c>
      <c r="F2910" s="133" t="s">
        <v>7107</v>
      </c>
      <c r="G2910" s="135">
        <f t="shared" si="45"/>
        <v>0.86780000000000002</v>
      </c>
      <c r="H2910" s="134" t="s">
        <v>388</v>
      </c>
      <c r="I2910" s="138">
        <f>IF(H2910="Urban",VLOOKUP(C2910,'Wage Index Urban (CMS.GOV)-PDPM'!$A$2:$D$1682,4,FALSE),0)</f>
        <v>0</v>
      </c>
      <c r="J2910" s="138">
        <f>IF(H2910="Rural",VLOOKUP(B2910,'Wage Index Rural (CMS.GOV)-PDPM'!$B$1:$C$54,2,FALSE),0)</f>
        <v>0.86780000000000002</v>
      </c>
    </row>
    <row r="2911" spans="1:10" x14ac:dyDescent="0.25">
      <c r="A2911" s="134">
        <v>46040</v>
      </c>
      <c r="B2911" s="134" t="s">
        <v>4569</v>
      </c>
      <c r="C2911" s="131">
        <v>99946</v>
      </c>
      <c r="D2911" s="132" t="s">
        <v>4576</v>
      </c>
      <c r="E2911" s="133" t="s">
        <v>4577</v>
      </c>
      <c r="F2911" s="133" t="s">
        <v>7107</v>
      </c>
      <c r="G2911" s="135">
        <f t="shared" si="45"/>
        <v>0.86780000000000002</v>
      </c>
      <c r="H2911" s="134" t="s">
        <v>388</v>
      </c>
      <c r="I2911" s="138">
        <f>IF(H2911="Urban",VLOOKUP(C2911,'Wage Index Urban (CMS.GOV)-PDPM'!$A$2:$D$1682,4,FALSE),0)</f>
        <v>0</v>
      </c>
      <c r="J2911" s="138">
        <f>IF(H2911="Rural",VLOOKUP(B2911,'Wage Index Rural (CMS.GOV)-PDPM'!$B$1:$C$54,2,FALSE),0)</f>
        <v>0.86780000000000002</v>
      </c>
    </row>
    <row r="2912" spans="1:10" x14ac:dyDescent="0.25">
      <c r="A2912" s="134">
        <v>46050</v>
      </c>
      <c r="B2912" s="134" t="s">
        <v>4569</v>
      </c>
      <c r="C2912" s="131">
        <v>36260</v>
      </c>
      <c r="D2912" s="132" t="s">
        <v>1805</v>
      </c>
      <c r="E2912" s="133" t="s">
        <v>4578</v>
      </c>
      <c r="F2912" s="133" t="s">
        <v>344</v>
      </c>
      <c r="G2912" s="135">
        <f t="shared" si="45"/>
        <v>0.89560000000000006</v>
      </c>
      <c r="H2912" s="134" t="s">
        <v>391</v>
      </c>
      <c r="I2912" s="138">
        <f>IF(H2912="Urban",VLOOKUP(C2912,'Wage Index Urban (CMS.GOV)-PDPM'!$A$2:$D$1682,4,FALSE),0)</f>
        <v>0.89560000000000006</v>
      </c>
      <c r="J2912" s="138">
        <f>IF(H2912="Rural",VLOOKUP(B2912,'Wage Index Rural (CMS.GOV)-PDPM'!$B$1:$C$54,2,FALSE),0)</f>
        <v>0</v>
      </c>
    </row>
    <row r="2913" spans="1:10" x14ac:dyDescent="0.25">
      <c r="A2913" s="134">
        <v>46060</v>
      </c>
      <c r="B2913" s="134" t="s">
        <v>4569</v>
      </c>
      <c r="C2913" s="131">
        <v>99946</v>
      </c>
      <c r="D2913" s="132" t="s">
        <v>4579</v>
      </c>
      <c r="E2913" s="133" t="s">
        <v>4580</v>
      </c>
      <c r="F2913" s="133" t="s">
        <v>7107</v>
      </c>
      <c r="G2913" s="135">
        <f t="shared" si="45"/>
        <v>0.86780000000000002</v>
      </c>
      <c r="H2913" s="134" t="s">
        <v>388</v>
      </c>
      <c r="I2913" s="138">
        <f>IF(H2913="Urban",VLOOKUP(C2913,'Wage Index Urban (CMS.GOV)-PDPM'!$A$2:$D$1682,4,FALSE),0)</f>
        <v>0</v>
      </c>
      <c r="J2913" s="138">
        <f>IF(H2913="Rural",VLOOKUP(B2913,'Wage Index Rural (CMS.GOV)-PDPM'!$B$1:$C$54,2,FALSE),0)</f>
        <v>0.86780000000000002</v>
      </c>
    </row>
    <row r="2914" spans="1:10" x14ac:dyDescent="0.25">
      <c r="A2914" s="134">
        <v>46070</v>
      </c>
      <c r="B2914" s="134" t="s">
        <v>4569</v>
      </c>
      <c r="C2914" s="131">
        <v>99946</v>
      </c>
      <c r="D2914" s="132" t="s">
        <v>4581</v>
      </c>
      <c r="E2914" s="133" t="s">
        <v>4582</v>
      </c>
      <c r="F2914" s="133" t="s">
        <v>7107</v>
      </c>
      <c r="G2914" s="135">
        <f t="shared" si="45"/>
        <v>0.86780000000000002</v>
      </c>
      <c r="H2914" s="134" t="s">
        <v>388</v>
      </c>
      <c r="I2914" s="138">
        <f>IF(H2914="Urban",VLOOKUP(C2914,'Wage Index Urban (CMS.GOV)-PDPM'!$A$2:$D$1682,4,FALSE),0)</f>
        <v>0</v>
      </c>
      <c r="J2914" s="138">
        <f>IF(H2914="Rural",VLOOKUP(B2914,'Wage Index Rural (CMS.GOV)-PDPM'!$B$1:$C$54,2,FALSE),0)</f>
        <v>0.86780000000000002</v>
      </c>
    </row>
    <row r="2915" spans="1:10" x14ac:dyDescent="0.25">
      <c r="A2915" s="134">
        <v>46080</v>
      </c>
      <c r="B2915" s="134" t="s">
        <v>4569</v>
      </c>
      <c r="C2915" s="131">
        <v>99946</v>
      </c>
      <c r="D2915" s="132" t="s">
        <v>908</v>
      </c>
      <c r="E2915" s="133" t="s">
        <v>4583</v>
      </c>
      <c r="F2915" s="133" t="s">
        <v>7107</v>
      </c>
      <c r="G2915" s="135">
        <f t="shared" si="45"/>
        <v>0.86780000000000002</v>
      </c>
      <c r="H2915" s="134" t="s">
        <v>388</v>
      </c>
      <c r="I2915" s="138">
        <f>IF(H2915="Urban",VLOOKUP(C2915,'Wage Index Urban (CMS.GOV)-PDPM'!$A$2:$D$1682,4,FALSE),0)</f>
        <v>0</v>
      </c>
      <c r="J2915" s="138">
        <f>IF(H2915="Rural",VLOOKUP(B2915,'Wage Index Rural (CMS.GOV)-PDPM'!$B$1:$C$54,2,FALSE),0)</f>
        <v>0.86780000000000002</v>
      </c>
    </row>
    <row r="2916" spans="1:10" x14ac:dyDescent="0.25">
      <c r="A2916" s="134">
        <v>46090</v>
      </c>
      <c r="B2916" s="134" t="s">
        <v>4569</v>
      </c>
      <c r="C2916" s="131">
        <v>99946</v>
      </c>
      <c r="D2916" s="132" t="s">
        <v>912</v>
      </c>
      <c r="E2916" s="133" t="s">
        <v>4584</v>
      </c>
      <c r="F2916" s="133" t="s">
        <v>7107</v>
      </c>
      <c r="G2916" s="135">
        <f t="shared" si="45"/>
        <v>0.86780000000000002</v>
      </c>
      <c r="H2916" s="134" t="s">
        <v>388</v>
      </c>
      <c r="I2916" s="138">
        <f>IF(H2916="Urban",VLOOKUP(C2916,'Wage Index Urban (CMS.GOV)-PDPM'!$A$2:$D$1682,4,FALSE),0)</f>
        <v>0</v>
      </c>
      <c r="J2916" s="138">
        <f>IF(H2916="Rural",VLOOKUP(B2916,'Wage Index Rural (CMS.GOV)-PDPM'!$B$1:$C$54,2,FALSE),0)</f>
        <v>0.86780000000000002</v>
      </c>
    </row>
    <row r="2917" spans="1:10" x14ac:dyDescent="0.25">
      <c r="A2917" s="134">
        <v>46100</v>
      </c>
      <c r="B2917" s="134" t="s">
        <v>4569</v>
      </c>
      <c r="C2917" s="131">
        <v>99946</v>
      </c>
      <c r="D2917" s="132" t="s">
        <v>2547</v>
      </c>
      <c r="E2917" s="133" t="s">
        <v>4585</v>
      </c>
      <c r="F2917" s="133" t="s">
        <v>7107</v>
      </c>
      <c r="G2917" s="135">
        <f t="shared" si="45"/>
        <v>0.86780000000000002</v>
      </c>
      <c r="H2917" s="134" t="s">
        <v>388</v>
      </c>
      <c r="I2917" s="138">
        <f>IF(H2917="Urban",VLOOKUP(C2917,'Wage Index Urban (CMS.GOV)-PDPM'!$A$2:$D$1682,4,FALSE),0)</f>
        <v>0</v>
      </c>
      <c r="J2917" s="138">
        <f>IF(H2917="Rural",VLOOKUP(B2917,'Wage Index Rural (CMS.GOV)-PDPM'!$B$1:$C$54,2,FALSE),0)</f>
        <v>0.86780000000000002</v>
      </c>
    </row>
    <row r="2918" spans="1:10" x14ac:dyDescent="0.25">
      <c r="A2918" s="134">
        <v>46110</v>
      </c>
      <c r="B2918" s="134" t="s">
        <v>4569</v>
      </c>
      <c r="C2918" s="131">
        <v>39340</v>
      </c>
      <c r="D2918" s="132" t="s">
        <v>4586</v>
      </c>
      <c r="E2918" s="133" t="s">
        <v>4587</v>
      </c>
      <c r="F2918" s="133" t="s">
        <v>345</v>
      </c>
      <c r="G2918" s="135">
        <f t="shared" si="45"/>
        <v>0.91190000000000004</v>
      </c>
      <c r="H2918" s="134" t="s">
        <v>391</v>
      </c>
      <c r="I2918" s="138">
        <f>IF(H2918="Urban",VLOOKUP(C2918,'Wage Index Urban (CMS.GOV)-PDPM'!$A$2:$D$1682,4,FALSE),0)</f>
        <v>0.91190000000000004</v>
      </c>
      <c r="J2918" s="138">
        <f>IF(H2918="Rural",VLOOKUP(B2918,'Wage Index Rural (CMS.GOV)-PDPM'!$B$1:$C$54,2,FALSE),0)</f>
        <v>0</v>
      </c>
    </row>
    <row r="2919" spans="1:10" x14ac:dyDescent="0.25">
      <c r="A2919" s="134">
        <v>46120</v>
      </c>
      <c r="B2919" s="134" t="s">
        <v>4569</v>
      </c>
      <c r="C2919" s="131">
        <v>99946</v>
      </c>
      <c r="D2919" s="132" t="s">
        <v>1547</v>
      </c>
      <c r="E2919" s="133" t="s">
        <v>4588</v>
      </c>
      <c r="F2919" s="133" t="s">
        <v>7107</v>
      </c>
      <c r="G2919" s="135">
        <f t="shared" si="45"/>
        <v>0.86780000000000002</v>
      </c>
      <c r="H2919" s="134" t="s">
        <v>388</v>
      </c>
      <c r="I2919" s="138">
        <f>IF(H2919="Urban",VLOOKUP(C2919,'Wage Index Urban (CMS.GOV)-PDPM'!$A$2:$D$1682,4,FALSE),0)</f>
        <v>0</v>
      </c>
      <c r="J2919" s="138">
        <f>IF(H2919="Rural",VLOOKUP(B2919,'Wage Index Rural (CMS.GOV)-PDPM'!$B$1:$C$54,2,FALSE),0)</f>
        <v>0.86780000000000002</v>
      </c>
    </row>
    <row r="2920" spans="1:10" x14ac:dyDescent="0.25">
      <c r="A2920" s="134">
        <v>46130</v>
      </c>
      <c r="B2920" s="134" t="s">
        <v>4569</v>
      </c>
      <c r="C2920" s="131">
        <v>99946</v>
      </c>
      <c r="D2920" s="132" t="s">
        <v>4589</v>
      </c>
      <c r="E2920" s="133" t="s">
        <v>4590</v>
      </c>
      <c r="F2920" s="133" t="s">
        <v>7107</v>
      </c>
      <c r="G2920" s="135">
        <f t="shared" si="45"/>
        <v>0.86780000000000002</v>
      </c>
      <c r="H2920" s="134" t="s">
        <v>388</v>
      </c>
      <c r="I2920" s="138">
        <f>IF(H2920="Urban",VLOOKUP(C2920,'Wage Index Urban (CMS.GOV)-PDPM'!$A$2:$D$1682,4,FALSE),0)</f>
        <v>0</v>
      </c>
      <c r="J2920" s="138">
        <f>IF(H2920="Rural",VLOOKUP(B2920,'Wage Index Rural (CMS.GOV)-PDPM'!$B$1:$C$54,2,FALSE),0)</f>
        <v>0.86780000000000002</v>
      </c>
    </row>
    <row r="2921" spans="1:10" x14ac:dyDescent="0.25">
      <c r="A2921" s="134">
        <v>46140</v>
      </c>
      <c r="B2921" s="134" t="s">
        <v>4569</v>
      </c>
      <c r="C2921" s="131">
        <v>36260</v>
      </c>
      <c r="D2921" s="132" t="s">
        <v>492</v>
      </c>
      <c r="E2921" s="133" t="s">
        <v>4591</v>
      </c>
      <c r="F2921" s="133" t="s">
        <v>344</v>
      </c>
      <c r="G2921" s="135">
        <f t="shared" si="45"/>
        <v>0.89560000000000006</v>
      </c>
      <c r="H2921" s="134" t="s">
        <v>391</v>
      </c>
      <c r="I2921" s="138">
        <f>IF(H2921="Urban",VLOOKUP(C2921,'Wage Index Urban (CMS.GOV)-PDPM'!$A$2:$D$1682,4,FALSE),0)</f>
        <v>0.89560000000000006</v>
      </c>
      <c r="J2921" s="138">
        <f>IF(H2921="Rural",VLOOKUP(B2921,'Wage Index Rural (CMS.GOV)-PDPM'!$B$1:$C$54,2,FALSE),0)</f>
        <v>0</v>
      </c>
    </row>
    <row r="2922" spans="1:10" x14ac:dyDescent="0.25">
      <c r="A2922" s="134">
        <v>46150</v>
      </c>
      <c r="B2922" s="134" t="s">
        <v>4569</v>
      </c>
      <c r="C2922" s="131">
        <v>99946</v>
      </c>
      <c r="D2922" s="132" t="s">
        <v>4592</v>
      </c>
      <c r="E2922" s="133" t="s">
        <v>4593</v>
      </c>
      <c r="F2922" s="133" t="s">
        <v>7107</v>
      </c>
      <c r="G2922" s="135">
        <f t="shared" si="45"/>
        <v>0.86780000000000002</v>
      </c>
      <c r="H2922" s="134" t="s">
        <v>388</v>
      </c>
      <c r="I2922" s="138">
        <f>IF(H2922="Urban",VLOOKUP(C2922,'Wage Index Urban (CMS.GOV)-PDPM'!$A$2:$D$1682,4,FALSE),0)</f>
        <v>0</v>
      </c>
      <c r="J2922" s="138">
        <f>IF(H2922="Rural",VLOOKUP(B2922,'Wage Index Rural (CMS.GOV)-PDPM'!$B$1:$C$54,2,FALSE),0)</f>
        <v>0.86780000000000002</v>
      </c>
    </row>
    <row r="2923" spans="1:10" x14ac:dyDescent="0.25">
      <c r="A2923" s="134">
        <v>46160</v>
      </c>
      <c r="B2923" s="134" t="s">
        <v>4569</v>
      </c>
      <c r="C2923" s="131">
        <v>99946</v>
      </c>
      <c r="D2923" s="132" t="s">
        <v>4594</v>
      </c>
      <c r="E2923" s="133" t="s">
        <v>4595</v>
      </c>
      <c r="F2923" s="133" t="s">
        <v>7107</v>
      </c>
      <c r="G2923" s="135">
        <f t="shared" si="45"/>
        <v>0.86780000000000002</v>
      </c>
      <c r="H2923" s="134" t="s">
        <v>388</v>
      </c>
      <c r="I2923" s="138">
        <f>IF(H2923="Urban",VLOOKUP(C2923,'Wage Index Urban (CMS.GOV)-PDPM'!$A$2:$D$1682,4,FALSE),0)</f>
        <v>0</v>
      </c>
      <c r="J2923" s="138">
        <f>IF(H2923="Rural",VLOOKUP(B2923,'Wage Index Rural (CMS.GOV)-PDPM'!$B$1:$C$54,2,FALSE),0)</f>
        <v>0.86780000000000002</v>
      </c>
    </row>
    <row r="2924" spans="1:10" x14ac:dyDescent="0.25">
      <c r="A2924" s="134">
        <v>46170</v>
      </c>
      <c r="B2924" s="134" t="s">
        <v>4569</v>
      </c>
      <c r="C2924" s="131">
        <v>41620</v>
      </c>
      <c r="D2924" s="132" t="s">
        <v>4596</v>
      </c>
      <c r="E2924" s="133" t="s">
        <v>4597</v>
      </c>
      <c r="F2924" s="133" t="s">
        <v>346</v>
      </c>
      <c r="G2924" s="135">
        <f t="shared" si="45"/>
        <v>0.92120000000000002</v>
      </c>
      <c r="H2924" s="134" t="s">
        <v>391</v>
      </c>
      <c r="I2924" s="138">
        <f>IF(H2924="Urban",VLOOKUP(C2924,'Wage Index Urban (CMS.GOV)-PDPM'!$A$2:$D$1682,4,FALSE),0)</f>
        <v>0.92120000000000002</v>
      </c>
      <c r="J2924" s="138">
        <f>IF(H2924="Rural",VLOOKUP(B2924,'Wage Index Rural (CMS.GOV)-PDPM'!$B$1:$C$54,2,FALSE),0)</f>
        <v>0</v>
      </c>
    </row>
    <row r="2925" spans="1:10" x14ac:dyDescent="0.25">
      <c r="A2925" s="134">
        <v>46180</v>
      </c>
      <c r="B2925" s="134" t="s">
        <v>4569</v>
      </c>
      <c r="C2925" s="131">
        <v>99946</v>
      </c>
      <c r="D2925" s="132" t="s">
        <v>967</v>
      </c>
      <c r="E2925" s="133" t="s">
        <v>4598</v>
      </c>
      <c r="F2925" s="133" t="s">
        <v>7107</v>
      </c>
      <c r="G2925" s="135">
        <f t="shared" si="45"/>
        <v>0.86780000000000002</v>
      </c>
      <c r="H2925" s="134" t="s">
        <v>388</v>
      </c>
      <c r="I2925" s="138">
        <f>IF(H2925="Urban",VLOOKUP(C2925,'Wage Index Urban (CMS.GOV)-PDPM'!$A$2:$D$1682,4,FALSE),0)</f>
        <v>0</v>
      </c>
      <c r="J2925" s="138">
        <f>IF(H2925="Rural",VLOOKUP(B2925,'Wage Index Rural (CMS.GOV)-PDPM'!$B$1:$C$54,2,FALSE),0)</f>
        <v>0.86780000000000002</v>
      </c>
    </row>
    <row r="2926" spans="1:10" x14ac:dyDescent="0.25">
      <c r="A2926" s="134">
        <v>46190</v>
      </c>
      <c r="B2926" s="134" t="s">
        <v>4569</v>
      </c>
      <c r="C2926" s="131">
        <v>99946</v>
      </c>
      <c r="D2926" s="132" t="s">
        <v>4599</v>
      </c>
      <c r="E2926" s="133" t="s">
        <v>4600</v>
      </c>
      <c r="F2926" s="133" t="s">
        <v>7107</v>
      </c>
      <c r="G2926" s="135">
        <f t="shared" si="45"/>
        <v>0.86780000000000002</v>
      </c>
      <c r="H2926" s="134" t="s">
        <v>388</v>
      </c>
      <c r="I2926" s="138">
        <f>IF(H2926="Urban",VLOOKUP(C2926,'Wage Index Urban (CMS.GOV)-PDPM'!$A$2:$D$1682,4,FALSE),0)</f>
        <v>0</v>
      </c>
      <c r="J2926" s="138">
        <f>IF(H2926="Rural",VLOOKUP(B2926,'Wage Index Rural (CMS.GOV)-PDPM'!$B$1:$C$54,2,FALSE),0)</f>
        <v>0.86780000000000002</v>
      </c>
    </row>
    <row r="2927" spans="1:10" x14ac:dyDescent="0.25">
      <c r="A2927" s="134">
        <v>46200</v>
      </c>
      <c r="B2927" s="134" t="s">
        <v>4569</v>
      </c>
      <c r="C2927" s="131">
        <v>99946</v>
      </c>
      <c r="D2927" s="132" t="s">
        <v>727</v>
      </c>
      <c r="E2927" s="133" t="s">
        <v>4601</v>
      </c>
      <c r="F2927" s="133" t="s">
        <v>7107</v>
      </c>
      <c r="G2927" s="135">
        <f t="shared" si="45"/>
        <v>0.86780000000000002</v>
      </c>
      <c r="H2927" s="134" t="s">
        <v>388</v>
      </c>
      <c r="I2927" s="138">
        <f>IF(H2927="Urban",VLOOKUP(C2927,'Wage Index Urban (CMS.GOV)-PDPM'!$A$2:$D$1682,4,FALSE),0)</f>
        <v>0</v>
      </c>
      <c r="J2927" s="138">
        <f>IF(H2927="Rural",VLOOKUP(B2927,'Wage Index Rural (CMS.GOV)-PDPM'!$B$1:$C$54,2,FALSE),0)</f>
        <v>0.86780000000000002</v>
      </c>
    </row>
    <row r="2928" spans="1:10" x14ac:dyDescent="0.25">
      <c r="A2928" s="134">
        <v>46999</v>
      </c>
      <c r="B2928" s="134" t="s">
        <v>4569</v>
      </c>
      <c r="C2928" s="131">
        <v>99946</v>
      </c>
      <c r="D2928" s="132" t="s">
        <v>387</v>
      </c>
      <c r="E2928" s="133" t="s">
        <v>7026</v>
      </c>
      <c r="F2928" s="133" t="s">
        <v>7107</v>
      </c>
      <c r="G2928" s="135">
        <f t="shared" si="45"/>
        <v>0.86780000000000002</v>
      </c>
      <c r="H2928" s="134" t="s">
        <v>388</v>
      </c>
      <c r="I2928" s="138">
        <f>IF(H2928="Urban",VLOOKUP(C2928,'Wage Index Urban (CMS.GOV)-PDPM'!$A$2:$D$1682,4,FALSE),0)</f>
        <v>0</v>
      </c>
      <c r="J2928" s="138">
        <f>IF(H2928="Rural",VLOOKUP(B2928,'Wage Index Rural (CMS.GOV)-PDPM'!$B$1:$C$54,2,FALSE),0)</f>
        <v>0.86780000000000002</v>
      </c>
    </row>
    <row r="2929" spans="1:10" x14ac:dyDescent="0.25">
      <c r="A2929" s="134">
        <v>46210</v>
      </c>
      <c r="B2929" s="134" t="s">
        <v>4569</v>
      </c>
      <c r="C2929" s="131">
        <v>99946</v>
      </c>
      <c r="D2929" s="132" t="s">
        <v>973</v>
      </c>
      <c r="E2929" s="133" t="s">
        <v>4602</v>
      </c>
      <c r="F2929" s="133" t="s">
        <v>7107</v>
      </c>
      <c r="G2929" s="135">
        <f t="shared" si="45"/>
        <v>0.86780000000000002</v>
      </c>
      <c r="H2929" s="134" t="s">
        <v>388</v>
      </c>
      <c r="I2929" s="138">
        <f>IF(H2929="Urban",VLOOKUP(C2929,'Wage Index Urban (CMS.GOV)-PDPM'!$A$2:$D$1682,4,FALSE),0)</f>
        <v>0</v>
      </c>
      <c r="J2929" s="138">
        <f>IF(H2929="Rural",VLOOKUP(B2929,'Wage Index Rural (CMS.GOV)-PDPM'!$B$1:$C$54,2,FALSE),0)</f>
        <v>0.86780000000000002</v>
      </c>
    </row>
    <row r="2930" spans="1:10" x14ac:dyDescent="0.25">
      <c r="A2930" s="134">
        <v>46220</v>
      </c>
      <c r="B2930" s="134" t="s">
        <v>4569</v>
      </c>
      <c r="C2930" s="131">
        <v>41620</v>
      </c>
      <c r="D2930" s="132" t="s">
        <v>4603</v>
      </c>
      <c r="E2930" s="133" t="s">
        <v>4604</v>
      </c>
      <c r="F2930" s="133" t="s">
        <v>346</v>
      </c>
      <c r="G2930" s="135">
        <f t="shared" si="45"/>
        <v>0.92120000000000002</v>
      </c>
      <c r="H2930" s="134" t="s">
        <v>391</v>
      </c>
      <c r="I2930" s="138">
        <f>IF(H2930="Urban",VLOOKUP(C2930,'Wage Index Urban (CMS.GOV)-PDPM'!$A$2:$D$1682,4,FALSE),0)</f>
        <v>0.92120000000000002</v>
      </c>
      <c r="J2930" s="138">
        <f>IF(H2930="Rural",VLOOKUP(B2930,'Wage Index Rural (CMS.GOV)-PDPM'!$B$1:$C$54,2,FALSE),0)</f>
        <v>0</v>
      </c>
    </row>
    <row r="2931" spans="1:10" x14ac:dyDescent="0.25">
      <c r="A2931" s="134">
        <v>46230</v>
      </c>
      <c r="B2931" s="134" t="s">
        <v>4569</v>
      </c>
      <c r="C2931" s="131">
        <v>99946</v>
      </c>
      <c r="D2931" s="132" t="s">
        <v>4605</v>
      </c>
      <c r="E2931" s="133" t="s">
        <v>4606</v>
      </c>
      <c r="F2931" s="133" t="s">
        <v>7107</v>
      </c>
      <c r="G2931" s="135">
        <f t="shared" si="45"/>
        <v>0.86780000000000002</v>
      </c>
      <c r="H2931" s="134" t="s">
        <v>388</v>
      </c>
      <c r="I2931" s="138">
        <f>IF(H2931="Urban",VLOOKUP(C2931,'Wage Index Urban (CMS.GOV)-PDPM'!$A$2:$D$1682,4,FALSE),0)</f>
        <v>0</v>
      </c>
      <c r="J2931" s="138">
        <f>IF(H2931="Rural",VLOOKUP(B2931,'Wage Index Rural (CMS.GOV)-PDPM'!$B$1:$C$54,2,FALSE),0)</f>
        <v>0.86780000000000002</v>
      </c>
    </row>
    <row r="2932" spans="1:10" x14ac:dyDescent="0.25">
      <c r="A2932" s="134">
        <v>46240</v>
      </c>
      <c r="B2932" s="134" t="s">
        <v>4569</v>
      </c>
      <c r="C2932" s="131">
        <v>39340</v>
      </c>
      <c r="D2932" s="132" t="s">
        <v>4569</v>
      </c>
      <c r="E2932" s="133" t="s">
        <v>4607</v>
      </c>
      <c r="F2932" s="133" t="s">
        <v>345</v>
      </c>
      <c r="G2932" s="135">
        <f t="shared" si="45"/>
        <v>0.91190000000000004</v>
      </c>
      <c r="H2932" s="134" t="s">
        <v>391</v>
      </c>
      <c r="I2932" s="138">
        <f>IF(H2932="Urban",VLOOKUP(C2932,'Wage Index Urban (CMS.GOV)-PDPM'!$A$2:$D$1682,4,FALSE),0)</f>
        <v>0.91190000000000004</v>
      </c>
      <c r="J2932" s="138">
        <f>IF(H2932="Rural",VLOOKUP(B2932,'Wage Index Rural (CMS.GOV)-PDPM'!$B$1:$C$54,2,FALSE),0)</f>
        <v>0</v>
      </c>
    </row>
    <row r="2933" spans="1:10" x14ac:dyDescent="0.25">
      <c r="A2933" s="134">
        <v>46250</v>
      </c>
      <c r="B2933" s="134" t="s">
        <v>4569</v>
      </c>
      <c r="C2933" s="131">
        <v>99946</v>
      </c>
      <c r="D2933" s="132" t="s">
        <v>4608</v>
      </c>
      <c r="E2933" s="133" t="s">
        <v>4609</v>
      </c>
      <c r="F2933" s="133" t="s">
        <v>7107</v>
      </c>
      <c r="G2933" s="135">
        <f t="shared" si="45"/>
        <v>0.86780000000000002</v>
      </c>
      <c r="H2933" s="134" t="s">
        <v>388</v>
      </c>
      <c r="I2933" s="138">
        <f>IF(H2933="Urban",VLOOKUP(C2933,'Wage Index Urban (CMS.GOV)-PDPM'!$A$2:$D$1682,4,FALSE),0)</f>
        <v>0</v>
      </c>
      <c r="J2933" s="138">
        <f>IF(H2933="Rural",VLOOKUP(B2933,'Wage Index Rural (CMS.GOV)-PDPM'!$B$1:$C$54,2,FALSE),0)</f>
        <v>0.86780000000000002</v>
      </c>
    </row>
    <row r="2934" spans="1:10" x14ac:dyDescent="0.25">
      <c r="A2934" s="134">
        <v>46260</v>
      </c>
      <c r="B2934" s="134" t="s">
        <v>4569</v>
      </c>
      <c r="C2934" s="131">
        <v>41100</v>
      </c>
      <c r="D2934" s="132" t="s">
        <v>518</v>
      </c>
      <c r="E2934" s="133" t="s">
        <v>4610</v>
      </c>
      <c r="F2934" s="133" t="s">
        <v>347</v>
      </c>
      <c r="G2934" s="135">
        <f t="shared" si="45"/>
        <v>0.92120000000000002</v>
      </c>
      <c r="H2934" s="134" t="s">
        <v>391</v>
      </c>
      <c r="I2934" s="138">
        <f>IF(H2934="Urban",VLOOKUP(C2934,'Wage Index Urban (CMS.GOV)-PDPM'!$A$2:$D$1682,4,FALSE),0)</f>
        <v>0.92120000000000002</v>
      </c>
      <c r="J2934" s="138">
        <f>IF(H2934="Rural",VLOOKUP(B2934,'Wage Index Rural (CMS.GOV)-PDPM'!$B$1:$C$54,2,FALSE),0)</f>
        <v>0</v>
      </c>
    </row>
    <row r="2935" spans="1:10" x14ac:dyDescent="0.25">
      <c r="A2935" s="134">
        <v>46270</v>
      </c>
      <c r="B2935" s="134" t="s">
        <v>4569</v>
      </c>
      <c r="C2935" s="131">
        <v>99946</v>
      </c>
      <c r="D2935" s="132" t="s">
        <v>1375</v>
      </c>
      <c r="E2935" s="133" t="s">
        <v>4611</v>
      </c>
      <c r="F2935" s="133" t="s">
        <v>7107</v>
      </c>
      <c r="G2935" s="135">
        <f t="shared" si="45"/>
        <v>0.86780000000000002</v>
      </c>
      <c r="H2935" s="134" t="s">
        <v>388</v>
      </c>
      <c r="I2935" s="138">
        <f>IF(H2935="Urban",VLOOKUP(C2935,'Wage Index Urban (CMS.GOV)-PDPM'!$A$2:$D$1682,4,FALSE),0)</f>
        <v>0</v>
      </c>
      <c r="J2935" s="138">
        <f>IF(H2935="Rural",VLOOKUP(B2935,'Wage Index Rural (CMS.GOV)-PDPM'!$B$1:$C$54,2,FALSE),0)</f>
        <v>0.86780000000000002</v>
      </c>
    </row>
    <row r="2936" spans="1:10" x14ac:dyDescent="0.25">
      <c r="A2936" s="134">
        <v>46280</v>
      </c>
      <c r="B2936" s="134" t="s">
        <v>4569</v>
      </c>
      <c r="C2936" s="131">
        <v>36260</v>
      </c>
      <c r="D2936" s="132" t="s">
        <v>4612</v>
      </c>
      <c r="E2936" s="133" t="s">
        <v>4613</v>
      </c>
      <c r="F2936" s="133" t="s">
        <v>344</v>
      </c>
      <c r="G2936" s="135">
        <f t="shared" si="45"/>
        <v>0.89560000000000006</v>
      </c>
      <c r="H2936" s="134" t="s">
        <v>391</v>
      </c>
      <c r="I2936" s="138">
        <f>IF(H2936="Urban",VLOOKUP(C2936,'Wage Index Urban (CMS.GOV)-PDPM'!$A$2:$D$1682,4,FALSE),0)</f>
        <v>0.89560000000000006</v>
      </c>
      <c r="J2936" s="138">
        <f>IF(H2936="Rural",VLOOKUP(B2936,'Wage Index Rural (CMS.GOV)-PDPM'!$B$1:$C$54,2,FALSE),0)</f>
        <v>0</v>
      </c>
    </row>
    <row r="2937" spans="1:10" x14ac:dyDescent="0.25">
      <c r="A2937" s="134">
        <v>47000</v>
      </c>
      <c r="B2937" s="134" t="s">
        <v>4614</v>
      </c>
      <c r="C2937" s="131">
        <v>99947</v>
      </c>
      <c r="D2937" s="132" t="s">
        <v>4615</v>
      </c>
      <c r="E2937" s="133" t="s">
        <v>4616</v>
      </c>
      <c r="F2937" s="133" t="s">
        <v>7108</v>
      </c>
      <c r="G2937" s="135">
        <f t="shared" si="45"/>
        <v>0.93470000000000009</v>
      </c>
      <c r="H2937" s="134" t="s">
        <v>388</v>
      </c>
      <c r="I2937" s="138">
        <f>IF(H2937="Urban",VLOOKUP(C2937,'Wage Index Urban (CMS.GOV)-PDPM'!$A$2:$D$1682,4,FALSE),0)</f>
        <v>0</v>
      </c>
      <c r="J2937" s="138">
        <f>IF(H2937="Rural",VLOOKUP(B2937,'Wage Index Rural (CMS.GOV)-PDPM'!$B$1:$C$54,2,FALSE),0)</f>
        <v>0.93470000000000009</v>
      </c>
    </row>
    <row r="2938" spans="1:10" x14ac:dyDescent="0.25">
      <c r="A2938" s="134">
        <v>47010</v>
      </c>
      <c r="B2938" s="134" t="s">
        <v>4614</v>
      </c>
      <c r="C2938" s="131">
        <v>99947</v>
      </c>
      <c r="D2938" s="132" t="s">
        <v>4617</v>
      </c>
      <c r="E2938" s="133" t="s">
        <v>4618</v>
      </c>
      <c r="F2938" s="133" t="s">
        <v>7108</v>
      </c>
      <c r="G2938" s="135">
        <f t="shared" si="45"/>
        <v>0.93470000000000009</v>
      </c>
      <c r="H2938" s="134" t="s">
        <v>388</v>
      </c>
      <c r="I2938" s="138">
        <f>IF(H2938="Urban",VLOOKUP(C2938,'Wage Index Urban (CMS.GOV)-PDPM'!$A$2:$D$1682,4,FALSE),0)</f>
        <v>0</v>
      </c>
      <c r="J2938" s="138">
        <f>IF(H2938="Rural",VLOOKUP(B2938,'Wage Index Rural (CMS.GOV)-PDPM'!$B$1:$C$54,2,FALSE),0)</f>
        <v>0.93470000000000009</v>
      </c>
    </row>
    <row r="2939" spans="1:10" x14ac:dyDescent="0.25">
      <c r="A2939" s="134">
        <v>47020</v>
      </c>
      <c r="B2939" s="134" t="s">
        <v>4614</v>
      </c>
      <c r="C2939" s="131">
        <v>99947</v>
      </c>
      <c r="D2939" s="132" t="s">
        <v>4619</v>
      </c>
      <c r="E2939" s="133" t="s">
        <v>4620</v>
      </c>
      <c r="F2939" s="133" t="s">
        <v>7108</v>
      </c>
      <c r="G2939" s="135">
        <f t="shared" si="45"/>
        <v>0.93470000000000009</v>
      </c>
      <c r="H2939" s="134" t="s">
        <v>388</v>
      </c>
      <c r="I2939" s="138">
        <f>IF(H2939="Urban",VLOOKUP(C2939,'Wage Index Urban (CMS.GOV)-PDPM'!$A$2:$D$1682,4,FALSE),0)</f>
        <v>0</v>
      </c>
      <c r="J2939" s="138">
        <f>IF(H2939="Rural",VLOOKUP(B2939,'Wage Index Rural (CMS.GOV)-PDPM'!$B$1:$C$54,2,FALSE),0)</f>
        <v>0.93470000000000009</v>
      </c>
    </row>
    <row r="2940" spans="1:10" x14ac:dyDescent="0.25">
      <c r="A2940" s="134">
        <v>47030</v>
      </c>
      <c r="B2940" s="134" t="s">
        <v>4614</v>
      </c>
      <c r="C2940" s="131">
        <v>15540</v>
      </c>
      <c r="D2940" s="132" t="s">
        <v>4621</v>
      </c>
      <c r="E2940" s="133" t="s">
        <v>4622</v>
      </c>
      <c r="F2940" s="133" t="s">
        <v>348</v>
      </c>
      <c r="G2940" s="135">
        <f t="shared" si="45"/>
        <v>0.96030000000000004</v>
      </c>
      <c r="H2940" s="134" t="s">
        <v>391</v>
      </c>
      <c r="I2940" s="138">
        <f>IF(H2940="Urban",VLOOKUP(C2940,'Wage Index Urban (CMS.GOV)-PDPM'!$A$2:$D$1682,4,FALSE),0)</f>
        <v>0.96030000000000004</v>
      </c>
      <c r="J2940" s="138">
        <f>IF(H2940="Rural",VLOOKUP(B2940,'Wage Index Rural (CMS.GOV)-PDPM'!$B$1:$C$54,2,FALSE),0)</f>
        <v>0</v>
      </c>
    </row>
    <row r="2941" spans="1:10" x14ac:dyDescent="0.25">
      <c r="A2941" s="134">
        <v>47040</v>
      </c>
      <c r="B2941" s="134" t="s">
        <v>4614</v>
      </c>
      <c r="C2941" s="131">
        <v>99947</v>
      </c>
      <c r="D2941" s="132" t="s">
        <v>2469</v>
      </c>
      <c r="E2941" s="133" t="s">
        <v>4623</v>
      </c>
      <c r="F2941" s="133" t="s">
        <v>7108</v>
      </c>
      <c r="G2941" s="135">
        <f t="shared" si="45"/>
        <v>0.93470000000000009</v>
      </c>
      <c r="H2941" s="134" t="s">
        <v>388</v>
      </c>
      <c r="I2941" s="138">
        <f>IF(H2941="Urban",VLOOKUP(C2941,'Wage Index Urban (CMS.GOV)-PDPM'!$A$2:$D$1682,4,FALSE),0)</f>
        <v>0</v>
      </c>
      <c r="J2941" s="138">
        <f>IF(H2941="Rural",VLOOKUP(B2941,'Wage Index Rural (CMS.GOV)-PDPM'!$B$1:$C$54,2,FALSE),0)</f>
        <v>0.93470000000000009</v>
      </c>
    </row>
    <row r="2942" spans="1:10" x14ac:dyDescent="0.25">
      <c r="A2942" s="134">
        <v>47050</v>
      </c>
      <c r="B2942" s="134" t="s">
        <v>4614</v>
      </c>
      <c r="C2942" s="131">
        <v>15540</v>
      </c>
      <c r="D2942" s="132" t="s">
        <v>448</v>
      </c>
      <c r="E2942" s="133" t="s">
        <v>4624</v>
      </c>
      <c r="F2942" s="133" t="s">
        <v>348</v>
      </c>
      <c r="G2942" s="135">
        <f t="shared" si="45"/>
        <v>0.96030000000000004</v>
      </c>
      <c r="H2942" s="134" t="s">
        <v>391</v>
      </c>
      <c r="I2942" s="138">
        <f>IF(H2942="Urban",VLOOKUP(C2942,'Wage Index Urban (CMS.GOV)-PDPM'!$A$2:$D$1682,4,FALSE),0)</f>
        <v>0.96030000000000004</v>
      </c>
      <c r="J2942" s="138">
        <f>IF(H2942="Rural",VLOOKUP(B2942,'Wage Index Rural (CMS.GOV)-PDPM'!$B$1:$C$54,2,FALSE),0)</f>
        <v>0</v>
      </c>
    </row>
    <row r="2943" spans="1:10" x14ac:dyDescent="0.25">
      <c r="A2943" s="134">
        <v>47060</v>
      </c>
      <c r="B2943" s="134" t="s">
        <v>4614</v>
      </c>
      <c r="C2943" s="131">
        <v>15540</v>
      </c>
      <c r="D2943" s="132" t="s">
        <v>4625</v>
      </c>
      <c r="E2943" s="133" t="s">
        <v>4626</v>
      </c>
      <c r="F2943" s="133" t="s">
        <v>348</v>
      </c>
      <c r="G2943" s="135">
        <f t="shared" si="45"/>
        <v>0.96030000000000004</v>
      </c>
      <c r="H2943" s="134" t="s">
        <v>391</v>
      </c>
      <c r="I2943" s="138">
        <f>IF(H2943="Urban",VLOOKUP(C2943,'Wage Index Urban (CMS.GOV)-PDPM'!$A$2:$D$1682,4,FALSE),0)</f>
        <v>0.96030000000000004</v>
      </c>
      <c r="J2943" s="138">
        <f>IF(H2943="Rural",VLOOKUP(B2943,'Wage Index Rural (CMS.GOV)-PDPM'!$B$1:$C$54,2,FALSE),0)</f>
        <v>0</v>
      </c>
    </row>
    <row r="2944" spans="1:10" x14ac:dyDescent="0.25">
      <c r="A2944" s="134">
        <v>47070</v>
      </c>
      <c r="B2944" s="134" t="s">
        <v>4614</v>
      </c>
      <c r="C2944" s="131">
        <v>99947</v>
      </c>
      <c r="D2944" s="132" t="s">
        <v>4627</v>
      </c>
      <c r="E2944" s="133" t="s">
        <v>4628</v>
      </c>
      <c r="F2944" s="133" t="s">
        <v>7108</v>
      </c>
      <c r="G2944" s="135">
        <f t="shared" si="45"/>
        <v>0.93470000000000009</v>
      </c>
      <c r="H2944" s="134" t="s">
        <v>388</v>
      </c>
      <c r="I2944" s="138">
        <f>IF(H2944="Urban",VLOOKUP(C2944,'Wage Index Urban (CMS.GOV)-PDPM'!$A$2:$D$1682,4,FALSE),0)</f>
        <v>0</v>
      </c>
      <c r="J2944" s="138">
        <f>IF(H2944="Rural",VLOOKUP(B2944,'Wage Index Rural (CMS.GOV)-PDPM'!$B$1:$C$54,2,FALSE),0)</f>
        <v>0.93470000000000009</v>
      </c>
    </row>
    <row r="2945" spans="1:10" x14ac:dyDescent="0.25">
      <c r="A2945" s="134">
        <v>47080</v>
      </c>
      <c r="B2945" s="134" t="s">
        <v>4614</v>
      </c>
      <c r="C2945" s="131">
        <v>99947</v>
      </c>
      <c r="D2945" s="132" t="s">
        <v>804</v>
      </c>
      <c r="E2945" s="133" t="s">
        <v>4629</v>
      </c>
      <c r="F2945" s="133" t="s">
        <v>7108</v>
      </c>
      <c r="G2945" s="135">
        <f t="shared" si="45"/>
        <v>0.93470000000000009</v>
      </c>
      <c r="H2945" s="134" t="s">
        <v>388</v>
      </c>
      <c r="I2945" s="138">
        <f>IF(H2945="Urban",VLOOKUP(C2945,'Wage Index Urban (CMS.GOV)-PDPM'!$A$2:$D$1682,4,FALSE),0)</f>
        <v>0</v>
      </c>
      <c r="J2945" s="138">
        <f>IF(H2945="Rural",VLOOKUP(B2945,'Wage Index Rural (CMS.GOV)-PDPM'!$B$1:$C$54,2,FALSE),0)</f>
        <v>0.93470000000000009</v>
      </c>
    </row>
    <row r="2946" spans="1:10" x14ac:dyDescent="0.25">
      <c r="A2946" s="134">
        <v>47090</v>
      </c>
      <c r="B2946" s="134" t="s">
        <v>4614</v>
      </c>
      <c r="C2946" s="131">
        <v>99947</v>
      </c>
      <c r="D2946" s="132" t="s">
        <v>3370</v>
      </c>
      <c r="E2946" s="133" t="s">
        <v>4630</v>
      </c>
      <c r="F2946" s="133" t="s">
        <v>7108</v>
      </c>
      <c r="G2946" s="135">
        <f t="shared" si="45"/>
        <v>0.93470000000000009</v>
      </c>
      <c r="H2946" s="134" t="s">
        <v>388</v>
      </c>
      <c r="I2946" s="138">
        <f>IF(H2946="Urban",VLOOKUP(C2946,'Wage Index Urban (CMS.GOV)-PDPM'!$A$2:$D$1682,4,FALSE),0)</f>
        <v>0</v>
      </c>
      <c r="J2946" s="138">
        <f>IF(H2946="Rural",VLOOKUP(B2946,'Wage Index Rural (CMS.GOV)-PDPM'!$B$1:$C$54,2,FALSE),0)</f>
        <v>0.93470000000000009</v>
      </c>
    </row>
    <row r="2947" spans="1:10" x14ac:dyDescent="0.25">
      <c r="A2947" s="134">
        <v>47100</v>
      </c>
      <c r="B2947" s="134" t="s">
        <v>4614</v>
      </c>
      <c r="C2947" s="131">
        <v>99947</v>
      </c>
      <c r="D2947" s="132" t="s">
        <v>4631</v>
      </c>
      <c r="E2947" s="133" t="s">
        <v>4632</v>
      </c>
      <c r="F2947" s="133" t="s">
        <v>7108</v>
      </c>
      <c r="G2947" s="135">
        <f t="shared" si="45"/>
        <v>0.93470000000000009</v>
      </c>
      <c r="H2947" s="134" t="s">
        <v>388</v>
      </c>
      <c r="I2947" s="138">
        <f>IF(H2947="Urban",VLOOKUP(C2947,'Wage Index Urban (CMS.GOV)-PDPM'!$A$2:$D$1682,4,FALSE),0)</f>
        <v>0</v>
      </c>
      <c r="J2947" s="138">
        <f>IF(H2947="Rural",VLOOKUP(B2947,'Wage Index Rural (CMS.GOV)-PDPM'!$B$1:$C$54,2,FALSE),0)</f>
        <v>0.93470000000000009</v>
      </c>
    </row>
    <row r="2948" spans="1:10" x14ac:dyDescent="0.25">
      <c r="A2948" s="134">
        <v>47999</v>
      </c>
      <c r="B2948" s="134" t="s">
        <v>4614</v>
      </c>
      <c r="C2948" s="131">
        <v>99947</v>
      </c>
      <c r="D2948" s="132" t="s">
        <v>387</v>
      </c>
      <c r="E2948" s="133" t="s">
        <v>7027</v>
      </c>
      <c r="F2948" s="133" t="s">
        <v>7108</v>
      </c>
      <c r="G2948" s="135">
        <f t="shared" si="45"/>
        <v>0.93470000000000009</v>
      </c>
      <c r="H2948" s="134" t="s">
        <v>388</v>
      </c>
      <c r="I2948" s="138">
        <f>IF(H2948="Urban",VLOOKUP(C2948,'Wage Index Urban (CMS.GOV)-PDPM'!$A$2:$D$1682,4,FALSE),0)</f>
        <v>0</v>
      </c>
      <c r="J2948" s="138">
        <f>IF(H2948="Rural",VLOOKUP(B2948,'Wage Index Rural (CMS.GOV)-PDPM'!$B$1:$C$54,2,FALSE),0)</f>
        <v>0.93470000000000009</v>
      </c>
    </row>
    <row r="2949" spans="1:10" x14ac:dyDescent="0.25">
      <c r="A2949" s="134">
        <v>47110</v>
      </c>
      <c r="B2949" s="134" t="s">
        <v>4614</v>
      </c>
      <c r="C2949" s="131">
        <v>99947</v>
      </c>
      <c r="D2949" s="132" t="s">
        <v>518</v>
      </c>
      <c r="E2949" s="133" t="s">
        <v>4633</v>
      </c>
      <c r="F2949" s="133" t="s">
        <v>7108</v>
      </c>
      <c r="G2949" s="135">
        <f t="shared" si="45"/>
        <v>0.93470000000000009</v>
      </c>
      <c r="H2949" s="134" t="s">
        <v>388</v>
      </c>
      <c r="I2949" s="138">
        <f>IF(H2949="Urban",VLOOKUP(C2949,'Wage Index Urban (CMS.GOV)-PDPM'!$A$2:$D$1682,4,FALSE),0)</f>
        <v>0</v>
      </c>
      <c r="J2949" s="138">
        <f>IF(H2949="Rural",VLOOKUP(B2949,'Wage Index Rural (CMS.GOV)-PDPM'!$B$1:$C$54,2,FALSE),0)</f>
        <v>0.93470000000000009</v>
      </c>
    </row>
    <row r="2950" spans="1:10" x14ac:dyDescent="0.25">
      <c r="A2950" s="134">
        <v>47120</v>
      </c>
      <c r="B2950" s="134" t="s">
        <v>4614</v>
      </c>
      <c r="C2950" s="131">
        <v>99947</v>
      </c>
      <c r="D2950" s="132" t="s">
        <v>996</v>
      </c>
      <c r="E2950" s="133" t="s">
        <v>4634</v>
      </c>
      <c r="F2950" s="133" t="s">
        <v>7108</v>
      </c>
      <c r="G2950" s="135">
        <f t="shared" si="45"/>
        <v>0.93470000000000009</v>
      </c>
      <c r="H2950" s="134" t="s">
        <v>388</v>
      </c>
      <c r="I2950" s="138">
        <f>IF(H2950="Urban",VLOOKUP(C2950,'Wage Index Urban (CMS.GOV)-PDPM'!$A$2:$D$1682,4,FALSE),0)</f>
        <v>0</v>
      </c>
      <c r="J2950" s="138">
        <f>IF(H2950="Rural",VLOOKUP(B2950,'Wage Index Rural (CMS.GOV)-PDPM'!$B$1:$C$54,2,FALSE),0)</f>
        <v>0.93470000000000009</v>
      </c>
    </row>
    <row r="2951" spans="1:10" x14ac:dyDescent="0.25">
      <c r="A2951" s="134">
        <v>47130</v>
      </c>
      <c r="B2951" s="134" t="s">
        <v>4614</v>
      </c>
      <c r="C2951" s="131">
        <v>99947</v>
      </c>
      <c r="D2951" s="132" t="s">
        <v>4635</v>
      </c>
      <c r="E2951" s="133" t="s">
        <v>4636</v>
      </c>
      <c r="F2951" s="133" t="s">
        <v>7108</v>
      </c>
      <c r="G2951" s="135">
        <f t="shared" si="45"/>
        <v>0.93470000000000009</v>
      </c>
      <c r="H2951" s="134" t="s">
        <v>388</v>
      </c>
      <c r="I2951" s="138">
        <f>IF(H2951="Urban",VLOOKUP(C2951,'Wage Index Urban (CMS.GOV)-PDPM'!$A$2:$D$1682,4,FALSE),0)</f>
        <v>0</v>
      </c>
      <c r="J2951" s="138">
        <f>IF(H2951="Rural",VLOOKUP(B2951,'Wage Index Rural (CMS.GOV)-PDPM'!$B$1:$C$54,2,FALSE),0)</f>
        <v>0.93470000000000009</v>
      </c>
    </row>
    <row r="2952" spans="1:10" x14ac:dyDescent="0.25">
      <c r="A2952" s="134">
        <v>48999</v>
      </c>
      <c r="B2952" s="134" t="s">
        <v>4637</v>
      </c>
      <c r="C2952" s="131">
        <v>99948</v>
      </c>
      <c r="D2952" s="132" t="s">
        <v>387</v>
      </c>
      <c r="E2952" s="133" t="s">
        <v>7028</v>
      </c>
      <c r="F2952" s="133" t="s">
        <v>7109</v>
      </c>
      <c r="G2952" s="135" t="e">
        <f t="shared" si="45"/>
        <v>#N/A</v>
      </c>
      <c r="H2952" s="134" t="s">
        <v>388</v>
      </c>
      <c r="I2952" s="138">
        <f>IF(H2952="Urban",VLOOKUP(C2952,'Wage Index Urban (CMS.GOV)-PDPM'!$A$2:$D$1682,4,FALSE),0)</f>
        <v>0</v>
      </c>
      <c r="J2952" s="138" t="e">
        <f>IF(H2952="Rural",VLOOKUP(B2952,'Wage Index Rural (CMS.GOV)-PDPM'!$B$1:$C$54,2,FALSE),0)</f>
        <v>#N/A</v>
      </c>
    </row>
    <row r="2953" spans="1:10" x14ac:dyDescent="0.25">
      <c r="A2953" s="134">
        <v>49000</v>
      </c>
      <c r="B2953" s="134" t="s">
        <v>4638</v>
      </c>
      <c r="C2953" s="131">
        <v>99949</v>
      </c>
      <c r="D2953" s="132" t="s">
        <v>4639</v>
      </c>
      <c r="E2953" s="133" t="s">
        <v>4640</v>
      </c>
      <c r="F2953" s="133" t="s">
        <v>7110</v>
      </c>
      <c r="G2953" s="135">
        <f t="shared" ref="G2953:G3016" si="46">IF(H2953="Rural",J2953,I2953)</f>
        <v>0.81580000000000008</v>
      </c>
      <c r="H2953" s="134" t="s">
        <v>388</v>
      </c>
      <c r="I2953" s="138">
        <f>IF(H2953="Urban",VLOOKUP(C2953,'Wage Index Urban (CMS.GOV)-PDPM'!$A$2:$D$1682,4,FALSE),0)</f>
        <v>0</v>
      </c>
      <c r="J2953" s="138">
        <f>IF(H2953="Rural",VLOOKUP(B2953,'Wage Index Rural (CMS.GOV)-PDPM'!$B$1:$C$54,2,FALSE),0)</f>
        <v>0.81580000000000008</v>
      </c>
    </row>
    <row r="2954" spans="1:10" x14ac:dyDescent="0.25">
      <c r="A2954" s="134">
        <v>49010</v>
      </c>
      <c r="B2954" s="134" t="s">
        <v>4638</v>
      </c>
      <c r="C2954" s="131">
        <v>16820</v>
      </c>
      <c r="D2954" s="132" t="s">
        <v>4641</v>
      </c>
      <c r="E2954" s="133" t="s">
        <v>4642</v>
      </c>
      <c r="F2954" s="133" t="s">
        <v>349</v>
      </c>
      <c r="G2954" s="135">
        <f t="shared" si="46"/>
        <v>0.89030000000000009</v>
      </c>
      <c r="H2954" s="134" t="s">
        <v>391</v>
      </c>
      <c r="I2954" s="138">
        <f>IF(H2954="Urban",VLOOKUP(C2954,'Wage Index Urban (CMS.GOV)-PDPM'!$A$2:$D$1682,4,FALSE),0)</f>
        <v>0.89030000000000009</v>
      </c>
      <c r="J2954" s="138">
        <f>IF(H2954="Rural",VLOOKUP(B2954,'Wage Index Rural (CMS.GOV)-PDPM'!$B$1:$C$54,2,FALSE),0)</f>
        <v>0</v>
      </c>
    </row>
    <row r="2955" spans="1:10" x14ac:dyDescent="0.25">
      <c r="A2955" s="134">
        <v>49011</v>
      </c>
      <c r="B2955" s="134" t="s">
        <v>4638</v>
      </c>
      <c r="C2955" s="131">
        <v>47894</v>
      </c>
      <c r="D2955" s="132" t="s">
        <v>4643</v>
      </c>
      <c r="E2955" s="133" t="s">
        <v>4644</v>
      </c>
      <c r="F2955" s="133" t="s">
        <v>79</v>
      </c>
      <c r="G2955" s="135">
        <f t="shared" si="46"/>
        <v>1.0242</v>
      </c>
      <c r="H2955" s="134" t="s">
        <v>391</v>
      </c>
      <c r="I2955" s="138">
        <f>IF(H2955="Urban",VLOOKUP(C2955,'Wage Index Urban (CMS.GOV)-PDPM'!$A$2:$D$1682,4,FALSE),0)</f>
        <v>1.0242</v>
      </c>
      <c r="J2955" s="138">
        <f>IF(H2955="Rural",VLOOKUP(B2955,'Wage Index Rural (CMS.GOV)-PDPM'!$B$1:$C$54,2,FALSE),0)</f>
        <v>0</v>
      </c>
    </row>
    <row r="2956" spans="1:10" x14ac:dyDescent="0.25">
      <c r="A2956" s="134">
        <v>49020</v>
      </c>
      <c r="B2956" s="134" t="s">
        <v>4638</v>
      </c>
      <c r="C2956" s="131">
        <v>99949</v>
      </c>
      <c r="D2956" s="132" t="s">
        <v>3388</v>
      </c>
      <c r="E2956" s="133" t="s">
        <v>4645</v>
      </c>
      <c r="F2956" s="133" t="s">
        <v>7110</v>
      </c>
      <c r="G2956" s="135">
        <f t="shared" si="46"/>
        <v>0.81580000000000008</v>
      </c>
      <c r="H2956" s="134" t="s">
        <v>388</v>
      </c>
      <c r="I2956" s="138">
        <f>IF(H2956="Urban",VLOOKUP(C2956,'Wage Index Urban (CMS.GOV)-PDPM'!$A$2:$D$1682,4,FALSE),0)</f>
        <v>0</v>
      </c>
      <c r="J2956" s="138">
        <f>IF(H2956="Rural",VLOOKUP(B2956,'Wage Index Rural (CMS.GOV)-PDPM'!$B$1:$C$54,2,FALSE),0)</f>
        <v>0.81580000000000008</v>
      </c>
    </row>
    <row r="2957" spans="1:10" x14ac:dyDescent="0.25">
      <c r="A2957" s="134">
        <v>49030</v>
      </c>
      <c r="B2957" s="134" t="s">
        <v>4638</v>
      </c>
      <c r="C2957" s="131">
        <v>40060</v>
      </c>
      <c r="D2957" s="132" t="s">
        <v>4646</v>
      </c>
      <c r="E2957" s="133" t="s">
        <v>4647</v>
      </c>
      <c r="F2957" s="133" t="s">
        <v>350</v>
      </c>
      <c r="G2957" s="135">
        <f t="shared" si="46"/>
        <v>0.9153</v>
      </c>
      <c r="H2957" s="134" t="s">
        <v>391</v>
      </c>
      <c r="I2957" s="138">
        <f>IF(H2957="Urban",VLOOKUP(C2957,'Wage Index Urban (CMS.GOV)-PDPM'!$A$2:$D$1682,4,FALSE),0)</f>
        <v>0.9153</v>
      </c>
      <c r="J2957" s="138">
        <f>IF(H2957="Rural",VLOOKUP(B2957,'Wage Index Rural (CMS.GOV)-PDPM'!$B$1:$C$54,2,FALSE),0)</f>
        <v>0</v>
      </c>
    </row>
    <row r="2958" spans="1:10" x14ac:dyDescent="0.25">
      <c r="A2958" s="134">
        <v>49040</v>
      </c>
      <c r="B2958" s="134" t="s">
        <v>4638</v>
      </c>
      <c r="C2958" s="131">
        <v>31340</v>
      </c>
      <c r="D2958" s="132" t="s">
        <v>4648</v>
      </c>
      <c r="E2958" s="133" t="s">
        <v>4649</v>
      </c>
      <c r="F2958" s="133" t="s">
        <v>351</v>
      </c>
      <c r="G2958" s="135">
        <f t="shared" si="46"/>
        <v>0.79420000000000002</v>
      </c>
      <c r="H2958" s="134" t="s">
        <v>391</v>
      </c>
      <c r="I2958" s="138">
        <f>IF(H2958="Urban",VLOOKUP(C2958,'Wage Index Urban (CMS.GOV)-PDPM'!$A$2:$D$1682,4,FALSE),0)</f>
        <v>0.79420000000000002</v>
      </c>
      <c r="J2958" s="138">
        <f>IF(H2958="Rural",VLOOKUP(B2958,'Wage Index Rural (CMS.GOV)-PDPM'!$B$1:$C$54,2,FALSE),0)</f>
        <v>0</v>
      </c>
    </row>
    <row r="2959" spans="1:10" x14ac:dyDescent="0.25">
      <c r="A2959" s="134">
        <v>49050</v>
      </c>
      <c r="B2959" s="134" t="s">
        <v>4638</v>
      </c>
      <c r="C2959" s="131">
        <v>31340</v>
      </c>
      <c r="D2959" s="132" t="s">
        <v>4650</v>
      </c>
      <c r="E2959" s="133" t="s">
        <v>4651</v>
      </c>
      <c r="F2959" s="133" t="s">
        <v>351</v>
      </c>
      <c r="G2959" s="135">
        <f t="shared" si="46"/>
        <v>0.79420000000000002</v>
      </c>
      <c r="H2959" s="134" t="s">
        <v>391</v>
      </c>
      <c r="I2959" s="138">
        <f>IF(H2959="Urban",VLOOKUP(C2959,'Wage Index Urban (CMS.GOV)-PDPM'!$A$2:$D$1682,4,FALSE),0)</f>
        <v>0.79420000000000002</v>
      </c>
      <c r="J2959" s="138">
        <f>IF(H2959="Rural",VLOOKUP(B2959,'Wage Index Rural (CMS.GOV)-PDPM'!$B$1:$C$54,2,FALSE),0)</f>
        <v>0</v>
      </c>
    </row>
    <row r="2960" spans="1:10" x14ac:dyDescent="0.25">
      <c r="A2960" s="134">
        <v>49060</v>
      </c>
      <c r="B2960" s="134" t="s">
        <v>4638</v>
      </c>
      <c r="C2960" s="131">
        <v>47894</v>
      </c>
      <c r="D2960" s="132" t="s">
        <v>4652</v>
      </c>
      <c r="E2960" s="133" t="s">
        <v>4653</v>
      </c>
      <c r="F2960" s="133" t="s">
        <v>79</v>
      </c>
      <c r="G2960" s="135">
        <f t="shared" si="46"/>
        <v>1.0242</v>
      </c>
      <c r="H2960" s="134" t="s">
        <v>391</v>
      </c>
      <c r="I2960" s="138">
        <f>IF(H2960="Urban",VLOOKUP(C2960,'Wage Index Urban (CMS.GOV)-PDPM'!$A$2:$D$1682,4,FALSE),0)</f>
        <v>1.0242</v>
      </c>
      <c r="J2960" s="138">
        <f>IF(H2960="Rural",VLOOKUP(B2960,'Wage Index Rural (CMS.GOV)-PDPM'!$B$1:$C$54,2,FALSE),0)</f>
        <v>0</v>
      </c>
    </row>
    <row r="2961" spans="1:10" x14ac:dyDescent="0.25">
      <c r="A2961" s="134">
        <v>49070</v>
      </c>
      <c r="B2961" s="134" t="s">
        <v>4638</v>
      </c>
      <c r="C2961" s="131">
        <v>44420</v>
      </c>
      <c r="D2961" s="132" t="s">
        <v>4654</v>
      </c>
      <c r="E2961" s="133" t="s">
        <v>4655</v>
      </c>
      <c r="F2961" s="133" t="s">
        <v>6518</v>
      </c>
      <c r="G2961" s="135">
        <f t="shared" si="46"/>
        <v>0.89090000000000003</v>
      </c>
      <c r="H2961" s="134" t="s">
        <v>391</v>
      </c>
      <c r="I2961" s="138">
        <f>IF(H2961="Urban",VLOOKUP(C2961,'Wage Index Urban (CMS.GOV)-PDPM'!$A$2:$D$1682,4,FALSE),0)</f>
        <v>0.89090000000000003</v>
      </c>
      <c r="J2961" s="138">
        <f>IF(H2961="Rural",VLOOKUP(B2961,'Wage Index Rural (CMS.GOV)-PDPM'!$B$1:$C$54,2,FALSE),0)</f>
        <v>0</v>
      </c>
    </row>
    <row r="2962" spans="1:10" x14ac:dyDescent="0.25">
      <c r="A2962" s="134">
        <v>49080</v>
      </c>
      <c r="B2962" s="134" t="s">
        <v>4638</v>
      </c>
      <c r="C2962" s="131">
        <v>99949</v>
      </c>
      <c r="D2962" s="132" t="s">
        <v>2093</v>
      </c>
      <c r="E2962" s="133" t="s">
        <v>4656</v>
      </c>
      <c r="F2962" s="133" t="s">
        <v>7110</v>
      </c>
      <c r="G2962" s="135">
        <f t="shared" si="46"/>
        <v>0.81580000000000008</v>
      </c>
      <c r="H2962" s="134" t="s">
        <v>388</v>
      </c>
      <c r="I2962" s="138">
        <f>IF(H2962="Urban",VLOOKUP(C2962,'Wage Index Urban (CMS.GOV)-PDPM'!$A$2:$D$1682,4,FALSE),0)</f>
        <v>0</v>
      </c>
      <c r="J2962" s="138">
        <f>IF(H2962="Rural",VLOOKUP(B2962,'Wage Index Rural (CMS.GOV)-PDPM'!$B$1:$C$54,2,FALSE),0)</f>
        <v>0.81580000000000008</v>
      </c>
    </row>
    <row r="2963" spans="1:10" x14ac:dyDescent="0.25">
      <c r="A2963" s="134">
        <v>49090</v>
      </c>
      <c r="B2963" s="134" t="s">
        <v>4638</v>
      </c>
      <c r="C2963" s="131">
        <v>31340</v>
      </c>
      <c r="D2963" s="132" t="s">
        <v>3786</v>
      </c>
      <c r="E2963" s="133" t="s">
        <v>4657</v>
      </c>
      <c r="F2963" s="133" t="s">
        <v>351</v>
      </c>
      <c r="G2963" s="135">
        <f t="shared" si="46"/>
        <v>0.79420000000000002</v>
      </c>
      <c r="H2963" s="134" t="s">
        <v>391</v>
      </c>
      <c r="I2963" s="138">
        <f>IF(H2963="Urban",VLOOKUP(C2963,'Wage Index Urban (CMS.GOV)-PDPM'!$A$2:$D$1682,4,FALSE),0)</f>
        <v>0.79420000000000002</v>
      </c>
      <c r="J2963" s="138">
        <f>IF(H2963="Rural",VLOOKUP(B2963,'Wage Index Rural (CMS.GOV)-PDPM'!$B$1:$C$54,2,FALSE),0)</f>
        <v>0</v>
      </c>
    </row>
    <row r="2964" spans="1:10" x14ac:dyDescent="0.25">
      <c r="A2964" s="134">
        <v>49088</v>
      </c>
      <c r="B2964" s="134" t="s">
        <v>4638</v>
      </c>
      <c r="C2964" s="131">
        <v>99949</v>
      </c>
      <c r="D2964" s="132" t="s">
        <v>4658</v>
      </c>
      <c r="E2964" s="133" t="s">
        <v>4659</v>
      </c>
      <c r="F2964" s="133" t="s">
        <v>7110</v>
      </c>
      <c r="G2964" s="135">
        <f t="shared" si="46"/>
        <v>0.81580000000000008</v>
      </c>
      <c r="H2964" s="134" t="s">
        <v>388</v>
      </c>
      <c r="I2964" s="138">
        <f>IF(H2964="Urban",VLOOKUP(C2964,'Wage Index Urban (CMS.GOV)-PDPM'!$A$2:$D$1682,4,FALSE),0)</f>
        <v>0</v>
      </c>
      <c r="J2964" s="138">
        <f>IF(H2964="Rural",VLOOKUP(B2964,'Wage Index Rural (CMS.GOV)-PDPM'!$B$1:$C$54,2,FALSE),0)</f>
        <v>0.81580000000000008</v>
      </c>
    </row>
    <row r="2965" spans="1:10" x14ac:dyDescent="0.25">
      <c r="A2965" s="134">
        <v>49100</v>
      </c>
      <c r="B2965" s="134" t="s">
        <v>4638</v>
      </c>
      <c r="C2965" s="131">
        <v>99949</v>
      </c>
      <c r="D2965" s="132" t="s">
        <v>4660</v>
      </c>
      <c r="E2965" s="133" t="s">
        <v>4661</v>
      </c>
      <c r="F2965" s="133" t="s">
        <v>7110</v>
      </c>
      <c r="G2965" s="135">
        <f t="shared" si="46"/>
        <v>0.81580000000000008</v>
      </c>
      <c r="H2965" s="134" t="s">
        <v>388</v>
      </c>
      <c r="I2965" s="138">
        <f>IF(H2965="Urban",VLOOKUP(C2965,'Wage Index Urban (CMS.GOV)-PDPM'!$A$2:$D$1682,4,FALSE),0)</f>
        <v>0</v>
      </c>
      <c r="J2965" s="138">
        <f>IF(H2965="Rural",VLOOKUP(B2965,'Wage Index Rural (CMS.GOV)-PDPM'!$B$1:$C$54,2,FALSE),0)</f>
        <v>0.81580000000000008</v>
      </c>
    </row>
    <row r="2966" spans="1:10" x14ac:dyDescent="0.25">
      <c r="A2966" s="134">
        <v>49110</v>
      </c>
      <c r="B2966" s="134" t="s">
        <v>4638</v>
      </c>
      <c r="C2966" s="131">
        <v>40220</v>
      </c>
      <c r="D2966" s="132" t="s">
        <v>4662</v>
      </c>
      <c r="E2966" s="133" t="s">
        <v>4663</v>
      </c>
      <c r="F2966" s="133" t="s">
        <v>352</v>
      </c>
      <c r="G2966" s="135">
        <f t="shared" si="46"/>
        <v>0.84140000000000004</v>
      </c>
      <c r="H2966" s="134" t="s">
        <v>391</v>
      </c>
      <c r="I2966" s="138">
        <f>IF(H2966="Urban",VLOOKUP(C2966,'Wage Index Urban (CMS.GOV)-PDPM'!$A$2:$D$1682,4,FALSE),0)</f>
        <v>0.84140000000000004</v>
      </c>
      <c r="J2966" s="138">
        <f>IF(H2966="Rural",VLOOKUP(B2966,'Wage Index Rural (CMS.GOV)-PDPM'!$B$1:$C$54,2,FALSE),0)</f>
        <v>0</v>
      </c>
    </row>
    <row r="2967" spans="1:10" x14ac:dyDescent="0.25">
      <c r="A2967" s="134">
        <v>49111</v>
      </c>
      <c r="B2967" s="134" t="s">
        <v>4638</v>
      </c>
      <c r="C2967" s="131">
        <v>28700</v>
      </c>
      <c r="D2967" s="132" t="s">
        <v>4664</v>
      </c>
      <c r="E2967" s="133" t="s">
        <v>4665</v>
      </c>
      <c r="F2967" s="133" t="s">
        <v>6510</v>
      </c>
      <c r="G2967" s="135">
        <f t="shared" si="46"/>
        <v>0.76800000000000002</v>
      </c>
      <c r="H2967" s="134" t="s">
        <v>391</v>
      </c>
      <c r="I2967" s="138">
        <f>IF(H2967="Urban",VLOOKUP(C2967,'Wage Index Urban (CMS.GOV)-PDPM'!$A$2:$D$1682,4,FALSE),0)</f>
        <v>0.76800000000000002</v>
      </c>
      <c r="J2967" s="138">
        <f>IF(H2967="Rural",VLOOKUP(B2967,'Wage Index Rural (CMS.GOV)-PDPM'!$B$1:$C$54,2,FALSE),0)</f>
        <v>0</v>
      </c>
    </row>
    <row r="2968" spans="1:10" x14ac:dyDescent="0.25">
      <c r="A2968" s="134">
        <v>49120</v>
      </c>
      <c r="B2968" s="134" t="s">
        <v>4638</v>
      </c>
      <c r="C2968" s="131">
        <v>99949</v>
      </c>
      <c r="D2968" s="132" t="s">
        <v>3395</v>
      </c>
      <c r="E2968" s="133" t="s">
        <v>4666</v>
      </c>
      <c r="F2968" s="133" t="s">
        <v>7110</v>
      </c>
      <c r="G2968" s="135">
        <f t="shared" si="46"/>
        <v>0.81580000000000008</v>
      </c>
      <c r="H2968" s="134" t="s">
        <v>388</v>
      </c>
      <c r="I2968" s="138">
        <f>IF(H2968="Urban",VLOOKUP(C2968,'Wage Index Urban (CMS.GOV)-PDPM'!$A$2:$D$1682,4,FALSE),0)</f>
        <v>0</v>
      </c>
      <c r="J2968" s="138">
        <f>IF(H2968="Rural",VLOOKUP(B2968,'Wage Index Rural (CMS.GOV)-PDPM'!$B$1:$C$54,2,FALSE),0)</f>
        <v>0.81580000000000008</v>
      </c>
    </row>
    <row r="2969" spans="1:10" x14ac:dyDescent="0.25">
      <c r="A2969" s="134">
        <v>49130</v>
      </c>
      <c r="B2969" s="134" t="s">
        <v>4638</v>
      </c>
      <c r="C2969" s="131">
        <v>99949</v>
      </c>
      <c r="D2969" s="132" t="s">
        <v>1784</v>
      </c>
      <c r="E2969" s="133" t="s">
        <v>4667</v>
      </c>
      <c r="F2969" s="133" t="s">
        <v>7110</v>
      </c>
      <c r="G2969" s="135">
        <f t="shared" si="46"/>
        <v>0.81580000000000008</v>
      </c>
      <c r="H2969" s="134" t="s">
        <v>388</v>
      </c>
      <c r="I2969" s="138">
        <f>IF(H2969="Urban",VLOOKUP(C2969,'Wage Index Urban (CMS.GOV)-PDPM'!$A$2:$D$1682,4,FALSE),0)</f>
        <v>0</v>
      </c>
      <c r="J2969" s="138">
        <f>IF(H2969="Rural",VLOOKUP(B2969,'Wage Index Rural (CMS.GOV)-PDPM'!$B$1:$C$54,2,FALSE),0)</f>
        <v>0.81580000000000008</v>
      </c>
    </row>
    <row r="2970" spans="1:10" x14ac:dyDescent="0.25">
      <c r="A2970" s="134">
        <v>49140</v>
      </c>
      <c r="B2970" s="134" t="s">
        <v>4638</v>
      </c>
      <c r="C2970" s="131">
        <v>99949</v>
      </c>
      <c r="D2970" s="132" t="s">
        <v>4668</v>
      </c>
      <c r="E2970" s="133" t="s">
        <v>4669</v>
      </c>
      <c r="F2970" s="133" t="s">
        <v>7110</v>
      </c>
      <c r="G2970" s="135">
        <f t="shared" si="46"/>
        <v>0.81580000000000008</v>
      </c>
      <c r="H2970" s="134" t="s">
        <v>388</v>
      </c>
      <c r="I2970" s="138">
        <f>IF(H2970="Urban",VLOOKUP(C2970,'Wage Index Urban (CMS.GOV)-PDPM'!$A$2:$D$1682,4,FALSE),0)</f>
        <v>0</v>
      </c>
      <c r="J2970" s="138">
        <f>IF(H2970="Rural",VLOOKUP(B2970,'Wage Index Rural (CMS.GOV)-PDPM'!$B$1:$C$54,2,FALSE),0)</f>
        <v>0.81580000000000008</v>
      </c>
    </row>
    <row r="2971" spans="1:10" x14ac:dyDescent="0.25">
      <c r="A2971" s="134">
        <v>49141</v>
      </c>
      <c r="B2971" s="134" t="s">
        <v>4638</v>
      </c>
      <c r="C2971" s="131">
        <v>99949</v>
      </c>
      <c r="D2971" s="132" t="s">
        <v>4670</v>
      </c>
      <c r="E2971" s="133" t="s">
        <v>4671</v>
      </c>
      <c r="F2971" s="133" t="s">
        <v>7110</v>
      </c>
      <c r="G2971" s="135">
        <f t="shared" si="46"/>
        <v>0.81580000000000008</v>
      </c>
      <c r="H2971" s="134" t="s">
        <v>388</v>
      </c>
      <c r="I2971" s="138">
        <f>IF(H2971="Urban",VLOOKUP(C2971,'Wage Index Urban (CMS.GOV)-PDPM'!$A$2:$D$1682,4,FALSE),0)</f>
        <v>0</v>
      </c>
      <c r="J2971" s="138">
        <f>IF(H2971="Rural",VLOOKUP(B2971,'Wage Index Rural (CMS.GOV)-PDPM'!$B$1:$C$54,2,FALSE),0)</f>
        <v>0.81580000000000008</v>
      </c>
    </row>
    <row r="2972" spans="1:10" x14ac:dyDescent="0.25">
      <c r="A2972" s="134">
        <v>49150</v>
      </c>
      <c r="B2972" s="134" t="s">
        <v>4638</v>
      </c>
      <c r="C2972" s="131">
        <v>31340</v>
      </c>
      <c r="D2972" s="132" t="s">
        <v>2116</v>
      </c>
      <c r="E2972" s="133" t="s">
        <v>4672</v>
      </c>
      <c r="F2972" s="133" t="s">
        <v>351</v>
      </c>
      <c r="G2972" s="135">
        <f t="shared" si="46"/>
        <v>0.79420000000000002</v>
      </c>
      <c r="H2972" s="134" t="s">
        <v>391</v>
      </c>
      <c r="I2972" s="138">
        <f>IF(H2972="Urban",VLOOKUP(C2972,'Wage Index Urban (CMS.GOV)-PDPM'!$A$2:$D$1682,4,FALSE),0)</f>
        <v>0.79420000000000002</v>
      </c>
      <c r="J2972" s="138">
        <f>IF(H2972="Rural",VLOOKUP(B2972,'Wage Index Rural (CMS.GOV)-PDPM'!$B$1:$C$54,2,FALSE),0)</f>
        <v>0</v>
      </c>
    </row>
    <row r="2973" spans="1:10" x14ac:dyDescent="0.25">
      <c r="A2973" s="134">
        <v>49160</v>
      </c>
      <c r="B2973" s="134" t="s">
        <v>4638</v>
      </c>
      <c r="C2973" s="131">
        <v>99949</v>
      </c>
      <c r="D2973" s="132" t="s">
        <v>2429</v>
      </c>
      <c r="E2973" s="133" t="s">
        <v>4673</v>
      </c>
      <c r="F2973" s="133" t="s">
        <v>7110</v>
      </c>
      <c r="G2973" s="135">
        <f t="shared" si="46"/>
        <v>0.81580000000000008</v>
      </c>
      <c r="H2973" s="134" t="s">
        <v>388</v>
      </c>
      <c r="I2973" s="138">
        <f>IF(H2973="Urban",VLOOKUP(C2973,'Wage Index Urban (CMS.GOV)-PDPM'!$A$2:$D$1682,4,FALSE),0)</f>
        <v>0</v>
      </c>
      <c r="J2973" s="138">
        <f>IF(H2973="Rural",VLOOKUP(B2973,'Wage Index Rural (CMS.GOV)-PDPM'!$B$1:$C$54,2,FALSE),0)</f>
        <v>0.81580000000000008</v>
      </c>
    </row>
    <row r="2974" spans="1:10" x14ac:dyDescent="0.25">
      <c r="A2974" s="134">
        <v>49170</v>
      </c>
      <c r="B2974" s="134" t="s">
        <v>4638</v>
      </c>
      <c r="C2974" s="131">
        <v>99949</v>
      </c>
      <c r="D2974" s="132" t="s">
        <v>627</v>
      </c>
      <c r="E2974" s="133" t="s">
        <v>4674</v>
      </c>
      <c r="F2974" s="133" t="s">
        <v>7110</v>
      </c>
      <c r="G2974" s="135">
        <f t="shared" si="46"/>
        <v>0.81580000000000008</v>
      </c>
      <c r="H2974" s="134" t="s">
        <v>388</v>
      </c>
      <c r="I2974" s="138">
        <f>IF(H2974="Urban",VLOOKUP(C2974,'Wage Index Urban (CMS.GOV)-PDPM'!$A$2:$D$1682,4,FALSE),0)</f>
        <v>0</v>
      </c>
      <c r="J2974" s="138">
        <f>IF(H2974="Rural",VLOOKUP(B2974,'Wage Index Rural (CMS.GOV)-PDPM'!$B$1:$C$54,2,FALSE),0)</f>
        <v>0.81580000000000008</v>
      </c>
    </row>
    <row r="2975" spans="1:10" x14ac:dyDescent="0.25">
      <c r="A2975" s="134">
        <v>49180</v>
      </c>
      <c r="B2975" s="134" t="s">
        <v>4638</v>
      </c>
      <c r="C2975" s="131">
        <v>40060</v>
      </c>
      <c r="D2975" s="132" t="s">
        <v>4675</v>
      </c>
      <c r="E2975" s="133" t="s">
        <v>4676</v>
      </c>
      <c r="F2975" s="133" t="s">
        <v>350</v>
      </c>
      <c r="G2975" s="135">
        <f t="shared" si="46"/>
        <v>0.9153</v>
      </c>
      <c r="H2975" s="134" t="s">
        <v>391</v>
      </c>
      <c r="I2975" s="138">
        <f>IF(H2975="Urban",VLOOKUP(C2975,'Wage Index Urban (CMS.GOV)-PDPM'!$A$2:$D$1682,4,FALSE),0)</f>
        <v>0.9153</v>
      </c>
      <c r="J2975" s="138">
        <f>IF(H2975="Rural",VLOOKUP(B2975,'Wage Index Rural (CMS.GOV)-PDPM'!$B$1:$C$54,2,FALSE),0)</f>
        <v>0</v>
      </c>
    </row>
    <row r="2976" spans="1:10" x14ac:dyDescent="0.25">
      <c r="A2976" s="134">
        <v>49190</v>
      </c>
      <c r="B2976" s="134" t="s">
        <v>4638</v>
      </c>
      <c r="C2976" s="131">
        <v>99949</v>
      </c>
      <c r="D2976" s="132" t="s">
        <v>1020</v>
      </c>
      <c r="E2976" s="133" t="s">
        <v>4677</v>
      </c>
      <c r="F2976" s="133" t="s">
        <v>7110</v>
      </c>
      <c r="G2976" s="135">
        <f t="shared" si="46"/>
        <v>0.81580000000000008</v>
      </c>
      <c r="H2976" s="134" t="s">
        <v>388</v>
      </c>
      <c r="I2976" s="138">
        <f>IF(H2976="Urban",VLOOKUP(C2976,'Wage Index Urban (CMS.GOV)-PDPM'!$A$2:$D$1682,4,FALSE),0)</f>
        <v>0</v>
      </c>
      <c r="J2976" s="138">
        <f>IF(H2976="Rural",VLOOKUP(B2976,'Wage Index Rural (CMS.GOV)-PDPM'!$B$1:$C$54,2,FALSE),0)</f>
        <v>0.81580000000000008</v>
      </c>
    </row>
    <row r="2977" spans="1:10" x14ac:dyDescent="0.25">
      <c r="A2977" s="134">
        <v>49191</v>
      </c>
      <c r="B2977" s="134" t="s">
        <v>4638</v>
      </c>
      <c r="C2977" s="131">
        <v>16820</v>
      </c>
      <c r="D2977" s="132" t="s">
        <v>4678</v>
      </c>
      <c r="E2977" s="133" t="s">
        <v>4679</v>
      </c>
      <c r="F2977" s="133" t="s">
        <v>349</v>
      </c>
      <c r="G2977" s="135">
        <f t="shared" si="46"/>
        <v>0.89030000000000009</v>
      </c>
      <c r="H2977" s="134" t="s">
        <v>391</v>
      </c>
      <c r="I2977" s="138">
        <f>IF(H2977="Urban",VLOOKUP(C2977,'Wage Index Urban (CMS.GOV)-PDPM'!$A$2:$D$1682,4,FALSE),0)</f>
        <v>0.89030000000000009</v>
      </c>
      <c r="J2977" s="138">
        <f>IF(H2977="Rural",VLOOKUP(B2977,'Wage Index Rural (CMS.GOV)-PDPM'!$B$1:$C$54,2,FALSE),0)</f>
        <v>0</v>
      </c>
    </row>
    <row r="2978" spans="1:10" x14ac:dyDescent="0.25">
      <c r="A2978" s="134">
        <v>49194</v>
      </c>
      <c r="B2978" s="134" t="s">
        <v>4638</v>
      </c>
      <c r="C2978" s="131">
        <v>47260</v>
      </c>
      <c r="D2978" s="132" t="s">
        <v>4680</v>
      </c>
      <c r="E2978" s="133" t="s">
        <v>4681</v>
      </c>
      <c r="F2978" s="133" t="s">
        <v>256</v>
      </c>
      <c r="G2978" s="135">
        <f t="shared" si="46"/>
        <v>0.87120000000000009</v>
      </c>
      <c r="H2978" s="134" t="s">
        <v>391</v>
      </c>
      <c r="I2978" s="138">
        <f>IF(H2978="Urban",VLOOKUP(C2978,'Wage Index Urban (CMS.GOV)-PDPM'!$A$2:$D$1682,4,FALSE),0)</f>
        <v>0.87120000000000009</v>
      </c>
      <c r="J2978" s="138">
        <f>IF(H2978="Rural",VLOOKUP(B2978,'Wage Index Rural (CMS.GOV)-PDPM'!$B$1:$C$54,2,FALSE),0)</f>
        <v>0</v>
      </c>
    </row>
    <row r="2979" spans="1:10" x14ac:dyDescent="0.25">
      <c r="A2979" s="134">
        <v>49200</v>
      </c>
      <c r="B2979" s="134" t="s">
        <v>4638</v>
      </c>
      <c r="C2979" s="131">
        <v>40060</v>
      </c>
      <c r="D2979" s="132" t="s">
        <v>3976</v>
      </c>
      <c r="E2979" s="133" t="s">
        <v>4682</v>
      </c>
      <c r="F2979" s="133" t="s">
        <v>350</v>
      </c>
      <c r="G2979" s="135">
        <f t="shared" si="46"/>
        <v>0.9153</v>
      </c>
      <c r="H2979" s="134" t="s">
        <v>391</v>
      </c>
      <c r="I2979" s="138">
        <f>IF(H2979="Urban",VLOOKUP(C2979,'Wage Index Urban (CMS.GOV)-PDPM'!$A$2:$D$1682,4,FALSE),0)</f>
        <v>0.9153</v>
      </c>
      <c r="J2979" s="138">
        <f>IF(H2979="Rural",VLOOKUP(B2979,'Wage Index Rural (CMS.GOV)-PDPM'!$B$1:$C$54,2,FALSE),0)</f>
        <v>0</v>
      </c>
    </row>
    <row r="2980" spans="1:10" x14ac:dyDescent="0.25">
      <c r="A2980" s="134">
        <v>49210</v>
      </c>
      <c r="B2980" s="134" t="s">
        <v>4638</v>
      </c>
      <c r="C2980" s="131">
        <v>47894</v>
      </c>
      <c r="D2980" s="132" t="s">
        <v>414</v>
      </c>
      <c r="E2980" s="133" t="s">
        <v>4683</v>
      </c>
      <c r="F2980" s="133" t="s">
        <v>79</v>
      </c>
      <c r="G2980" s="135">
        <f t="shared" si="46"/>
        <v>1.0242</v>
      </c>
      <c r="H2980" s="134" t="s">
        <v>391</v>
      </c>
      <c r="I2980" s="138">
        <f>IF(H2980="Urban",VLOOKUP(C2980,'Wage Index Urban (CMS.GOV)-PDPM'!$A$2:$D$1682,4,FALSE),0)</f>
        <v>1.0242</v>
      </c>
      <c r="J2980" s="138">
        <f>IF(H2980="Rural",VLOOKUP(B2980,'Wage Index Rural (CMS.GOV)-PDPM'!$B$1:$C$54,2,FALSE),0)</f>
        <v>0</v>
      </c>
    </row>
    <row r="2981" spans="1:10" x14ac:dyDescent="0.25">
      <c r="A2981" s="134">
        <v>49212</v>
      </c>
      <c r="B2981" s="134" t="s">
        <v>4638</v>
      </c>
      <c r="C2981" s="131">
        <v>40060</v>
      </c>
      <c r="D2981" s="132" t="s">
        <v>4684</v>
      </c>
      <c r="E2981" s="133" t="s">
        <v>4685</v>
      </c>
      <c r="F2981" s="133" t="s">
        <v>350</v>
      </c>
      <c r="G2981" s="135">
        <f t="shared" si="46"/>
        <v>0.9153</v>
      </c>
      <c r="H2981" s="134" t="s">
        <v>391</v>
      </c>
      <c r="I2981" s="138">
        <f>IF(H2981="Urban",VLOOKUP(C2981,'Wage Index Urban (CMS.GOV)-PDPM'!$A$2:$D$1682,4,FALSE),0)</f>
        <v>0.9153</v>
      </c>
      <c r="J2981" s="138">
        <f>IF(H2981="Rural",VLOOKUP(B2981,'Wage Index Rural (CMS.GOV)-PDPM'!$B$1:$C$54,2,FALSE),0)</f>
        <v>0</v>
      </c>
    </row>
    <row r="2982" spans="1:10" x14ac:dyDescent="0.25">
      <c r="A2982" s="134">
        <v>49213</v>
      </c>
      <c r="B2982" s="134" t="s">
        <v>4638</v>
      </c>
      <c r="C2982" s="131">
        <v>99949</v>
      </c>
      <c r="D2982" s="132" t="s">
        <v>4686</v>
      </c>
      <c r="E2982" s="133" t="s">
        <v>4687</v>
      </c>
      <c r="F2982" s="133" t="s">
        <v>7110</v>
      </c>
      <c r="G2982" s="135">
        <f t="shared" si="46"/>
        <v>0.81580000000000008</v>
      </c>
      <c r="H2982" s="134" t="s">
        <v>388</v>
      </c>
      <c r="I2982" s="138">
        <f>IF(H2982="Urban",VLOOKUP(C2982,'Wage Index Urban (CMS.GOV)-PDPM'!$A$2:$D$1682,4,FALSE),0)</f>
        <v>0</v>
      </c>
      <c r="J2982" s="138">
        <f>IF(H2982="Rural",VLOOKUP(B2982,'Wage Index Rural (CMS.GOV)-PDPM'!$B$1:$C$54,2,FALSE),0)</f>
        <v>0.81580000000000008</v>
      </c>
    </row>
    <row r="2983" spans="1:10" x14ac:dyDescent="0.25">
      <c r="A2983" s="134">
        <v>49220</v>
      </c>
      <c r="B2983" s="134" t="s">
        <v>4638</v>
      </c>
      <c r="C2983" s="131">
        <v>40220</v>
      </c>
      <c r="D2983" s="132" t="s">
        <v>3636</v>
      </c>
      <c r="E2983" s="133" t="s">
        <v>4688</v>
      </c>
      <c r="F2983" s="133" t="s">
        <v>352</v>
      </c>
      <c r="G2983" s="135">
        <f t="shared" si="46"/>
        <v>0.84140000000000004</v>
      </c>
      <c r="H2983" s="134" t="s">
        <v>391</v>
      </c>
      <c r="I2983" s="138">
        <f>IF(H2983="Urban",VLOOKUP(C2983,'Wage Index Urban (CMS.GOV)-PDPM'!$A$2:$D$1682,4,FALSE),0)</f>
        <v>0.84140000000000004</v>
      </c>
      <c r="J2983" s="138">
        <f>IF(H2983="Rural",VLOOKUP(B2983,'Wage Index Rural (CMS.GOV)-PDPM'!$B$1:$C$54,2,FALSE),0)</f>
        <v>0</v>
      </c>
    </row>
    <row r="2984" spans="1:10" x14ac:dyDescent="0.25">
      <c r="A2984" s="134">
        <v>49230</v>
      </c>
      <c r="B2984" s="134" t="s">
        <v>4638</v>
      </c>
      <c r="C2984" s="131">
        <v>47894</v>
      </c>
      <c r="D2984" s="132" t="s">
        <v>4689</v>
      </c>
      <c r="E2984" s="133" t="s">
        <v>4690</v>
      </c>
      <c r="F2984" s="133" t="s">
        <v>79</v>
      </c>
      <c r="G2984" s="135">
        <f t="shared" si="46"/>
        <v>1.0242</v>
      </c>
      <c r="H2984" s="134" t="s">
        <v>391</v>
      </c>
      <c r="I2984" s="138">
        <f>IF(H2984="Urban",VLOOKUP(C2984,'Wage Index Urban (CMS.GOV)-PDPM'!$A$2:$D$1682,4,FALSE),0)</f>
        <v>1.0242</v>
      </c>
      <c r="J2984" s="138">
        <f>IF(H2984="Rural",VLOOKUP(B2984,'Wage Index Rural (CMS.GOV)-PDPM'!$B$1:$C$54,2,FALSE),0)</f>
        <v>0</v>
      </c>
    </row>
    <row r="2985" spans="1:10" x14ac:dyDescent="0.25">
      <c r="A2985" s="134">
        <v>49240</v>
      </c>
      <c r="B2985" s="134" t="s">
        <v>4638</v>
      </c>
      <c r="C2985" s="131">
        <v>99949</v>
      </c>
      <c r="D2985" s="132" t="s">
        <v>1506</v>
      </c>
      <c r="E2985" s="133" t="s">
        <v>4691</v>
      </c>
      <c r="F2985" s="133" t="s">
        <v>7110</v>
      </c>
      <c r="G2985" s="135">
        <f t="shared" si="46"/>
        <v>0.81580000000000008</v>
      </c>
      <c r="H2985" s="134" t="s">
        <v>388</v>
      </c>
      <c r="I2985" s="138">
        <f>IF(H2985="Urban",VLOOKUP(C2985,'Wage Index Urban (CMS.GOV)-PDPM'!$A$2:$D$1682,4,FALSE),0)</f>
        <v>0</v>
      </c>
      <c r="J2985" s="138">
        <f>IF(H2985="Rural",VLOOKUP(B2985,'Wage Index Rural (CMS.GOV)-PDPM'!$B$1:$C$54,2,FALSE),0)</f>
        <v>0.81580000000000008</v>
      </c>
    </row>
    <row r="2986" spans="1:10" x14ac:dyDescent="0.25">
      <c r="A2986" s="134">
        <v>49241</v>
      </c>
      <c r="B2986" s="134" t="s">
        <v>4638</v>
      </c>
      <c r="C2986" s="131">
        <v>99949</v>
      </c>
      <c r="D2986" s="132" t="s">
        <v>4692</v>
      </c>
      <c r="E2986" s="133" t="s">
        <v>4693</v>
      </c>
      <c r="F2986" s="133" t="s">
        <v>7110</v>
      </c>
      <c r="G2986" s="135">
        <f t="shared" si="46"/>
        <v>0.81580000000000008</v>
      </c>
      <c r="H2986" s="134" t="s">
        <v>388</v>
      </c>
      <c r="I2986" s="138">
        <f>IF(H2986="Urban",VLOOKUP(C2986,'Wage Index Urban (CMS.GOV)-PDPM'!$A$2:$D$1682,4,FALSE),0)</f>
        <v>0</v>
      </c>
      <c r="J2986" s="138">
        <f>IF(H2986="Rural",VLOOKUP(B2986,'Wage Index Rural (CMS.GOV)-PDPM'!$B$1:$C$54,2,FALSE),0)</f>
        <v>0.81580000000000008</v>
      </c>
    </row>
    <row r="2987" spans="1:10" x14ac:dyDescent="0.25">
      <c r="A2987" s="134">
        <v>49250</v>
      </c>
      <c r="B2987" s="134" t="s">
        <v>4638</v>
      </c>
      <c r="C2987" s="131">
        <v>99949</v>
      </c>
      <c r="D2987" s="132" t="s">
        <v>4694</v>
      </c>
      <c r="E2987" s="133" t="s">
        <v>4695</v>
      </c>
      <c r="F2987" s="133" t="s">
        <v>7110</v>
      </c>
      <c r="G2987" s="135">
        <f t="shared" si="46"/>
        <v>0.81580000000000008</v>
      </c>
      <c r="H2987" s="134" t="s">
        <v>388</v>
      </c>
      <c r="I2987" s="138">
        <f>IF(H2987="Urban",VLOOKUP(C2987,'Wage Index Urban (CMS.GOV)-PDPM'!$A$2:$D$1682,4,FALSE),0)</f>
        <v>0</v>
      </c>
      <c r="J2987" s="138">
        <f>IF(H2987="Rural",VLOOKUP(B2987,'Wage Index Rural (CMS.GOV)-PDPM'!$B$1:$C$54,2,FALSE),0)</f>
        <v>0.81580000000000008</v>
      </c>
    </row>
    <row r="2988" spans="1:10" x14ac:dyDescent="0.25">
      <c r="A2988" s="134">
        <v>49260</v>
      </c>
      <c r="B2988" s="134" t="s">
        <v>4638</v>
      </c>
      <c r="C2988" s="131">
        <v>40060</v>
      </c>
      <c r="D2988" s="132" t="s">
        <v>4696</v>
      </c>
      <c r="E2988" s="133" t="s">
        <v>4697</v>
      </c>
      <c r="F2988" s="133" t="s">
        <v>350</v>
      </c>
      <c r="G2988" s="135">
        <f t="shared" si="46"/>
        <v>0.9153</v>
      </c>
      <c r="H2988" s="134" t="s">
        <v>391</v>
      </c>
      <c r="I2988" s="138">
        <f>IF(H2988="Urban",VLOOKUP(C2988,'Wage Index Urban (CMS.GOV)-PDPM'!$A$2:$D$1682,4,FALSE),0)</f>
        <v>0.9153</v>
      </c>
      <c r="J2988" s="138">
        <f>IF(H2988="Rural",VLOOKUP(B2988,'Wage Index Rural (CMS.GOV)-PDPM'!$B$1:$C$54,2,FALSE),0)</f>
        <v>0</v>
      </c>
    </row>
    <row r="2989" spans="1:10" x14ac:dyDescent="0.25">
      <c r="A2989" s="134">
        <v>49270</v>
      </c>
      <c r="B2989" s="134" t="s">
        <v>4638</v>
      </c>
      <c r="C2989" s="131">
        <v>99949</v>
      </c>
      <c r="D2989" s="132" t="s">
        <v>4698</v>
      </c>
      <c r="E2989" s="133" t="s">
        <v>4699</v>
      </c>
      <c r="F2989" s="133" t="s">
        <v>7110</v>
      </c>
      <c r="G2989" s="135">
        <f t="shared" si="46"/>
        <v>0.81580000000000008</v>
      </c>
      <c r="H2989" s="134" t="s">
        <v>388</v>
      </c>
      <c r="I2989" s="138">
        <f>IF(H2989="Urban",VLOOKUP(C2989,'Wage Index Urban (CMS.GOV)-PDPM'!$A$2:$D$1682,4,FALSE),0)</f>
        <v>0</v>
      </c>
      <c r="J2989" s="138">
        <f>IF(H2989="Rural",VLOOKUP(B2989,'Wage Index Rural (CMS.GOV)-PDPM'!$B$1:$C$54,2,FALSE),0)</f>
        <v>0.81580000000000008</v>
      </c>
    </row>
    <row r="2990" spans="1:10" x14ac:dyDescent="0.25">
      <c r="A2990" s="134">
        <v>49280</v>
      </c>
      <c r="B2990" s="134" t="s">
        <v>4638</v>
      </c>
      <c r="C2990" s="131">
        <v>99949</v>
      </c>
      <c r="D2990" s="132" t="s">
        <v>2469</v>
      </c>
      <c r="E2990" s="133" t="s">
        <v>4700</v>
      </c>
      <c r="F2990" s="133" t="s">
        <v>7110</v>
      </c>
      <c r="G2990" s="135">
        <f t="shared" si="46"/>
        <v>0.81580000000000008</v>
      </c>
      <c r="H2990" s="134" t="s">
        <v>388</v>
      </c>
      <c r="I2990" s="138">
        <f>IF(H2990="Urban",VLOOKUP(C2990,'Wage Index Urban (CMS.GOV)-PDPM'!$A$2:$D$1682,4,FALSE),0)</f>
        <v>0</v>
      </c>
      <c r="J2990" s="138">
        <f>IF(H2990="Rural",VLOOKUP(B2990,'Wage Index Rural (CMS.GOV)-PDPM'!$B$1:$C$54,2,FALSE),0)</f>
        <v>0.81580000000000008</v>
      </c>
    </row>
    <row r="2991" spans="1:10" x14ac:dyDescent="0.25">
      <c r="A2991" s="134">
        <v>49290</v>
      </c>
      <c r="B2991" s="134" t="s">
        <v>4638</v>
      </c>
      <c r="C2991" s="131">
        <v>47894</v>
      </c>
      <c r="D2991" s="132" t="s">
        <v>4701</v>
      </c>
      <c r="E2991" s="133" t="s">
        <v>4702</v>
      </c>
      <c r="F2991" s="133" t="s">
        <v>79</v>
      </c>
      <c r="G2991" s="135">
        <f t="shared" si="46"/>
        <v>1.0242</v>
      </c>
      <c r="H2991" s="134" t="s">
        <v>391</v>
      </c>
      <c r="I2991" s="138">
        <f>IF(H2991="Urban",VLOOKUP(C2991,'Wage Index Urban (CMS.GOV)-PDPM'!$A$2:$D$1682,4,FALSE),0)</f>
        <v>1.0242</v>
      </c>
      <c r="J2991" s="138">
        <f>IF(H2991="Rural",VLOOKUP(B2991,'Wage Index Rural (CMS.GOV)-PDPM'!$B$1:$C$54,2,FALSE),0)</f>
        <v>0</v>
      </c>
    </row>
    <row r="2992" spans="1:10" x14ac:dyDescent="0.25">
      <c r="A2992" s="134">
        <v>49288</v>
      </c>
      <c r="B2992" s="134" t="s">
        <v>4638</v>
      </c>
      <c r="C2992" s="131">
        <v>47894</v>
      </c>
      <c r="D2992" s="132" t="s">
        <v>4703</v>
      </c>
      <c r="E2992" s="133" t="s">
        <v>4704</v>
      </c>
      <c r="F2992" s="133" t="s">
        <v>79</v>
      </c>
      <c r="G2992" s="135">
        <f t="shared" si="46"/>
        <v>1.0242</v>
      </c>
      <c r="H2992" s="134" t="s">
        <v>391</v>
      </c>
      <c r="I2992" s="138">
        <f>IF(H2992="Urban",VLOOKUP(C2992,'Wage Index Urban (CMS.GOV)-PDPM'!$A$2:$D$1682,4,FALSE),0)</f>
        <v>1.0242</v>
      </c>
      <c r="J2992" s="138">
        <f>IF(H2992="Rural",VLOOKUP(B2992,'Wage Index Rural (CMS.GOV)-PDPM'!$B$1:$C$54,2,FALSE),0)</f>
        <v>0</v>
      </c>
    </row>
    <row r="2993" spans="1:10" x14ac:dyDescent="0.25">
      <c r="A2993" s="134">
        <v>49291</v>
      </c>
      <c r="B2993" s="134" t="s">
        <v>4638</v>
      </c>
      <c r="C2993" s="131">
        <v>47894</v>
      </c>
      <c r="D2993" s="132" t="s">
        <v>4705</v>
      </c>
      <c r="E2993" s="133" t="s">
        <v>4706</v>
      </c>
      <c r="F2993" s="133" t="s">
        <v>79</v>
      </c>
      <c r="G2993" s="135">
        <f t="shared" si="46"/>
        <v>1.0242</v>
      </c>
      <c r="H2993" s="134" t="s">
        <v>391</v>
      </c>
      <c r="I2993" s="138">
        <f>IF(H2993="Urban",VLOOKUP(C2993,'Wage Index Urban (CMS.GOV)-PDPM'!$A$2:$D$1682,4,FALSE),0)</f>
        <v>1.0242</v>
      </c>
      <c r="J2993" s="138">
        <f>IF(H2993="Rural",VLOOKUP(B2993,'Wage Index Rural (CMS.GOV)-PDPM'!$B$1:$C$54,2,FALSE),0)</f>
        <v>0</v>
      </c>
    </row>
    <row r="2994" spans="1:10" x14ac:dyDescent="0.25">
      <c r="A2994" s="134">
        <v>49300</v>
      </c>
      <c r="B2994" s="134" t="s">
        <v>4638</v>
      </c>
      <c r="C2994" s="131">
        <v>47894</v>
      </c>
      <c r="D2994" s="132" t="s">
        <v>4707</v>
      </c>
      <c r="E2994" s="133" t="s">
        <v>4708</v>
      </c>
      <c r="F2994" s="133" t="s">
        <v>79</v>
      </c>
      <c r="G2994" s="135">
        <f t="shared" si="46"/>
        <v>1.0242</v>
      </c>
      <c r="H2994" s="134" t="s">
        <v>391</v>
      </c>
      <c r="I2994" s="138">
        <f>IF(H2994="Urban",VLOOKUP(C2994,'Wage Index Urban (CMS.GOV)-PDPM'!$A$2:$D$1682,4,FALSE),0)</f>
        <v>1.0242</v>
      </c>
      <c r="J2994" s="138">
        <f>IF(H2994="Rural",VLOOKUP(B2994,'Wage Index Rural (CMS.GOV)-PDPM'!$B$1:$C$54,2,FALSE),0)</f>
        <v>0</v>
      </c>
    </row>
    <row r="2995" spans="1:10" x14ac:dyDescent="0.25">
      <c r="A2995" s="134">
        <v>49310</v>
      </c>
      <c r="B2995" s="134" t="s">
        <v>4638</v>
      </c>
      <c r="C2995" s="131">
        <v>99949</v>
      </c>
      <c r="D2995" s="132" t="s">
        <v>1221</v>
      </c>
      <c r="E2995" s="133" t="s">
        <v>4709</v>
      </c>
      <c r="F2995" s="133" t="s">
        <v>7110</v>
      </c>
      <c r="G2995" s="135">
        <f t="shared" si="46"/>
        <v>0.81580000000000008</v>
      </c>
      <c r="H2995" s="134" t="s">
        <v>388</v>
      </c>
      <c r="I2995" s="138">
        <f>IF(H2995="Urban",VLOOKUP(C2995,'Wage Index Urban (CMS.GOV)-PDPM'!$A$2:$D$1682,4,FALSE),0)</f>
        <v>0</v>
      </c>
      <c r="J2995" s="138">
        <f>IF(H2995="Rural",VLOOKUP(B2995,'Wage Index Rural (CMS.GOV)-PDPM'!$B$1:$C$54,2,FALSE),0)</f>
        <v>0.81580000000000008</v>
      </c>
    </row>
    <row r="2996" spans="1:10" x14ac:dyDescent="0.25">
      <c r="A2996" s="134">
        <v>49320</v>
      </c>
      <c r="B2996" s="134" t="s">
        <v>4638</v>
      </c>
      <c r="C2996" s="131">
        <v>16820</v>
      </c>
      <c r="D2996" s="132" t="s">
        <v>4710</v>
      </c>
      <c r="E2996" s="133" t="s">
        <v>4711</v>
      </c>
      <c r="F2996" s="133" t="s">
        <v>349</v>
      </c>
      <c r="G2996" s="135">
        <f t="shared" si="46"/>
        <v>0.89030000000000009</v>
      </c>
      <c r="H2996" s="134" t="s">
        <v>391</v>
      </c>
      <c r="I2996" s="138">
        <f>IF(H2996="Urban",VLOOKUP(C2996,'Wage Index Urban (CMS.GOV)-PDPM'!$A$2:$D$1682,4,FALSE),0)</f>
        <v>0.89030000000000009</v>
      </c>
      <c r="J2996" s="138">
        <f>IF(H2996="Rural",VLOOKUP(B2996,'Wage Index Rural (CMS.GOV)-PDPM'!$B$1:$C$54,2,FALSE),0)</f>
        <v>0</v>
      </c>
    </row>
    <row r="2997" spans="1:10" x14ac:dyDescent="0.25">
      <c r="A2997" s="134">
        <v>49330</v>
      </c>
      <c r="B2997" s="134" t="s">
        <v>4638</v>
      </c>
      <c r="C2997" s="131">
        <v>40220</v>
      </c>
      <c r="D2997" s="132" t="s">
        <v>448</v>
      </c>
      <c r="E2997" s="133" t="s">
        <v>4712</v>
      </c>
      <c r="F2997" s="133" t="s">
        <v>352</v>
      </c>
      <c r="G2997" s="135">
        <f t="shared" si="46"/>
        <v>0.84140000000000004</v>
      </c>
      <c r="H2997" s="134" t="s">
        <v>391</v>
      </c>
      <c r="I2997" s="138">
        <f>IF(H2997="Urban",VLOOKUP(C2997,'Wage Index Urban (CMS.GOV)-PDPM'!$A$2:$D$1682,4,FALSE),0)</f>
        <v>0.84140000000000004</v>
      </c>
      <c r="J2997" s="138">
        <f>IF(H2997="Rural",VLOOKUP(B2997,'Wage Index Rural (CMS.GOV)-PDPM'!$B$1:$C$54,2,FALSE),0)</f>
        <v>0</v>
      </c>
    </row>
    <row r="2998" spans="1:10" x14ac:dyDescent="0.25">
      <c r="A2998" s="134">
        <v>49328</v>
      </c>
      <c r="B2998" s="134" t="s">
        <v>4638</v>
      </c>
      <c r="C2998" s="131">
        <v>47260</v>
      </c>
      <c r="D2998" s="132" t="s">
        <v>4713</v>
      </c>
      <c r="E2998" s="133" t="s">
        <v>4714</v>
      </c>
      <c r="F2998" s="133" t="s">
        <v>256</v>
      </c>
      <c r="G2998" s="135">
        <f t="shared" si="46"/>
        <v>0.87120000000000009</v>
      </c>
      <c r="H2998" s="134" t="s">
        <v>391</v>
      </c>
      <c r="I2998" s="138">
        <f>IF(H2998="Urban",VLOOKUP(C2998,'Wage Index Urban (CMS.GOV)-PDPM'!$A$2:$D$1682,4,FALSE),0)</f>
        <v>0.87120000000000009</v>
      </c>
      <c r="J2998" s="138">
        <f>IF(H2998="Rural",VLOOKUP(B2998,'Wage Index Rural (CMS.GOV)-PDPM'!$B$1:$C$54,2,FALSE),0)</f>
        <v>0</v>
      </c>
    </row>
    <row r="2999" spans="1:10" x14ac:dyDescent="0.25">
      <c r="A2999" s="134">
        <v>49340</v>
      </c>
      <c r="B2999" s="134" t="s">
        <v>4638</v>
      </c>
      <c r="C2999" s="131">
        <v>49020</v>
      </c>
      <c r="D2999" s="132" t="s">
        <v>2438</v>
      </c>
      <c r="E2999" s="133" t="s">
        <v>4715</v>
      </c>
      <c r="F2999" s="133" t="s">
        <v>353</v>
      </c>
      <c r="G2999" s="135">
        <f t="shared" si="46"/>
        <v>0.87380000000000002</v>
      </c>
      <c r="H2999" s="134" t="s">
        <v>391</v>
      </c>
      <c r="I2999" s="138">
        <f>IF(H2999="Urban",VLOOKUP(C2999,'Wage Index Urban (CMS.GOV)-PDPM'!$A$2:$D$1682,4,FALSE),0)</f>
        <v>0.87380000000000002</v>
      </c>
      <c r="J2999" s="138">
        <f>IF(H2999="Rural",VLOOKUP(B2999,'Wage Index Rural (CMS.GOV)-PDPM'!$B$1:$C$54,2,FALSE),0)</f>
        <v>0</v>
      </c>
    </row>
    <row r="3000" spans="1:10" x14ac:dyDescent="0.25">
      <c r="A3000" s="134">
        <v>49342</v>
      </c>
      <c r="B3000" s="134" t="s">
        <v>4638</v>
      </c>
      <c r="C3000" s="131">
        <v>47894</v>
      </c>
      <c r="D3000" s="132" t="s">
        <v>4716</v>
      </c>
      <c r="E3000" s="133" t="s">
        <v>4717</v>
      </c>
      <c r="F3000" s="133" t="s">
        <v>79</v>
      </c>
      <c r="G3000" s="135">
        <f t="shared" si="46"/>
        <v>1.0242</v>
      </c>
      <c r="H3000" s="134" t="s">
        <v>391</v>
      </c>
      <c r="I3000" s="138">
        <f>IF(H3000="Urban",VLOOKUP(C3000,'Wage Index Urban (CMS.GOV)-PDPM'!$A$2:$D$1682,4,FALSE),0)</f>
        <v>1.0242</v>
      </c>
      <c r="J3000" s="138">
        <f>IF(H3000="Rural",VLOOKUP(B3000,'Wage Index Rural (CMS.GOV)-PDPM'!$B$1:$C$54,2,FALSE),0)</f>
        <v>0</v>
      </c>
    </row>
    <row r="3001" spans="1:10" x14ac:dyDescent="0.25">
      <c r="A3001" s="134">
        <v>49343</v>
      </c>
      <c r="B3001" s="134" t="s">
        <v>4638</v>
      </c>
      <c r="C3001" s="131">
        <v>99949</v>
      </c>
      <c r="D3001" s="132" t="s">
        <v>4718</v>
      </c>
      <c r="E3001" s="133" t="s">
        <v>4719</v>
      </c>
      <c r="F3001" s="133" t="s">
        <v>7110</v>
      </c>
      <c r="G3001" s="135">
        <f t="shared" si="46"/>
        <v>0.81580000000000008</v>
      </c>
      <c r="H3001" s="134" t="s">
        <v>388</v>
      </c>
      <c r="I3001" s="138">
        <f>IF(H3001="Urban",VLOOKUP(C3001,'Wage Index Urban (CMS.GOV)-PDPM'!$A$2:$D$1682,4,FALSE),0)</f>
        <v>0</v>
      </c>
      <c r="J3001" s="138">
        <f>IF(H3001="Rural",VLOOKUP(B3001,'Wage Index Rural (CMS.GOV)-PDPM'!$B$1:$C$54,2,FALSE),0)</f>
        <v>0.81580000000000008</v>
      </c>
    </row>
    <row r="3002" spans="1:10" x14ac:dyDescent="0.25">
      <c r="A3002" s="134">
        <v>49350</v>
      </c>
      <c r="B3002" s="134" t="s">
        <v>4638</v>
      </c>
      <c r="C3002" s="131">
        <v>13980</v>
      </c>
      <c r="D3002" s="132" t="s">
        <v>4070</v>
      </c>
      <c r="E3002" s="133" t="s">
        <v>4720</v>
      </c>
      <c r="F3002" s="133" t="s">
        <v>7117</v>
      </c>
      <c r="G3002" s="135">
        <f t="shared" si="46"/>
        <v>0.85670000000000002</v>
      </c>
      <c r="H3002" s="134" t="s">
        <v>391</v>
      </c>
      <c r="I3002" s="138">
        <f>IF(H3002="Urban",VLOOKUP(C3002,'Wage Index Urban (CMS.GOV)-PDPM'!$A$2:$D$1682,4,FALSE),0)</f>
        <v>0.85670000000000002</v>
      </c>
      <c r="J3002" s="138">
        <f>IF(H3002="Rural",VLOOKUP(B3002,'Wage Index Rural (CMS.GOV)-PDPM'!$B$1:$C$54,2,FALSE),0)</f>
        <v>0</v>
      </c>
    </row>
    <row r="3003" spans="1:10" x14ac:dyDescent="0.25">
      <c r="A3003" s="134">
        <v>49360</v>
      </c>
      <c r="B3003" s="134" t="s">
        <v>4638</v>
      </c>
      <c r="C3003" s="131">
        <v>47260</v>
      </c>
      <c r="D3003" s="132" t="s">
        <v>3323</v>
      </c>
      <c r="E3003" s="133" t="s">
        <v>4721</v>
      </c>
      <c r="F3003" s="133" t="s">
        <v>256</v>
      </c>
      <c r="G3003" s="135">
        <f t="shared" si="46"/>
        <v>0.87120000000000009</v>
      </c>
      <c r="H3003" s="134" t="s">
        <v>391</v>
      </c>
      <c r="I3003" s="138">
        <f>IF(H3003="Urban",VLOOKUP(C3003,'Wage Index Urban (CMS.GOV)-PDPM'!$A$2:$D$1682,4,FALSE),0)</f>
        <v>0.87120000000000009</v>
      </c>
      <c r="J3003" s="138">
        <f>IF(H3003="Rural",VLOOKUP(B3003,'Wage Index Rural (CMS.GOV)-PDPM'!$B$1:$C$54,2,FALSE),0)</f>
        <v>0</v>
      </c>
    </row>
    <row r="3004" spans="1:10" x14ac:dyDescent="0.25">
      <c r="A3004" s="134">
        <v>49370</v>
      </c>
      <c r="B3004" s="134" t="s">
        <v>4638</v>
      </c>
      <c r="C3004" s="131">
        <v>40060</v>
      </c>
      <c r="D3004" s="132" t="s">
        <v>4722</v>
      </c>
      <c r="E3004" s="133" t="s">
        <v>4723</v>
      </c>
      <c r="F3004" s="133" t="s">
        <v>350</v>
      </c>
      <c r="G3004" s="135">
        <f t="shared" si="46"/>
        <v>0.9153</v>
      </c>
      <c r="H3004" s="134" t="s">
        <v>391</v>
      </c>
      <c r="I3004" s="138">
        <f>IF(H3004="Urban",VLOOKUP(C3004,'Wage Index Urban (CMS.GOV)-PDPM'!$A$2:$D$1682,4,FALSE),0)</f>
        <v>0.9153</v>
      </c>
      <c r="J3004" s="138">
        <f>IF(H3004="Rural",VLOOKUP(B3004,'Wage Index Rural (CMS.GOV)-PDPM'!$B$1:$C$54,2,FALSE),0)</f>
        <v>0</v>
      </c>
    </row>
    <row r="3005" spans="1:10" x14ac:dyDescent="0.25">
      <c r="A3005" s="134">
        <v>49380</v>
      </c>
      <c r="B3005" s="134" t="s">
        <v>4638</v>
      </c>
      <c r="C3005" s="131">
        <v>99949</v>
      </c>
      <c r="D3005" s="132" t="s">
        <v>2150</v>
      </c>
      <c r="E3005" s="133" t="s">
        <v>4724</v>
      </c>
      <c r="F3005" s="133" t="s">
        <v>7110</v>
      </c>
      <c r="G3005" s="135">
        <f t="shared" si="46"/>
        <v>0.81580000000000008</v>
      </c>
      <c r="H3005" s="134" t="s">
        <v>388</v>
      </c>
      <c r="I3005" s="138">
        <f>IF(H3005="Urban",VLOOKUP(C3005,'Wage Index Urban (CMS.GOV)-PDPM'!$A$2:$D$1682,4,FALSE),0)</f>
        <v>0</v>
      </c>
      <c r="J3005" s="138">
        <f>IF(H3005="Rural",VLOOKUP(B3005,'Wage Index Rural (CMS.GOV)-PDPM'!$B$1:$C$54,2,FALSE),0)</f>
        <v>0.81580000000000008</v>
      </c>
    </row>
    <row r="3006" spans="1:10" x14ac:dyDescent="0.25">
      <c r="A3006" s="134">
        <v>49390</v>
      </c>
      <c r="B3006" s="134" t="s">
        <v>4638</v>
      </c>
      <c r="C3006" s="131">
        <v>16820</v>
      </c>
      <c r="D3006" s="132" t="s">
        <v>452</v>
      </c>
      <c r="E3006" s="133" t="s">
        <v>4725</v>
      </c>
      <c r="F3006" s="133" t="s">
        <v>349</v>
      </c>
      <c r="G3006" s="135">
        <f t="shared" si="46"/>
        <v>0.89030000000000009</v>
      </c>
      <c r="H3006" s="134" t="s">
        <v>391</v>
      </c>
      <c r="I3006" s="138">
        <f>IF(H3006="Urban",VLOOKUP(C3006,'Wage Index Urban (CMS.GOV)-PDPM'!$A$2:$D$1682,4,FALSE),0)</f>
        <v>0.89030000000000009</v>
      </c>
      <c r="J3006" s="138">
        <f>IF(H3006="Rural",VLOOKUP(B3006,'Wage Index Rural (CMS.GOV)-PDPM'!$B$1:$C$54,2,FALSE),0)</f>
        <v>0</v>
      </c>
    </row>
    <row r="3007" spans="1:10" x14ac:dyDescent="0.25">
      <c r="A3007" s="134">
        <v>49400</v>
      </c>
      <c r="B3007" s="134" t="s">
        <v>4638</v>
      </c>
      <c r="C3007" s="131">
        <v>99949</v>
      </c>
      <c r="D3007" s="132" t="s">
        <v>4726</v>
      </c>
      <c r="E3007" s="133" t="s">
        <v>4727</v>
      </c>
      <c r="F3007" s="133" t="s">
        <v>7110</v>
      </c>
      <c r="G3007" s="135">
        <f t="shared" si="46"/>
        <v>0.81580000000000008</v>
      </c>
      <c r="H3007" s="134" t="s">
        <v>388</v>
      </c>
      <c r="I3007" s="138">
        <f>IF(H3007="Urban",VLOOKUP(C3007,'Wage Index Urban (CMS.GOV)-PDPM'!$A$2:$D$1682,4,FALSE),0)</f>
        <v>0</v>
      </c>
      <c r="J3007" s="138">
        <f>IF(H3007="Rural",VLOOKUP(B3007,'Wage Index Rural (CMS.GOV)-PDPM'!$B$1:$C$54,2,FALSE),0)</f>
        <v>0.81580000000000008</v>
      </c>
    </row>
    <row r="3008" spans="1:10" x14ac:dyDescent="0.25">
      <c r="A3008" s="134">
        <v>49410</v>
      </c>
      <c r="B3008" s="134" t="s">
        <v>4638</v>
      </c>
      <c r="C3008" s="131">
        <v>99949</v>
      </c>
      <c r="D3008" s="132" t="s">
        <v>3415</v>
      </c>
      <c r="E3008" s="133" t="s">
        <v>4728</v>
      </c>
      <c r="F3008" s="133" t="s">
        <v>7110</v>
      </c>
      <c r="G3008" s="135">
        <f t="shared" si="46"/>
        <v>0.81580000000000008</v>
      </c>
      <c r="H3008" s="134" t="s">
        <v>388</v>
      </c>
      <c r="I3008" s="138">
        <f>IF(H3008="Urban",VLOOKUP(C3008,'Wage Index Urban (CMS.GOV)-PDPM'!$A$2:$D$1682,4,FALSE),0)</f>
        <v>0</v>
      </c>
      <c r="J3008" s="138">
        <f>IF(H3008="Rural",VLOOKUP(B3008,'Wage Index Rural (CMS.GOV)-PDPM'!$B$1:$C$54,2,FALSE),0)</f>
        <v>0.81580000000000008</v>
      </c>
    </row>
    <row r="3009" spans="1:10" x14ac:dyDescent="0.25">
      <c r="A3009" s="134">
        <v>49411</v>
      </c>
      <c r="B3009" s="134" t="s">
        <v>4638</v>
      </c>
      <c r="C3009" s="131">
        <v>47260</v>
      </c>
      <c r="D3009" s="132" t="s">
        <v>4729</v>
      </c>
      <c r="E3009" s="133" t="s">
        <v>4730</v>
      </c>
      <c r="F3009" s="133" t="s">
        <v>256</v>
      </c>
      <c r="G3009" s="135">
        <f t="shared" si="46"/>
        <v>0.87120000000000009</v>
      </c>
      <c r="H3009" s="134" t="s">
        <v>391</v>
      </c>
      <c r="I3009" s="138">
        <f>IF(H3009="Urban",VLOOKUP(C3009,'Wage Index Urban (CMS.GOV)-PDPM'!$A$2:$D$1682,4,FALSE),0)</f>
        <v>0.87120000000000009</v>
      </c>
      <c r="J3009" s="138">
        <f>IF(H3009="Rural",VLOOKUP(B3009,'Wage Index Rural (CMS.GOV)-PDPM'!$B$1:$C$54,2,FALSE),0)</f>
        <v>0</v>
      </c>
    </row>
    <row r="3010" spans="1:10" x14ac:dyDescent="0.25">
      <c r="A3010" s="134">
        <v>49420</v>
      </c>
      <c r="B3010" s="134" t="s">
        <v>4638</v>
      </c>
      <c r="C3010" s="131">
        <v>40060</v>
      </c>
      <c r="D3010" s="132" t="s">
        <v>4731</v>
      </c>
      <c r="E3010" s="133" t="s">
        <v>4732</v>
      </c>
      <c r="F3010" s="133" t="s">
        <v>350</v>
      </c>
      <c r="G3010" s="135">
        <f t="shared" si="46"/>
        <v>0.9153</v>
      </c>
      <c r="H3010" s="134" t="s">
        <v>391</v>
      </c>
      <c r="I3010" s="138">
        <f>IF(H3010="Urban",VLOOKUP(C3010,'Wage Index Urban (CMS.GOV)-PDPM'!$A$2:$D$1682,4,FALSE),0)</f>
        <v>0.9153</v>
      </c>
      <c r="J3010" s="138">
        <f>IF(H3010="Rural",VLOOKUP(B3010,'Wage Index Rural (CMS.GOV)-PDPM'!$B$1:$C$54,2,FALSE),0)</f>
        <v>0</v>
      </c>
    </row>
    <row r="3011" spans="1:10" x14ac:dyDescent="0.25">
      <c r="A3011" s="134">
        <v>49421</v>
      </c>
      <c r="B3011" s="134" t="s">
        <v>4638</v>
      </c>
      <c r="C3011" s="131">
        <v>25500</v>
      </c>
      <c r="D3011" s="132" t="s">
        <v>4733</v>
      </c>
      <c r="E3011" s="133" t="s">
        <v>4734</v>
      </c>
      <c r="F3011" s="133" t="s">
        <v>354</v>
      </c>
      <c r="G3011" s="135">
        <f t="shared" si="46"/>
        <v>0.9123</v>
      </c>
      <c r="H3011" s="134" t="s">
        <v>391</v>
      </c>
      <c r="I3011" s="138">
        <f>IF(H3011="Urban",VLOOKUP(C3011,'Wage Index Urban (CMS.GOV)-PDPM'!$A$2:$D$1682,4,FALSE),0)</f>
        <v>0.9123</v>
      </c>
      <c r="J3011" s="138">
        <f>IF(H3011="Rural",VLOOKUP(B3011,'Wage Index Rural (CMS.GOV)-PDPM'!$B$1:$C$54,2,FALSE),0)</f>
        <v>0</v>
      </c>
    </row>
    <row r="3012" spans="1:10" x14ac:dyDescent="0.25">
      <c r="A3012" s="134">
        <v>49430</v>
      </c>
      <c r="B3012" s="134" t="s">
        <v>4638</v>
      </c>
      <c r="C3012" s="131">
        <v>40060</v>
      </c>
      <c r="D3012" s="132" t="s">
        <v>4735</v>
      </c>
      <c r="E3012" s="133" t="s">
        <v>4736</v>
      </c>
      <c r="F3012" s="133" t="s">
        <v>350</v>
      </c>
      <c r="G3012" s="135">
        <f t="shared" si="46"/>
        <v>0.9153</v>
      </c>
      <c r="H3012" s="134" t="s">
        <v>391</v>
      </c>
      <c r="I3012" s="138">
        <f>IF(H3012="Urban",VLOOKUP(C3012,'Wage Index Urban (CMS.GOV)-PDPM'!$A$2:$D$1682,4,FALSE),0)</f>
        <v>0.9153</v>
      </c>
      <c r="J3012" s="138">
        <f>IF(H3012="Rural",VLOOKUP(B3012,'Wage Index Rural (CMS.GOV)-PDPM'!$B$1:$C$54,2,FALSE),0)</f>
        <v>0</v>
      </c>
    </row>
    <row r="3013" spans="1:10" x14ac:dyDescent="0.25">
      <c r="A3013" s="134">
        <v>49440</v>
      </c>
      <c r="B3013" s="134" t="s">
        <v>4638</v>
      </c>
      <c r="C3013" s="131">
        <v>99949</v>
      </c>
      <c r="D3013" s="132" t="s">
        <v>456</v>
      </c>
      <c r="E3013" s="133" t="s">
        <v>4737</v>
      </c>
      <c r="F3013" s="133" t="s">
        <v>7110</v>
      </c>
      <c r="G3013" s="135">
        <f t="shared" si="46"/>
        <v>0.81580000000000008</v>
      </c>
      <c r="H3013" s="134" t="s">
        <v>388</v>
      </c>
      <c r="I3013" s="138">
        <f>IF(H3013="Urban",VLOOKUP(C3013,'Wage Index Urban (CMS.GOV)-PDPM'!$A$2:$D$1682,4,FALSE),0)</f>
        <v>0</v>
      </c>
      <c r="J3013" s="138">
        <f>IF(H3013="Rural",VLOOKUP(B3013,'Wage Index Rural (CMS.GOV)-PDPM'!$B$1:$C$54,2,FALSE),0)</f>
        <v>0.81580000000000008</v>
      </c>
    </row>
    <row r="3014" spans="1:10" x14ac:dyDescent="0.25">
      <c r="A3014" s="134">
        <v>49450</v>
      </c>
      <c r="B3014" s="134" t="s">
        <v>4638</v>
      </c>
      <c r="C3014" s="131">
        <v>99949</v>
      </c>
      <c r="D3014" s="132" t="s">
        <v>3535</v>
      </c>
      <c r="E3014" s="133" t="s">
        <v>4738</v>
      </c>
      <c r="F3014" s="133" t="s">
        <v>7110</v>
      </c>
      <c r="G3014" s="135">
        <f t="shared" si="46"/>
        <v>0.81580000000000008</v>
      </c>
      <c r="H3014" s="134" t="s">
        <v>388</v>
      </c>
      <c r="I3014" s="138">
        <f>IF(H3014="Urban",VLOOKUP(C3014,'Wage Index Urban (CMS.GOV)-PDPM'!$A$2:$D$1682,4,FALSE),0)</f>
        <v>0</v>
      </c>
      <c r="J3014" s="138">
        <f>IF(H3014="Rural",VLOOKUP(B3014,'Wage Index Rural (CMS.GOV)-PDPM'!$B$1:$C$54,2,FALSE),0)</f>
        <v>0.81580000000000008</v>
      </c>
    </row>
    <row r="3015" spans="1:10" x14ac:dyDescent="0.25">
      <c r="A3015" s="134">
        <v>49451</v>
      </c>
      <c r="B3015" s="134" t="s">
        <v>4638</v>
      </c>
      <c r="C3015" s="131">
        <v>40060</v>
      </c>
      <c r="D3015" s="132" t="s">
        <v>4739</v>
      </c>
      <c r="E3015" s="133" t="s">
        <v>4740</v>
      </c>
      <c r="F3015" s="133" t="s">
        <v>350</v>
      </c>
      <c r="G3015" s="135">
        <f t="shared" si="46"/>
        <v>0.9153</v>
      </c>
      <c r="H3015" s="134" t="s">
        <v>391</v>
      </c>
      <c r="I3015" s="138">
        <f>IF(H3015="Urban",VLOOKUP(C3015,'Wage Index Urban (CMS.GOV)-PDPM'!$A$2:$D$1682,4,FALSE),0)</f>
        <v>0.9153</v>
      </c>
      <c r="J3015" s="138">
        <f>IF(H3015="Rural",VLOOKUP(B3015,'Wage Index Rural (CMS.GOV)-PDPM'!$B$1:$C$54,2,FALSE),0)</f>
        <v>0</v>
      </c>
    </row>
    <row r="3016" spans="1:10" x14ac:dyDescent="0.25">
      <c r="A3016" s="134">
        <v>49460</v>
      </c>
      <c r="B3016" s="134" t="s">
        <v>4638</v>
      </c>
      <c r="C3016" s="131">
        <v>47260</v>
      </c>
      <c r="D3016" s="132" t="s">
        <v>4741</v>
      </c>
      <c r="E3016" s="133" t="s">
        <v>4742</v>
      </c>
      <c r="F3016" s="133" t="s">
        <v>256</v>
      </c>
      <c r="G3016" s="135">
        <f t="shared" si="46"/>
        <v>0.87120000000000009</v>
      </c>
      <c r="H3016" s="134" t="s">
        <v>391</v>
      </c>
      <c r="I3016" s="138">
        <f>IF(H3016="Urban",VLOOKUP(C3016,'Wage Index Urban (CMS.GOV)-PDPM'!$A$2:$D$1682,4,FALSE),0)</f>
        <v>0.87120000000000009</v>
      </c>
      <c r="J3016" s="138">
        <f>IF(H3016="Rural",VLOOKUP(B3016,'Wage Index Rural (CMS.GOV)-PDPM'!$B$1:$C$54,2,FALSE),0)</f>
        <v>0</v>
      </c>
    </row>
    <row r="3017" spans="1:10" x14ac:dyDescent="0.25">
      <c r="A3017" s="134">
        <v>49470</v>
      </c>
      <c r="B3017" s="134" t="s">
        <v>4638</v>
      </c>
      <c r="C3017" s="131">
        <v>47260</v>
      </c>
      <c r="D3017" s="132" t="s">
        <v>4743</v>
      </c>
      <c r="E3017" s="133" t="s">
        <v>4744</v>
      </c>
      <c r="F3017" s="133" t="s">
        <v>256</v>
      </c>
      <c r="G3017" s="135">
        <f t="shared" ref="G3017:G3080" si="47">IF(H3017="Rural",J3017,I3017)</f>
        <v>0.87120000000000009</v>
      </c>
      <c r="H3017" s="134" t="s">
        <v>391</v>
      </c>
      <c r="I3017" s="138">
        <f>IF(H3017="Urban",VLOOKUP(C3017,'Wage Index Urban (CMS.GOV)-PDPM'!$A$2:$D$1682,4,FALSE),0)</f>
        <v>0.87120000000000009</v>
      </c>
      <c r="J3017" s="138">
        <f>IF(H3017="Rural",VLOOKUP(B3017,'Wage Index Rural (CMS.GOV)-PDPM'!$B$1:$C$54,2,FALSE),0)</f>
        <v>0</v>
      </c>
    </row>
    <row r="3018" spans="1:10" x14ac:dyDescent="0.25">
      <c r="A3018" s="134">
        <v>49480</v>
      </c>
      <c r="B3018" s="134" t="s">
        <v>4638</v>
      </c>
      <c r="C3018" s="131">
        <v>40060</v>
      </c>
      <c r="D3018" s="132" t="s">
        <v>4745</v>
      </c>
      <c r="E3018" s="133" t="s">
        <v>4746</v>
      </c>
      <c r="F3018" s="133" t="s">
        <v>350</v>
      </c>
      <c r="G3018" s="135">
        <f t="shared" si="47"/>
        <v>0.9153</v>
      </c>
      <c r="H3018" s="134" t="s">
        <v>391</v>
      </c>
      <c r="I3018" s="138">
        <f>IF(H3018="Urban",VLOOKUP(C3018,'Wage Index Urban (CMS.GOV)-PDPM'!$A$2:$D$1682,4,FALSE),0)</f>
        <v>0.9153</v>
      </c>
      <c r="J3018" s="138">
        <f>IF(H3018="Rural",VLOOKUP(B3018,'Wage Index Rural (CMS.GOV)-PDPM'!$B$1:$C$54,2,FALSE),0)</f>
        <v>0</v>
      </c>
    </row>
    <row r="3019" spans="1:10" x14ac:dyDescent="0.25">
      <c r="A3019" s="134">
        <v>49490</v>
      </c>
      <c r="B3019" s="134" t="s">
        <v>4638</v>
      </c>
      <c r="C3019" s="131">
        <v>99949</v>
      </c>
      <c r="D3019" s="132" t="s">
        <v>4747</v>
      </c>
      <c r="E3019" s="133" t="s">
        <v>4748</v>
      </c>
      <c r="F3019" s="133" t="s">
        <v>7110</v>
      </c>
      <c r="G3019" s="135">
        <f t="shared" si="47"/>
        <v>0.81580000000000008</v>
      </c>
      <c r="H3019" s="134" t="s">
        <v>388</v>
      </c>
      <c r="I3019" s="138">
        <f>IF(H3019="Urban",VLOOKUP(C3019,'Wage Index Urban (CMS.GOV)-PDPM'!$A$2:$D$1682,4,FALSE),0)</f>
        <v>0</v>
      </c>
      <c r="J3019" s="138">
        <f>IF(H3019="Rural",VLOOKUP(B3019,'Wage Index Rural (CMS.GOV)-PDPM'!$B$1:$C$54,2,FALSE),0)</f>
        <v>0.81580000000000008</v>
      </c>
    </row>
    <row r="3020" spans="1:10" x14ac:dyDescent="0.25">
      <c r="A3020" s="134">
        <v>49500</v>
      </c>
      <c r="B3020" s="134" t="s">
        <v>4638</v>
      </c>
      <c r="C3020" s="131">
        <v>40060</v>
      </c>
      <c r="D3020" s="132" t="s">
        <v>4749</v>
      </c>
      <c r="E3020" s="133" t="s">
        <v>4750</v>
      </c>
      <c r="F3020" s="133" t="s">
        <v>350</v>
      </c>
      <c r="G3020" s="135">
        <f t="shared" si="47"/>
        <v>0.9153</v>
      </c>
      <c r="H3020" s="134" t="s">
        <v>391</v>
      </c>
      <c r="I3020" s="138">
        <f>IF(H3020="Urban",VLOOKUP(C3020,'Wage Index Urban (CMS.GOV)-PDPM'!$A$2:$D$1682,4,FALSE),0)</f>
        <v>0.9153</v>
      </c>
      <c r="J3020" s="138">
        <f>IF(H3020="Rural",VLOOKUP(B3020,'Wage Index Rural (CMS.GOV)-PDPM'!$B$1:$C$54,2,FALSE),0)</f>
        <v>0</v>
      </c>
    </row>
    <row r="3021" spans="1:10" x14ac:dyDescent="0.25">
      <c r="A3021" s="134">
        <v>49510</v>
      </c>
      <c r="B3021" s="134" t="s">
        <v>4638</v>
      </c>
      <c r="C3021" s="131">
        <v>99949</v>
      </c>
      <c r="D3021" s="132" t="s">
        <v>3228</v>
      </c>
      <c r="E3021" s="133" t="s">
        <v>4751</v>
      </c>
      <c r="F3021" s="133" t="s">
        <v>7110</v>
      </c>
      <c r="G3021" s="135">
        <f t="shared" si="47"/>
        <v>0.81580000000000008</v>
      </c>
      <c r="H3021" s="134" t="s">
        <v>388</v>
      </c>
      <c r="I3021" s="138">
        <f>IF(H3021="Urban",VLOOKUP(C3021,'Wage Index Urban (CMS.GOV)-PDPM'!$A$2:$D$1682,4,FALSE),0)</f>
        <v>0</v>
      </c>
      <c r="J3021" s="138">
        <f>IF(H3021="Rural",VLOOKUP(B3021,'Wage Index Rural (CMS.GOV)-PDPM'!$B$1:$C$54,2,FALSE),0)</f>
        <v>0.81580000000000008</v>
      </c>
    </row>
    <row r="3022" spans="1:10" x14ac:dyDescent="0.25">
      <c r="A3022" s="134">
        <v>49520</v>
      </c>
      <c r="B3022" s="134" t="s">
        <v>4638</v>
      </c>
      <c r="C3022" s="131">
        <v>99949</v>
      </c>
      <c r="D3022" s="132" t="s">
        <v>470</v>
      </c>
      <c r="E3022" s="133" t="s">
        <v>4752</v>
      </c>
      <c r="F3022" s="133" t="s">
        <v>7110</v>
      </c>
      <c r="G3022" s="135">
        <f t="shared" si="47"/>
        <v>0.81580000000000008</v>
      </c>
      <c r="H3022" s="134" t="s">
        <v>388</v>
      </c>
      <c r="I3022" s="138">
        <f>IF(H3022="Urban",VLOOKUP(C3022,'Wage Index Urban (CMS.GOV)-PDPM'!$A$2:$D$1682,4,FALSE),0)</f>
        <v>0</v>
      </c>
      <c r="J3022" s="138">
        <f>IF(H3022="Rural",VLOOKUP(B3022,'Wage Index Rural (CMS.GOV)-PDPM'!$B$1:$C$54,2,FALSE),0)</f>
        <v>0.81580000000000008</v>
      </c>
    </row>
    <row r="3023" spans="1:10" x14ac:dyDescent="0.25">
      <c r="A3023" s="134">
        <v>49522</v>
      </c>
      <c r="B3023" s="134" t="s">
        <v>4638</v>
      </c>
      <c r="C3023" s="131">
        <v>99949</v>
      </c>
      <c r="D3023" s="132" t="s">
        <v>4753</v>
      </c>
      <c r="E3023" s="133" t="s">
        <v>4754</v>
      </c>
      <c r="F3023" s="133" t="s">
        <v>7110</v>
      </c>
      <c r="G3023" s="135">
        <f t="shared" si="47"/>
        <v>0.81580000000000008</v>
      </c>
      <c r="H3023" s="134" t="s">
        <v>388</v>
      </c>
      <c r="I3023" s="138">
        <f>IF(H3023="Urban",VLOOKUP(C3023,'Wage Index Urban (CMS.GOV)-PDPM'!$A$2:$D$1682,4,FALSE),0)</f>
        <v>0</v>
      </c>
      <c r="J3023" s="138">
        <f>IF(H3023="Rural",VLOOKUP(B3023,'Wage Index Rural (CMS.GOV)-PDPM'!$B$1:$C$54,2,FALSE),0)</f>
        <v>0.81580000000000008</v>
      </c>
    </row>
    <row r="3024" spans="1:10" x14ac:dyDescent="0.25">
      <c r="A3024" s="134">
        <v>49530</v>
      </c>
      <c r="B3024" s="134" t="s">
        <v>4638</v>
      </c>
      <c r="C3024" s="131">
        <v>47894</v>
      </c>
      <c r="D3024" s="132" t="s">
        <v>4755</v>
      </c>
      <c r="E3024" s="133" t="s">
        <v>4756</v>
      </c>
      <c r="F3024" s="133" t="s">
        <v>79</v>
      </c>
      <c r="G3024" s="135">
        <f t="shared" si="47"/>
        <v>1.0242</v>
      </c>
      <c r="H3024" s="134" t="s">
        <v>391</v>
      </c>
      <c r="I3024" s="138">
        <f>IF(H3024="Urban",VLOOKUP(C3024,'Wage Index Urban (CMS.GOV)-PDPM'!$A$2:$D$1682,4,FALSE),0)</f>
        <v>1.0242</v>
      </c>
      <c r="J3024" s="138">
        <f>IF(H3024="Rural",VLOOKUP(B3024,'Wage Index Rural (CMS.GOV)-PDPM'!$B$1:$C$54,2,FALSE),0)</f>
        <v>0</v>
      </c>
    </row>
    <row r="3025" spans="1:10" x14ac:dyDescent="0.25">
      <c r="A3025" s="134">
        <v>49540</v>
      </c>
      <c r="B3025" s="134" t="s">
        <v>4638</v>
      </c>
      <c r="C3025" s="131">
        <v>99949</v>
      </c>
      <c r="D3025" s="132" t="s">
        <v>1847</v>
      </c>
      <c r="E3025" s="133" t="s">
        <v>4757</v>
      </c>
      <c r="F3025" s="133" t="s">
        <v>7110</v>
      </c>
      <c r="G3025" s="135">
        <f t="shared" si="47"/>
        <v>0.81580000000000008</v>
      </c>
      <c r="H3025" s="134" t="s">
        <v>388</v>
      </c>
      <c r="I3025" s="138">
        <f>IF(H3025="Urban",VLOOKUP(C3025,'Wage Index Urban (CMS.GOV)-PDPM'!$A$2:$D$1682,4,FALSE),0)</f>
        <v>0</v>
      </c>
      <c r="J3025" s="138">
        <f>IF(H3025="Rural",VLOOKUP(B3025,'Wage Index Rural (CMS.GOV)-PDPM'!$B$1:$C$54,2,FALSE),0)</f>
        <v>0.81580000000000008</v>
      </c>
    </row>
    <row r="3026" spans="1:10" x14ac:dyDescent="0.25">
      <c r="A3026" s="134">
        <v>49550</v>
      </c>
      <c r="B3026" s="134" t="s">
        <v>4638</v>
      </c>
      <c r="C3026" s="131">
        <v>99949</v>
      </c>
      <c r="D3026" s="132" t="s">
        <v>4758</v>
      </c>
      <c r="E3026" s="133" t="s">
        <v>4759</v>
      </c>
      <c r="F3026" s="133" t="s">
        <v>7110</v>
      </c>
      <c r="G3026" s="135">
        <f t="shared" si="47"/>
        <v>0.81580000000000008</v>
      </c>
      <c r="H3026" s="134" t="s">
        <v>388</v>
      </c>
      <c r="I3026" s="138">
        <f>IF(H3026="Urban",VLOOKUP(C3026,'Wage Index Urban (CMS.GOV)-PDPM'!$A$2:$D$1682,4,FALSE),0)</f>
        <v>0</v>
      </c>
      <c r="J3026" s="138">
        <f>IF(H3026="Rural",VLOOKUP(B3026,'Wage Index Rural (CMS.GOV)-PDPM'!$B$1:$C$54,2,FALSE),0)</f>
        <v>0.81580000000000008</v>
      </c>
    </row>
    <row r="3027" spans="1:10" x14ac:dyDescent="0.25">
      <c r="A3027" s="134">
        <v>49551</v>
      </c>
      <c r="B3027" s="134" t="s">
        <v>4638</v>
      </c>
      <c r="C3027" s="131">
        <v>31340</v>
      </c>
      <c r="D3027" s="132" t="s">
        <v>4760</v>
      </c>
      <c r="E3027" s="133" t="s">
        <v>4761</v>
      </c>
      <c r="F3027" s="133" t="s">
        <v>351</v>
      </c>
      <c r="G3027" s="135">
        <f t="shared" si="47"/>
        <v>0.79420000000000002</v>
      </c>
      <c r="H3027" s="134" t="s">
        <v>391</v>
      </c>
      <c r="I3027" s="138">
        <f>IF(H3027="Urban",VLOOKUP(C3027,'Wage Index Urban (CMS.GOV)-PDPM'!$A$2:$D$1682,4,FALSE),0)</f>
        <v>0.79420000000000002</v>
      </c>
      <c r="J3027" s="138">
        <f>IF(H3027="Rural",VLOOKUP(B3027,'Wage Index Rural (CMS.GOV)-PDPM'!$B$1:$C$54,2,FALSE),0)</f>
        <v>0</v>
      </c>
    </row>
    <row r="3028" spans="1:10" x14ac:dyDescent="0.25">
      <c r="A3028" s="134">
        <v>49560</v>
      </c>
      <c r="B3028" s="134" t="s">
        <v>4638</v>
      </c>
      <c r="C3028" s="131">
        <v>47894</v>
      </c>
      <c r="D3028" s="132" t="s">
        <v>478</v>
      </c>
      <c r="E3028" s="133" t="s">
        <v>4762</v>
      </c>
      <c r="F3028" s="133" t="s">
        <v>79</v>
      </c>
      <c r="G3028" s="135">
        <f t="shared" si="47"/>
        <v>1.0242</v>
      </c>
      <c r="H3028" s="134" t="s">
        <v>391</v>
      </c>
      <c r="I3028" s="138">
        <f>IF(H3028="Urban",VLOOKUP(C3028,'Wage Index Urban (CMS.GOV)-PDPM'!$A$2:$D$1682,4,FALSE),0)</f>
        <v>1.0242</v>
      </c>
      <c r="J3028" s="138">
        <f>IF(H3028="Rural",VLOOKUP(B3028,'Wage Index Rural (CMS.GOV)-PDPM'!$B$1:$C$54,2,FALSE),0)</f>
        <v>0</v>
      </c>
    </row>
    <row r="3029" spans="1:10" x14ac:dyDescent="0.25">
      <c r="A3029" s="134">
        <v>49563</v>
      </c>
      <c r="B3029" s="134" t="s">
        <v>4638</v>
      </c>
      <c r="C3029" s="131">
        <v>47894</v>
      </c>
      <c r="D3029" s="132" t="s">
        <v>4763</v>
      </c>
      <c r="E3029" s="133" t="s">
        <v>4764</v>
      </c>
      <c r="F3029" s="133" t="s">
        <v>79</v>
      </c>
      <c r="G3029" s="135">
        <f t="shared" si="47"/>
        <v>1.0242</v>
      </c>
      <c r="H3029" s="134" t="s">
        <v>391</v>
      </c>
      <c r="I3029" s="138">
        <f>IF(H3029="Urban",VLOOKUP(C3029,'Wage Index Urban (CMS.GOV)-PDPM'!$A$2:$D$1682,4,FALSE),0)</f>
        <v>1.0242</v>
      </c>
      <c r="J3029" s="138">
        <f>IF(H3029="Rural",VLOOKUP(B3029,'Wage Index Rural (CMS.GOV)-PDPM'!$B$1:$C$54,2,FALSE),0)</f>
        <v>0</v>
      </c>
    </row>
    <row r="3030" spans="1:10" x14ac:dyDescent="0.25">
      <c r="A3030" s="134">
        <v>49565</v>
      </c>
      <c r="B3030" s="134" t="s">
        <v>4638</v>
      </c>
      <c r="C3030" s="131">
        <v>47894</v>
      </c>
      <c r="D3030" s="132" t="s">
        <v>4765</v>
      </c>
      <c r="E3030" s="133" t="s">
        <v>4766</v>
      </c>
      <c r="F3030" s="133" t="s">
        <v>79</v>
      </c>
      <c r="G3030" s="135">
        <f t="shared" si="47"/>
        <v>1.0242</v>
      </c>
      <c r="H3030" s="134" t="s">
        <v>391</v>
      </c>
      <c r="I3030" s="138">
        <f>IF(H3030="Urban",VLOOKUP(C3030,'Wage Index Urban (CMS.GOV)-PDPM'!$A$2:$D$1682,4,FALSE),0)</f>
        <v>1.0242</v>
      </c>
      <c r="J3030" s="138">
        <f>IF(H3030="Rural",VLOOKUP(B3030,'Wage Index Rural (CMS.GOV)-PDPM'!$B$1:$C$54,2,FALSE),0)</f>
        <v>0</v>
      </c>
    </row>
    <row r="3031" spans="1:10" x14ac:dyDescent="0.25">
      <c r="A3031" s="134">
        <v>49561</v>
      </c>
      <c r="B3031" s="134" t="s">
        <v>4638</v>
      </c>
      <c r="C3031" s="131">
        <v>99949</v>
      </c>
      <c r="D3031" s="132" t="s">
        <v>4767</v>
      </c>
      <c r="E3031" s="133" t="s">
        <v>4768</v>
      </c>
      <c r="F3031" s="133" t="s">
        <v>7110</v>
      </c>
      <c r="G3031" s="135">
        <f t="shared" si="47"/>
        <v>0.81580000000000008</v>
      </c>
      <c r="H3031" s="134" t="s">
        <v>388</v>
      </c>
      <c r="I3031" s="138">
        <f>IF(H3031="Urban",VLOOKUP(C3031,'Wage Index Urban (CMS.GOV)-PDPM'!$A$2:$D$1682,4,FALSE),0)</f>
        <v>0</v>
      </c>
      <c r="J3031" s="138">
        <f>IF(H3031="Rural",VLOOKUP(B3031,'Wage Index Rural (CMS.GOV)-PDPM'!$B$1:$C$54,2,FALSE),0)</f>
        <v>0.81580000000000008</v>
      </c>
    </row>
    <row r="3032" spans="1:10" x14ac:dyDescent="0.25">
      <c r="A3032" s="134">
        <v>49570</v>
      </c>
      <c r="B3032" s="134" t="s">
        <v>4638</v>
      </c>
      <c r="C3032" s="131">
        <v>47260</v>
      </c>
      <c r="D3032" s="132" t="s">
        <v>4769</v>
      </c>
      <c r="E3032" s="133" t="s">
        <v>4770</v>
      </c>
      <c r="F3032" s="133" t="s">
        <v>256</v>
      </c>
      <c r="G3032" s="135">
        <f t="shared" si="47"/>
        <v>0.87120000000000009</v>
      </c>
      <c r="H3032" s="134" t="s">
        <v>391</v>
      </c>
      <c r="I3032" s="138">
        <f>IF(H3032="Urban",VLOOKUP(C3032,'Wage Index Urban (CMS.GOV)-PDPM'!$A$2:$D$1682,4,FALSE),0)</f>
        <v>0.87120000000000009</v>
      </c>
      <c r="J3032" s="138">
        <f>IF(H3032="Rural",VLOOKUP(B3032,'Wage Index Rural (CMS.GOV)-PDPM'!$B$1:$C$54,2,FALSE),0)</f>
        <v>0</v>
      </c>
    </row>
    <row r="3033" spans="1:10" x14ac:dyDescent="0.25">
      <c r="A3033" s="134">
        <v>49580</v>
      </c>
      <c r="B3033" s="134" t="s">
        <v>4638</v>
      </c>
      <c r="C3033" s="131">
        <v>99949</v>
      </c>
      <c r="D3033" s="132" t="s">
        <v>3425</v>
      </c>
      <c r="E3033" s="133" t="s">
        <v>4771</v>
      </c>
      <c r="F3033" s="133" t="s">
        <v>7110</v>
      </c>
      <c r="G3033" s="135">
        <f t="shared" si="47"/>
        <v>0.81580000000000008</v>
      </c>
      <c r="H3033" s="134" t="s">
        <v>388</v>
      </c>
      <c r="I3033" s="138">
        <f>IF(H3033="Urban",VLOOKUP(C3033,'Wage Index Urban (CMS.GOV)-PDPM'!$A$2:$D$1682,4,FALSE),0)</f>
        <v>0</v>
      </c>
      <c r="J3033" s="138">
        <f>IF(H3033="Rural",VLOOKUP(B3033,'Wage Index Rural (CMS.GOV)-PDPM'!$B$1:$C$54,2,FALSE),0)</f>
        <v>0.81580000000000008</v>
      </c>
    </row>
    <row r="3034" spans="1:10" x14ac:dyDescent="0.25">
      <c r="A3034" s="134">
        <v>49590</v>
      </c>
      <c r="B3034" s="134" t="s">
        <v>4638</v>
      </c>
      <c r="C3034" s="131">
        <v>99949</v>
      </c>
      <c r="D3034" s="132" t="s">
        <v>988</v>
      </c>
      <c r="E3034" s="133" t="s">
        <v>4772</v>
      </c>
      <c r="F3034" s="133" t="s">
        <v>7110</v>
      </c>
      <c r="G3034" s="135">
        <f t="shared" si="47"/>
        <v>0.81580000000000008</v>
      </c>
      <c r="H3034" s="134" t="s">
        <v>388</v>
      </c>
      <c r="I3034" s="138">
        <f>IF(H3034="Urban",VLOOKUP(C3034,'Wage Index Urban (CMS.GOV)-PDPM'!$A$2:$D$1682,4,FALSE),0)</f>
        <v>0</v>
      </c>
      <c r="J3034" s="138">
        <f>IF(H3034="Rural",VLOOKUP(B3034,'Wage Index Rural (CMS.GOV)-PDPM'!$B$1:$C$54,2,FALSE),0)</f>
        <v>0.81580000000000008</v>
      </c>
    </row>
    <row r="3035" spans="1:10" x14ac:dyDescent="0.25">
      <c r="A3035" s="134">
        <v>49600</v>
      </c>
      <c r="B3035" s="134" t="s">
        <v>4638</v>
      </c>
      <c r="C3035" s="131">
        <v>13980</v>
      </c>
      <c r="D3035" s="132" t="s">
        <v>490</v>
      </c>
      <c r="E3035" s="133" t="s">
        <v>4773</v>
      </c>
      <c r="F3035" s="133" t="s">
        <v>7117</v>
      </c>
      <c r="G3035" s="135">
        <f t="shared" si="47"/>
        <v>0.85670000000000002</v>
      </c>
      <c r="H3035" s="134" t="s">
        <v>391</v>
      </c>
      <c r="I3035" s="138">
        <f>IF(H3035="Urban",VLOOKUP(C3035,'Wage Index Urban (CMS.GOV)-PDPM'!$A$2:$D$1682,4,FALSE),0)</f>
        <v>0.85670000000000002</v>
      </c>
      <c r="J3035" s="138">
        <f>IF(H3035="Rural",VLOOKUP(B3035,'Wage Index Rural (CMS.GOV)-PDPM'!$B$1:$C$54,2,FALSE),0)</f>
        <v>0</v>
      </c>
    </row>
    <row r="3036" spans="1:10" x14ac:dyDescent="0.25">
      <c r="A3036" s="134">
        <v>49620</v>
      </c>
      <c r="B3036" s="134" t="s">
        <v>4638</v>
      </c>
      <c r="C3036" s="131">
        <v>16820</v>
      </c>
      <c r="D3036" s="132" t="s">
        <v>2217</v>
      </c>
      <c r="E3036" s="133" t="s">
        <v>4774</v>
      </c>
      <c r="F3036" s="133" t="s">
        <v>349</v>
      </c>
      <c r="G3036" s="135">
        <f t="shared" si="47"/>
        <v>0.89030000000000009</v>
      </c>
      <c r="H3036" s="134" t="s">
        <v>391</v>
      </c>
      <c r="I3036" s="138">
        <f>IF(H3036="Urban",VLOOKUP(C3036,'Wage Index Urban (CMS.GOV)-PDPM'!$A$2:$D$1682,4,FALSE),0)</f>
        <v>0.89030000000000009</v>
      </c>
      <c r="J3036" s="138">
        <f>IF(H3036="Rural",VLOOKUP(B3036,'Wage Index Rural (CMS.GOV)-PDPM'!$B$1:$C$54,2,FALSE),0)</f>
        <v>0</v>
      </c>
    </row>
    <row r="3037" spans="1:10" x14ac:dyDescent="0.25">
      <c r="A3037" s="134">
        <v>49621</v>
      </c>
      <c r="B3037" s="134" t="s">
        <v>4638</v>
      </c>
      <c r="C3037" s="131">
        <v>40060</v>
      </c>
      <c r="D3037" s="132" t="s">
        <v>4775</v>
      </c>
      <c r="E3037" s="133" t="s">
        <v>4776</v>
      </c>
      <c r="F3037" s="133" t="s">
        <v>350</v>
      </c>
      <c r="G3037" s="135">
        <f t="shared" si="47"/>
        <v>0.9153</v>
      </c>
      <c r="H3037" s="134" t="s">
        <v>391</v>
      </c>
      <c r="I3037" s="138">
        <f>IF(H3037="Urban",VLOOKUP(C3037,'Wage Index Urban (CMS.GOV)-PDPM'!$A$2:$D$1682,4,FALSE),0)</f>
        <v>0.9153</v>
      </c>
      <c r="J3037" s="138">
        <f>IF(H3037="Rural",VLOOKUP(B3037,'Wage Index Rural (CMS.GOV)-PDPM'!$B$1:$C$54,2,FALSE),0)</f>
        <v>0</v>
      </c>
    </row>
    <row r="3038" spans="1:10" x14ac:dyDescent="0.25">
      <c r="A3038" s="134">
        <v>49622</v>
      </c>
      <c r="B3038" s="134" t="s">
        <v>4638</v>
      </c>
      <c r="C3038" s="131">
        <v>47260</v>
      </c>
      <c r="D3038" s="132" t="s">
        <v>4777</v>
      </c>
      <c r="E3038" s="133" t="s">
        <v>4778</v>
      </c>
      <c r="F3038" s="133" t="s">
        <v>256</v>
      </c>
      <c r="G3038" s="135">
        <f t="shared" si="47"/>
        <v>0.87120000000000009</v>
      </c>
      <c r="H3038" s="134" t="s">
        <v>391</v>
      </c>
      <c r="I3038" s="138">
        <f>IF(H3038="Urban",VLOOKUP(C3038,'Wage Index Urban (CMS.GOV)-PDPM'!$A$2:$D$1682,4,FALSE),0)</f>
        <v>0.87120000000000009</v>
      </c>
      <c r="J3038" s="138">
        <f>IF(H3038="Rural",VLOOKUP(B3038,'Wage Index Rural (CMS.GOV)-PDPM'!$B$1:$C$54,2,FALSE),0)</f>
        <v>0</v>
      </c>
    </row>
    <row r="3039" spans="1:10" x14ac:dyDescent="0.25">
      <c r="A3039" s="134">
        <v>49641</v>
      </c>
      <c r="B3039" s="134" t="s">
        <v>4638</v>
      </c>
      <c r="C3039" s="131">
        <v>47260</v>
      </c>
      <c r="D3039" s="132" t="s">
        <v>4779</v>
      </c>
      <c r="E3039" s="133" t="s">
        <v>4780</v>
      </c>
      <c r="F3039" s="133" t="s">
        <v>256</v>
      </c>
      <c r="G3039" s="135">
        <f t="shared" si="47"/>
        <v>0.87120000000000009</v>
      </c>
      <c r="H3039" s="134" t="s">
        <v>391</v>
      </c>
      <c r="I3039" s="138">
        <f>IF(H3039="Urban",VLOOKUP(C3039,'Wage Index Urban (CMS.GOV)-PDPM'!$A$2:$D$1682,4,FALSE),0)</f>
        <v>0.87120000000000009</v>
      </c>
      <c r="J3039" s="138">
        <f>IF(H3039="Rural",VLOOKUP(B3039,'Wage Index Rural (CMS.GOV)-PDPM'!$B$1:$C$54,2,FALSE),0)</f>
        <v>0</v>
      </c>
    </row>
    <row r="3040" spans="1:10" x14ac:dyDescent="0.25">
      <c r="A3040" s="134">
        <v>49650</v>
      </c>
      <c r="B3040" s="134" t="s">
        <v>4638</v>
      </c>
      <c r="C3040" s="131">
        <v>99949</v>
      </c>
      <c r="D3040" s="132" t="s">
        <v>3429</v>
      </c>
      <c r="E3040" s="133" t="s">
        <v>4781</v>
      </c>
      <c r="F3040" s="133" t="s">
        <v>7110</v>
      </c>
      <c r="G3040" s="135">
        <f t="shared" si="47"/>
        <v>0.81580000000000008</v>
      </c>
      <c r="H3040" s="134" t="s">
        <v>388</v>
      </c>
      <c r="I3040" s="138">
        <f>IF(H3040="Urban",VLOOKUP(C3040,'Wage Index Urban (CMS.GOV)-PDPM'!$A$2:$D$1682,4,FALSE),0)</f>
        <v>0</v>
      </c>
      <c r="J3040" s="138">
        <f>IF(H3040="Rural",VLOOKUP(B3040,'Wage Index Rural (CMS.GOV)-PDPM'!$B$1:$C$54,2,FALSE),0)</f>
        <v>0.81580000000000008</v>
      </c>
    </row>
    <row r="3041" spans="1:10" x14ac:dyDescent="0.25">
      <c r="A3041" s="134">
        <v>49660</v>
      </c>
      <c r="B3041" s="134" t="s">
        <v>4638</v>
      </c>
      <c r="C3041" s="131">
        <v>99949</v>
      </c>
      <c r="D3041" s="132" t="s">
        <v>3852</v>
      </c>
      <c r="E3041" s="133" t="s">
        <v>4782</v>
      </c>
      <c r="F3041" s="133" t="s">
        <v>7110</v>
      </c>
      <c r="G3041" s="135">
        <f t="shared" si="47"/>
        <v>0.81580000000000008</v>
      </c>
      <c r="H3041" s="134" t="s">
        <v>388</v>
      </c>
      <c r="I3041" s="138">
        <f>IF(H3041="Urban",VLOOKUP(C3041,'Wage Index Urban (CMS.GOV)-PDPM'!$A$2:$D$1682,4,FALSE),0)</f>
        <v>0</v>
      </c>
      <c r="J3041" s="138">
        <f>IF(H3041="Rural",VLOOKUP(B3041,'Wage Index Rural (CMS.GOV)-PDPM'!$B$1:$C$54,2,FALSE),0)</f>
        <v>0.81580000000000008</v>
      </c>
    </row>
    <row r="3042" spans="1:10" x14ac:dyDescent="0.25">
      <c r="A3042" s="134">
        <v>49661</v>
      </c>
      <c r="B3042" s="134" t="s">
        <v>4638</v>
      </c>
      <c r="C3042" s="131">
        <v>99949</v>
      </c>
      <c r="D3042" s="132" t="s">
        <v>4783</v>
      </c>
      <c r="E3042" s="133" t="s">
        <v>4784</v>
      </c>
      <c r="F3042" s="133" t="s">
        <v>7110</v>
      </c>
      <c r="G3042" s="135">
        <f t="shared" si="47"/>
        <v>0.81580000000000008</v>
      </c>
      <c r="H3042" s="134" t="s">
        <v>388</v>
      </c>
      <c r="I3042" s="138">
        <f>IF(H3042="Urban",VLOOKUP(C3042,'Wage Index Urban (CMS.GOV)-PDPM'!$A$2:$D$1682,4,FALSE),0)</f>
        <v>0</v>
      </c>
      <c r="J3042" s="138">
        <f>IF(H3042="Rural",VLOOKUP(B3042,'Wage Index Rural (CMS.GOV)-PDPM'!$B$1:$C$54,2,FALSE),0)</f>
        <v>0.81580000000000008</v>
      </c>
    </row>
    <row r="3043" spans="1:10" x14ac:dyDescent="0.25">
      <c r="A3043" s="134">
        <v>49670</v>
      </c>
      <c r="B3043" s="134" t="s">
        <v>4638</v>
      </c>
      <c r="C3043" s="131">
        <v>99949</v>
      </c>
      <c r="D3043" s="132" t="s">
        <v>4785</v>
      </c>
      <c r="E3043" s="133" t="s">
        <v>4786</v>
      </c>
      <c r="F3043" s="133" t="s">
        <v>7110</v>
      </c>
      <c r="G3043" s="135">
        <f t="shared" si="47"/>
        <v>0.81580000000000008</v>
      </c>
      <c r="H3043" s="134" t="s">
        <v>388</v>
      </c>
      <c r="I3043" s="138">
        <f>IF(H3043="Urban",VLOOKUP(C3043,'Wage Index Urban (CMS.GOV)-PDPM'!$A$2:$D$1682,4,FALSE),0)</f>
        <v>0</v>
      </c>
      <c r="J3043" s="138">
        <f>IF(H3043="Rural",VLOOKUP(B3043,'Wage Index Rural (CMS.GOV)-PDPM'!$B$1:$C$54,2,FALSE),0)</f>
        <v>0.81580000000000008</v>
      </c>
    </row>
    <row r="3044" spans="1:10" x14ac:dyDescent="0.25">
      <c r="A3044" s="134">
        <v>49680</v>
      </c>
      <c r="B3044" s="134" t="s">
        <v>4638</v>
      </c>
      <c r="C3044" s="131">
        <v>99949</v>
      </c>
      <c r="D3044" s="132" t="s">
        <v>804</v>
      </c>
      <c r="E3044" s="133" t="s">
        <v>4787</v>
      </c>
      <c r="F3044" s="133" t="s">
        <v>7110</v>
      </c>
      <c r="G3044" s="135">
        <f t="shared" si="47"/>
        <v>0.81580000000000008</v>
      </c>
      <c r="H3044" s="134" t="s">
        <v>388</v>
      </c>
      <c r="I3044" s="138">
        <f>IF(H3044="Urban",VLOOKUP(C3044,'Wage Index Urban (CMS.GOV)-PDPM'!$A$2:$D$1682,4,FALSE),0)</f>
        <v>0</v>
      </c>
      <c r="J3044" s="138">
        <f>IF(H3044="Rural",VLOOKUP(B3044,'Wage Index Rural (CMS.GOV)-PDPM'!$B$1:$C$54,2,FALSE),0)</f>
        <v>0.81580000000000008</v>
      </c>
    </row>
    <row r="3045" spans="1:10" x14ac:dyDescent="0.25">
      <c r="A3045" s="134">
        <v>49690</v>
      </c>
      <c r="B3045" s="134" t="s">
        <v>4638</v>
      </c>
      <c r="C3045" s="131">
        <v>99949</v>
      </c>
      <c r="D3045" s="132" t="s">
        <v>1870</v>
      </c>
      <c r="E3045" s="133" t="s">
        <v>4788</v>
      </c>
      <c r="F3045" s="133" t="s">
        <v>7110</v>
      </c>
      <c r="G3045" s="135">
        <f t="shared" si="47"/>
        <v>0.81580000000000008</v>
      </c>
      <c r="H3045" s="134" t="s">
        <v>388</v>
      </c>
      <c r="I3045" s="138">
        <f>IF(H3045="Urban",VLOOKUP(C3045,'Wage Index Urban (CMS.GOV)-PDPM'!$A$2:$D$1682,4,FALSE),0)</f>
        <v>0</v>
      </c>
      <c r="J3045" s="138">
        <f>IF(H3045="Rural",VLOOKUP(B3045,'Wage Index Rural (CMS.GOV)-PDPM'!$B$1:$C$54,2,FALSE),0)</f>
        <v>0.81580000000000008</v>
      </c>
    </row>
    <row r="3046" spans="1:10" x14ac:dyDescent="0.25">
      <c r="A3046" s="134">
        <v>49700</v>
      </c>
      <c r="B3046" s="134" t="s">
        <v>4638</v>
      </c>
      <c r="C3046" s="131">
        <v>99949</v>
      </c>
      <c r="D3046" s="132" t="s">
        <v>4789</v>
      </c>
      <c r="E3046" s="133" t="s">
        <v>4790</v>
      </c>
      <c r="F3046" s="133" t="s">
        <v>7110</v>
      </c>
      <c r="G3046" s="135">
        <f t="shared" si="47"/>
        <v>0.81580000000000008</v>
      </c>
      <c r="H3046" s="134" t="s">
        <v>388</v>
      </c>
      <c r="I3046" s="138">
        <f>IF(H3046="Urban",VLOOKUP(C3046,'Wage Index Urban (CMS.GOV)-PDPM'!$A$2:$D$1682,4,FALSE),0)</f>
        <v>0</v>
      </c>
      <c r="J3046" s="138">
        <f>IF(H3046="Rural",VLOOKUP(B3046,'Wage Index Rural (CMS.GOV)-PDPM'!$B$1:$C$54,2,FALSE),0)</f>
        <v>0.81580000000000008</v>
      </c>
    </row>
    <row r="3047" spans="1:10" x14ac:dyDescent="0.25">
      <c r="A3047" s="134">
        <v>49701</v>
      </c>
      <c r="B3047" s="134" t="s">
        <v>4638</v>
      </c>
      <c r="C3047" s="131">
        <v>40060</v>
      </c>
      <c r="D3047" s="132" t="s">
        <v>4791</v>
      </c>
      <c r="E3047" s="133" t="s">
        <v>4792</v>
      </c>
      <c r="F3047" s="133" t="s">
        <v>350</v>
      </c>
      <c r="G3047" s="135">
        <f t="shared" si="47"/>
        <v>0.9153</v>
      </c>
      <c r="H3047" s="134" t="s">
        <v>391</v>
      </c>
      <c r="I3047" s="138">
        <f>IF(H3047="Urban",VLOOKUP(C3047,'Wage Index Urban (CMS.GOV)-PDPM'!$A$2:$D$1682,4,FALSE),0)</f>
        <v>0.9153</v>
      </c>
      <c r="J3047" s="138">
        <f>IF(H3047="Rural",VLOOKUP(B3047,'Wage Index Rural (CMS.GOV)-PDPM'!$B$1:$C$54,2,FALSE),0)</f>
        <v>0</v>
      </c>
    </row>
    <row r="3048" spans="1:10" x14ac:dyDescent="0.25">
      <c r="A3048" s="134">
        <v>49710</v>
      </c>
      <c r="B3048" s="134" t="s">
        <v>4638</v>
      </c>
      <c r="C3048" s="131">
        <v>99949</v>
      </c>
      <c r="D3048" s="132" t="s">
        <v>4793</v>
      </c>
      <c r="E3048" s="133" t="s">
        <v>4794</v>
      </c>
      <c r="F3048" s="133" t="s">
        <v>7110</v>
      </c>
      <c r="G3048" s="135">
        <f t="shared" si="47"/>
        <v>0.81580000000000008</v>
      </c>
      <c r="H3048" s="134" t="s">
        <v>388</v>
      </c>
      <c r="I3048" s="138">
        <f>IF(H3048="Urban",VLOOKUP(C3048,'Wage Index Urban (CMS.GOV)-PDPM'!$A$2:$D$1682,4,FALSE),0)</f>
        <v>0</v>
      </c>
      <c r="J3048" s="138">
        <f>IF(H3048="Rural",VLOOKUP(B3048,'Wage Index Rural (CMS.GOV)-PDPM'!$B$1:$C$54,2,FALSE),0)</f>
        <v>0.81580000000000008</v>
      </c>
    </row>
    <row r="3049" spans="1:10" x14ac:dyDescent="0.25">
      <c r="A3049" s="134">
        <v>49712</v>
      </c>
      <c r="B3049" s="134" t="s">
        <v>4638</v>
      </c>
      <c r="C3049" s="131">
        <v>47260</v>
      </c>
      <c r="D3049" s="132" t="s">
        <v>4795</v>
      </c>
      <c r="E3049" s="133" t="s">
        <v>4796</v>
      </c>
      <c r="F3049" s="133" t="s">
        <v>256</v>
      </c>
      <c r="G3049" s="135">
        <f t="shared" si="47"/>
        <v>0.87120000000000009</v>
      </c>
      <c r="H3049" s="134" t="s">
        <v>391</v>
      </c>
      <c r="I3049" s="138">
        <f>IF(H3049="Urban",VLOOKUP(C3049,'Wage Index Urban (CMS.GOV)-PDPM'!$A$2:$D$1682,4,FALSE),0)</f>
        <v>0.87120000000000009</v>
      </c>
      <c r="J3049" s="138">
        <f>IF(H3049="Rural",VLOOKUP(B3049,'Wage Index Rural (CMS.GOV)-PDPM'!$B$1:$C$54,2,FALSE),0)</f>
        <v>0</v>
      </c>
    </row>
    <row r="3050" spans="1:10" x14ac:dyDescent="0.25">
      <c r="A3050" s="134">
        <v>49711</v>
      </c>
      <c r="B3050" s="134" t="s">
        <v>4638</v>
      </c>
      <c r="C3050" s="131">
        <v>47260</v>
      </c>
      <c r="D3050" s="132" t="s">
        <v>4797</v>
      </c>
      <c r="E3050" s="133" t="s">
        <v>4798</v>
      </c>
      <c r="F3050" s="133" t="s">
        <v>256</v>
      </c>
      <c r="G3050" s="135">
        <f t="shared" si="47"/>
        <v>0.87120000000000009</v>
      </c>
      <c r="H3050" s="134" t="s">
        <v>391</v>
      </c>
      <c r="I3050" s="138">
        <f>IF(H3050="Urban",VLOOKUP(C3050,'Wage Index Urban (CMS.GOV)-PDPM'!$A$2:$D$1682,4,FALSE),0)</f>
        <v>0.87120000000000009</v>
      </c>
      <c r="J3050" s="138">
        <f>IF(H3050="Rural",VLOOKUP(B3050,'Wage Index Rural (CMS.GOV)-PDPM'!$B$1:$C$54,2,FALSE),0)</f>
        <v>0</v>
      </c>
    </row>
    <row r="3051" spans="1:10" x14ac:dyDescent="0.25">
      <c r="A3051" s="134">
        <v>49720</v>
      </c>
      <c r="B3051" s="134" t="s">
        <v>4638</v>
      </c>
      <c r="C3051" s="131">
        <v>40060</v>
      </c>
      <c r="D3051" s="132" t="s">
        <v>4799</v>
      </c>
      <c r="E3051" s="133" t="s">
        <v>4800</v>
      </c>
      <c r="F3051" s="133" t="s">
        <v>350</v>
      </c>
      <c r="G3051" s="135">
        <f t="shared" si="47"/>
        <v>0.9153</v>
      </c>
      <c r="H3051" s="134" t="s">
        <v>391</v>
      </c>
      <c r="I3051" s="138">
        <f>IF(H3051="Urban",VLOOKUP(C3051,'Wage Index Urban (CMS.GOV)-PDPM'!$A$2:$D$1682,4,FALSE),0)</f>
        <v>0.9153</v>
      </c>
      <c r="J3051" s="138">
        <f>IF(H3051="Rural",VLOOKUP(B3051,'Wage Index Rural (CMS.GOV)-PDPM'!$B$1:$C$54,2,FALSE),0)</f>
        <v>0</v>
      </c>
    </row>
    <row r="3052" spans="1:10" x14ac:dyDescent="0.25">
      <c r="A3052" s="134">
        <v>49730</v>
      </c>
      <c r="B3052" s="134" t="s">
        <v>4638</v>
      </c>
      <c r="C3052" s="131">
        <v>99949</v>
      </c>
      <c r="D3052" s="132" t="s">
        <v>4801</v>
      </c>
      <c r="E3052" s="133" t="s">
        <v>4802</v>
      </c>
      <c r="F3052" s="133" t="s">
        <v>7110</v>
      </c>
      <c r="G3052" s="135">
        <f t="shared" si="47"/>
        <v>0.81580000000000008</v>
      </c>
      <c r="H3052" s="134" t="s">
        <v>388</v>
      </c>
      <c r="I3052" s="138">
        <f>IF(H3052="Urban",VLOOKUP(C3052,'Wage Index Urban (CMS.GOV)-PDPM'!$A$2:$D$1682,4,FALSE),0)</f>
        <v>0</v>
      </c>
      <c r="J3052" s="138">
        <f>IF(H3052="Rural",VLOOKUP(B3052,'Wage Index Rural (CMS.GOV)-PDPM'!$B$1:$C$54,2,FALSE),0)</f>
        <v>0.81580000000000008</v>
      </c>
    </row>
    <row r="3053" spans="1:10" x14ac:dyDescent="0.25">
      <c r="A3053" s="134">
        <v>49740</v>
      </c>
      <c r="B3053" s="134" t="s">
        <v>4638</v>
      </c>
      <c r="C3053" s="131">
        <v>40060</v>
      </c>
      <c r="D3053" s="132" t="s">
        <v>4803</v>
      </c>
      <c r="E3053" s="133" t="s">
        <v>4804</v>
      </c>
      <c r="F3053" s="133" t="s">
        <v>350</v>
      </c>
      <c r="G3053" s="135">
        <f t="shared" si="47"/>
        <v>0.9153</v>
      </c>
      <c r="H3053" s="134" t="s">
        <v>391</v>
      </c>
      <c r="I3053" s="138">
        <f>IF(H3053="Urban",VLOOKUP(C3053,'Wage Index Urban (CMS.GOV)-PDPM'!$A$2:$D$1682,4,FALSE),0)</f>
        <v>0.9153</v>
      </c>
      <c r="J3053" s="138">
        <f>IF(H3053="Rural",VLOOKUP(B3053,'Wage Index Rural (CMS.GOV)-PDPM'!$B$1:$C$54,2,FALSE),0)</f>
        <v>0</v>
      </c>
    </row>
    <row r="3054" spans="1:10" x14ac:dyDescent="0.25">
      <c r="A3054" s="134">
        <v>49750</v>
      </c>
      <c r="B3054" s="134" t="s">
        <v>4638</v>
      </c>
      <c r="C3054" s="131">
        <v>47894</v>
      </c>
      <c r="D3054" s="132" t="s">
        <v>4805</v>
      </c>
      <c r="E3054" s="133" t="s">
        <v>4806</v>
      </c>
      <c r="F3054" s="133" t="s">
        <v>79</v>
      </c>
      <c r="G3054" s="135">
        <f t="shared" si="47"/>
        <v>1.0242</v>
      </c>
      <c r="H3054" s="134" t="s">
        <v>391</v>
      </c>
      <c r="I3054" s="138">
        <f>IF(H3054="Urban",VLOOKUP(C3054,'Wage Index Urban (CMS.GOV)-PDPM'!$A$2:$D$1682,4,FALSE),0)</f>
        <v>1.0242</v>
      </c>
      <c r="J3054" s="138">
        <f>IF(H3054="Rural",VLOOKUP(B3054,'Wage Index Rural (CMS.GOV)-PDPM'!$B$1:$C$54,2,FALSE),0)</f>
        <v>0</v>
      </c>
    </row>
    <row r="3055" spans="1:10" x14ac:dyDescent="0.25">
      <c r="A3055" s="134">
        <v>49770</v>
      </c>
      <c r="B3055" s="134" t="s">
        <v>4638</v>
      </c>
      <c r="C3055" s="131">
        <v>13980</v>
      </c>
      <c r="D3055" s="132" t="s">
        <v>716</v>
      </c>
      <c r="E3055" s="133" t="s">
        <v>4807</v>
      </c>
      <c r="F3055" s="133" t="s">
        <v>7117</v>
      </c>
      <c r="G3055" s="135">
        <f t="shared" si="47"/>
        <v>0.85670000000000002</v>
      </c>
      <c r="H3055" s="134" t="s">
        <v>391</v>
      </c>
      <c r="I3055" s="138">
        <f>IF(H3055="Urban",VLOOKUP(C3055,'Wage Index Urban (CMS.GOV)-PDPM'!$A$2:$D$1682,4,FALSE),0)</f>
        <v>0.85670000000000002</v>
      </c>
      <c r="J3055" s="138">
        <f>IF(H3055="Rural",VLOOKUP(B3055,'Wage Index Rural (CMS.GOV)-PDPM'!$B$1:$C$54,2,FALSE),0)</f>
        <v>0</v>
      </c>
    </row>
    <row r="3056" spans="1:10" x14ac:dyDescent="0.25">
      <c r="A3056" s="134">
        <v>49771</v>
      </c>
      <c r="B3056" s="134" t="s">
        <v>4638</v>
      </c>
      <c r="C3056" s="131">
        <v>13980</v>
      </c>
      <c r="D3056" s="132" t="s">
        <v>4808</v>
      </c>
      <c r="E3056" s="133" t="s">
        <v>4809</v>
      </c>
      <c r="F3056" s="133" t="s">
        <v>7117</v>
      </c>
      <c r="G3056" s="135">
        <f t="shared" si="47"/>
        <v>0.85670000000000002</v>
      </c>
      <c r="H3056" s="134" t="s">
        <v>391</v>
      </c>
      <c r="I3056" s="138">
        <f>IF(H3056="Urban",VLOOKUP(C3056,'Wage Index Urban (CMS.GOV)-PDPM'!$A$2:$D$1682,4,FALSE),0)</f>
        <v>0.85670000000000002</v>
      </c>
      <c r="J3056" s="138">
        <f>IF(H3056="Rural",VLOOKUP(B3056,'Wage Index Rural (CMS.GOV)-PDPM'!$B$1:$C$54,2,FALSE),0)</f>
        <v>0</v>
      </c>
    </row>
    <row r="3057" spans="1:10" x14ac:dyDescent="0.25">
      <c r="A3057" s="134">
        <v>49780</v>
      </c>
      <c r="B3057" s="134" t="s">
        <v>4638</v>
      </c>
      <c r="C3057" s="131">
        <v>47894</v>
      </c>
      <c r="D3057" s="132" t="s">
        <v>4810</v>
      </c>
      <c r="E3057" s="133" t="s">
        <v>4811</v>
      </c>
      <c r="F3057" s="133" t="s">
        <v>79</v>
      </c>
      <c r="G3057" s="135">
        <f t="shared" si="47"/>
        <v>1.0242</v>
      </c>
      <c r="H3057" s="134" t="s">
        <v>391</v>
      </c>
      <c r="I3057" s="138">
        <f>IF(H3057="Urban",VLOOKUP(C3057,'Wage Index Urban (CMS.GOV)-PDPM'!$A$2:$D$1682,4,FALSE),0)</f>
        <v>1.0242</v>
      </c>
      <c r="J3057" s="138">
        <f>IF(H3057="Rural",VLOOKUP(B3057,'Wage Index Rural (CMS.GOV)-PDPM'!$B$1:$C$54,2,FALSE),0)</f>
        <v>0</v>
      </c>
    </row>
    <row r="3058" spans="1:10" x14ac:dyDescent="0.25">
      <c r="A3058" s="134">
        <v>49790</v>
      </c>
      <c r="B3058" s="134" t="s">
        <v>4638</v>
      </c>
      <c r="C3058" s="131">
        <v>99949</v>
      </c>
      <c r="D3058" s="132" t="s">
        <v>1322</v>
      </c>
      <c r="E3058" s="133" t="s">
        <v>4812</v>
      </c>
      <c r="F3058" s="133" t="s">
        <v>7110</v>
      </c>
      <c r="G3058" s="135">
        <f t="shared" si="47"/>
        <v>0.81580000000000008</v>
      </c>
      <c r="H3058" s="134" t="s">
        <v>388</v>
      </c>
      <c r="I3058" s="138">
        <f>IF(H3058="Urban",VLOOKUP(C3058,'Wage Index Urban (CMS.GOV)-PDPM'!$A$2:$D$1682,4,FALSE),0)</f>
        <v>0</v>
      </c>
      <c r="J3058" s="138">
        <f>IF(H3058="Rural",VLOOKUP(B3058,'Wage Index Rural (CMS.GOV)-PDPM'!$B$1:$C$54,2,FALSE),0)</f>
        <v>0.81580000000000008</v>
      </c>
    </row>
    <row r="3059" spans="1:10" x14ac:dyDescent="0.25">
      <c r="A3059" s="134">
        <v>49791</v>
      </c>
      <c r="B3059" s="134" t="s">
        <v>4638</v>
      </c>
      <c r="C3059" s="131">
        <v>40060</v>
      </c>
      <c r="D3059" s="132" t="s">
        <v>4813</v>
      </c>
      <c r="E3059" s="133" t="s">
        <v>4814</v>
      </c>
      <c r="F3059" s="133" t="s">
        <v>350</v>
      </c>
      <c r="G3059" s="135">
        <f t="shared" si="47"/>
        <v>0.9153</v>
      </c>
      <c r="H3059" s="134" t="s">
        <v>391</v>
      </c>
      <c r="I3059" s="138">
        <f>IF(H3059="Urban",VLOOKUP(C3059,'Wage Index Urban (CMS.GOV)-PDPM'!$A$2:$D$1682,4,FALSE),0)</f>
        <v>0.9153</v>
      </c>
      <c r="J3059" s="138">
        <f>IF(H3059="Rural",VLOOKUP(B3059,'Wage Index Rural (CMS.GOV)-PDPM'!$B$1:$C$54,2,FALSE),0)</f>
        <v>0</v>
      </c>
    </row>
    <row r="3060" spans="1:10" x14ac:dyDescent="0.25">
      <c r="A3060" s="134">
        <v>49800</v>
      </c>
      <c r="B3060" s="134" t="s">
        <v>4638</v>
      </c>
      <c r="C3060" s="131">
        <v>40220</v>
      </c>
      <c r="D3060" s="132" t="s">
        <v>4815</v>
      </c>
      <c r="E3060" s="133" t="s">
        <v>4816</v>
      </c>
      <c r="F3060" s="133" t="s">
        <v>352</v>
      </c>
      <c r="G3060" s="135">
        <f t="shared" si="47"/>
        <v>0.84140000000000004</v>
      </c>
      <c r="H3060" s="134" t="s">
        <v>391</v>
      </c>
      <c r="I3060" s="138">
        <f>IF(H3060="Urban",VLOOKUP(C3060,'Wage Index Urban (CMS.GOV)-PDPM'!$A$2:$D$1682,4,FALSE),0)</f>
        <v>0.84140000000000004</v>
      </c>
      <c r="J3060" s="138">
        <f>IF(H3060="Rural",VLOOKUP(B3060,'Wage Index Rural (CMS.GOV)-PDPM'!$B$1:$C$54,2,FALSE),0)</f>
        <v>0</v>
      </c>
    </row>
    <row r="3061" spans="1:10" x14ac:dyDescent="0.25">
      <c r="A3061" s="134">
        <v>49801</v>
      </c>
      <c r="B3061" s="134" t="s">
        <v>4638</v>
      </c>
      <c r="C3061" s="131">
        <v>40220</v>
      </c>
      <c r="D3061" s="132" t="s">
        <v>4817</v>
      </c>
      <c r="E3061" s="133" t="s">
        <v>4818</v>
      </c>
      <c r="F3061" s="133" t="s">
        <v>352</v>
      </c>
      <c r="G3061" s="135">
        <f t="shared" si="47"/>
        <v>0.84140000000000004</v>
      </c>
      <c r="H3061" s="134" t="s">
        <v>391</v>
      </c>
      <c r="I3061" s="138">
        <f>IF(H3061="Urban",VLOOKUP(C3061,'Wage Index Urban (CMS.GOV)-PDPM'!$A$2:$D$1682,4,FALSE),0)</f>
        <v>0.84140000000000004</v>
      </c>
      <c r="J3061" s="138">
        <f>IF(H3061="Rural",VLOOKUP(B3061,'Wage Index Rural (CMS.GOV)-PDPM'!$B$1:$C$54,2,FALSE),0)</f>
        <v>0</v>
      </c>
    </row>
    <row r="3062" spans="1:10" x14ac:dyDescent="0.25">
      <c r="A3062" s="134">
        <v>49810</v>
      </c>
      <c r="B3062" s="134" t="s">
        <v>4638</v>
      </c>
      <c r="C3062" s="131">
        <v>99949</v>
      </c>
      <c r="D3062" s="132" t="s">
        <v>4819</v>
      </c>
      <c r="E3062" s="133" t="s">
        <v>4820</v>
      </c>
      <c r="F3062" s="133" t="s">
        <v>7110</v>
      </c>
      <c r="G3062" s="135">
        <f t="shared" si="47"/>
        <v>0.81580000000000008</v>
      </c>
      <c r="H3062" s="134" t="s">
        <v>388</v>
      </c>
      <c r="I3062" s="138">
        <f>IF(H3062="Urban",VLOOKUP(C3062,'Wage Index Urban (CMS.GOV)-PDPM'!$A$2:$D$1682,4,FALSE),0)</f>
        <v>0</v>
      </c>
      <c r="J3062" s="138">
        <f>IF(H3062="Rural",VLOOKUP(B3062,'Wage Index Rural (CMS.GOV)-PDPM'!$B$1:$C$54,2,FALSE),0)</f>
        <v>0.81580000000000008</v>
      </c>
    </row>
    <row r="3063" spans="1:10" x14ac:dyDescent="0.25">
      <c r="A3063" s="134">
        <v>49820</v>
      </c>
      <c r="B3063" s="134" t="s">
        <v>4638</v>
      </c>
      <c r="C3063" s="131">
        <v>25500</v>
      </c>
      <c r="D3063" s="132" t="s">
        <v>3317</v>
      </c>
      <c r="E3063" s="133" t="s">
        <v>4821</v>
      </c>
      <c r="F3063" s="133" t="s">
        <v>354</v>
      </c>
      <c r="G3063" s="135">
        <f t="shared" si="47"/>
        <v>0.9123</v>
      </c>
      <c r="H3063" s="134" t="s">
        <v>391</v>
      </c>
      <c r="I3063" s="138">
        <f>IF(H3063="Urban",VLOOKUP(C3063,'Wage Index Urban (CMS.GOV)-PDPM'!$A$2:$D$1682,4,FALSE),0)</f>
        <v>0.9123</v>
      </c>
      <c r="J3063" s="138">
        <f>IF(H3063="Rural",VLOOKUP(B3063,'Wage Index Rural (CMS.GOV)-PDPM'!$B$1:$C$54,2,FALSE),0)</f>
        <v>0</v>
      </c>
    </row>
    <row r="3064" spans="1:10" x14ac:dyDescent="0.25">
      <c r="A3064" s="134">
        <v>49830</v>
      </c>
      <c r="B3064" s="134" t="s">
        <v>4638</v>
      </c>
      <c r="C3064" s="131">
        <v>99949</v>
      </c>
      <c r="D3064" s="132" t="s">
        <v>502</v>
      </c>
      <c r="E3064" s="133" t="s">
        <v>4822</v>
      </c>
      <c r="F3064" s="133" t="s">
        <v>7110</v>
      </c>
      <c r="G3064" s="135">
        <f t="shared" si="47"/>
        <v>0.81580000000000008</v>
      </c>
      <c r="H3064" s="134" t="s">
        <v>388</v>
      </c>
      <c r="I3064" s="138">
        <f>IF(H3064="Urban",VLOOKUP(C3064,'Wage Index Urban (CMS.GOV)-PDPM'!$A$2:$D$1682,4,FALSE),0)</f>
        <v>0</v>
      </c>
      <c r="J3064" s="138">
        <f>IF(H3064="Rural",VLOOKUP(B3064,'Wage Index Rural (CMS.GOV)-PDPM'!$B$1:$C$54,2,FALSE),0)</f>
        <v>0.81580000000000008</v>
      </c>
    </row>
    <row r="3065" spans="1:10" x14ac:dyDescent="0.25">
      <c r="A3065" s="134">
        <v>49838</v>
      </c>
      <c r="B3065" s="134" t="s">
        <v>4638</v>
      </c>
      <c r="C3065" s="131">
        <v>40220</v>
      </c>
      <c r="D3065" s="132" t="s">
        <v>4823</v>
      </c>
      <c r="E3065" s="133" t="s">
        <v>4824</v>
      </c>
      <c r="F3065" s="133" t="s">
        <v>352</v>
      </c>
      <c r="G3065" s="135">
        <f t="shared" si="47"/>
        <v>0.84140000000000004</v>
      </c>
      <c r="H3065" s="134" t="s">
        <v>391</v>
      </c>
      <c r="I3065" s="138">
        <f>IF(H3065="Urban",VLOOKUP(C3065,'Wage Index Urban (CMS.GOV)-PDPM'!$A$2:$D$1682,4,FALSE),0)</f>
        <v>0.84140000000000004</v>
      </c>
      <c r="J3065" s="138">
        <f>IF(H3065="Rural",VLOOKUP(B3065,'Wage Index Rural (CMS.GOV)-PDPM'!$B$1:$C$54,2,FALSE),0)</f>
        <v>0</v>
      </c>
    </row>
    <row r="3066" spans="1:10" x14ac:dyDescent="0.25">
      <c r="A3066" s="134">
        <v>49840</v>
      </c>
      <c r="B3066" s="134" t="s">
        <v>4638</v>
      </c>
      <c r="C3066" s="131">
        <v>28700</v>
      </c>
      <c r="D3066" s="132" t="s">
        <v>721</v>
      </c>
      <c r="E3066" s="133" t="s">
        <v>4825</v>
      </c>
      <c r="F3066" s="133" t="s">
        <v>6510</v>
      </c>
      <c r="G3066" s="135">
        <f t="shared" si="47"/>
        <v>0.76800000000000002</v>
      </c>
      <c r="H3066" s="134" t="s">
        <v>391</v>
      </c>
      <c r="I3066" s="138">
        <f>IF(H3066="Urban",VLOOKUP(C3066,'Wage Index Urban (CMS.GOV)-PDPM'!$A$2:$D$1682,4,FALSE),0)</f>
        <v>0.76800000000000002</v>
      </c>
      <c r="J3066" s="138">
        <f>IF(H3066="Rural",VLOOKUP(B3066,'Wage Index Rural (CMS.GOV)-PDPM'!$B$1:$C$54,2,FALSE),0)</f>
        <v>0</v>
      </c>
    </row>
    <row r="3067" spans="1:10" x14ac:dyDescent="0.25">
      <c r="A3067" s="134">
        <v>49850</v>
      </c>
      <c r="B3067" s="134" t="s">
        <v>4638</v>
      </c>
      <c r="C3067" s="131">
        <v>99949</v>
      </c>
      <c r="D3067" s="132" t="s">
        <v>4826</v>
      </c>
      <c r="E3067" s="133" t="s">
        <v>4827</v>
      </c>
      <c r="F3067" s="133" t="s">
        <v>7110</v>
      </c>
      <c r="G3067" s="135">
        <f t="shared" si="47"/>
        <v>0.81580000000000008</v>
      </c>
      <c r="H3067" s="134" t="s">
        <v>388</v>
      </c>
      <c r="I3067" s="138">
        <f>IF(H3067="Urban",VLOOKUP(C3067,'Wage Index Urban (CMS.GOV)-PDPM'!$A$2:$D$1682,4,FALSE),0)</f>
        <v>0</v>
      </c>
      <c r="J3067" s="138">
        <f>IF(H3067="Rural",VLOOKUP(B3067,'Wage Index Rural (CMS.GOV)-PDPM'!$B$1:$C$54,2,FALSE),0)</f>
        <v>0.81580000000000008</v>
      </c>
    </row>
    <row r="3068" spans="1:10" x14ac:dyDescent="0.25">
      <c r="A3068" s="134">
        <v>49860</v>
      </c>
      <c r="B3068" s="134" t="s">
        <v>4638</v>
      </c>
      <c r="C3068" s="131">
        <v>99949</v>
      </c>
      <c r="D3068" s="132" t="s">
        <v>4828</v>
      </c>
      <c r="E3068" s="133" t="s">
        <v>4829</v>
      </c>
      <c r="F3068" s="133" t="s">
        <v>7110</v>
      </c>
      <c r="G3068" s="135">
        <f t="shared" si="47"/>
        <v>0.81580000000000008</v>
      </c>
      <c r="H3068" s="134" t="s">
        <v>388</v>
      </c>
      <c r="I3068" s="138">
        <f>IF(H3068="Urban",VLOOKUP(C3068,'Wage Index Urban (CMS.GOV)-PDPM'!$A$2:$D$1682,4,FALSE),0)</f>
        <v>0</v>
      </c>
      <c r="J3068" s="138">
        <f>IF(H3068="Rural",VLOOKUP(B3068,'Wage Index Rural (CMS.GOV)-PDPM'!$B$1:$C$54,2,FALSE),0)</f>
        <v>0.81580000000000008</v>
      </c>
    </row>
    <row r="3069" spans="1:10" x14ac:dyDescent="0.25">
      <c r="A3069" s="134">
        <v>49870</v>
      </c>
      <c r="B3069" s="134" t="s">
        <v>4638</v>
      </c>
      <c r="C3069" s="131">
        <v>47260</v>
      </c>
      <c r="D3069" s="132" t="s">
        <v>4830</v>
      </c>
      <c r="E3069" s="133" t="s">
        <v>4831</v>
      </c>
      <c r="F3069" s="133" t="s">
        <v>256</v>
      </c>
      <c r="G3069" s="135">
        <f t="shared" si="47"/>
        <v>0.87120000000000009</v>
      </c>
      <c r="H3069" s="134" t="s">
        <v>391</v>
      </c>
      <c r="I3069" s="138">
        <f>IF(H3069="Urban",VLOOKUP(C3069,'Wage Index Urban (CMS.GOV)-PDPM'!$A$2:$D$1682,4,FALSE),0)</f>
        <v>0.87120000000000009</v>
      </c>
      <c r="J3069" s="138">
        <f>IF(H3069="Rural",VLOOKUP(B3069,'Wage Index Rural (CMS.GOV)-PDPM'!$B$1:$C$54,2,FALSE),0)</f>
        <v>0</v>
      </c>
    </row>
    <row r="3070" spans="1:10" x14ac:dyDescent="0.25">
      <c r="A3070" s="134">
        <v>49880</v>
      </c>
      <c r="B3070" s="134" t="s">
        <v>4638</v>
      </c>
      <c r="C3070" s="131">
        <v>47894</v>
      </c>
      <c r="D3070" s="132" t="s">
        <v>4832</v>
      </c>
      <c r="E3070" s="133" t="s">
        <v>4833</v>
      </c>
      <c r="F3070" s="133" t="s">
        <v>79</v>
      </c>
      <c r="G3070" s="135">
        <f t="shared" si="47"/>
        <v>1.0242</v>
      </c>
      <c r="H3070" s="134" t="s">
        <v>391</v>
      </c>
      <c r="I3070" s="138">
        <f>IF(H3070="Urban",VLOOKUP(C3070,'Wage Index Urban (CMS.GOV)-PDPM'!$A$2:$D$1682,4,FALSE),0)</f>
        <v>1.0242</v>
      </c>
      <c r="J3070" s="138">
        <f>IF(H3070="Rural",VLOOKUP(B3070,'Wage Index Rural (CMS.GOV)-PDPM'!$B$1:$C$54,2,FALSE),0)</f>
        <v>0</v>
      </c>
    </row>
    <row r="3071" spans="1:10" x14ac:dyDescent="0.25">
      <c r="A3071" s="134">
        <v>49890</v>
      </c>
      <c r="B3071" s="134" t="s">
        <v>4638</v>
      </c>
      <c r="C3071" s="131">
        <v>47894</v>
      </c>
      <c r="D3071" s="132" t="s">
        <v>2061</v>
      </c>
      <c r="E3071" s="133" t="s">
        <v>4834</v>
      </c>
      <c r="F3071" s="133" t="s">
        <v>79</v>
      </c>
      <c r="G3071" s="135">
        <f t="shared" si="47"/>
        <v>1.0242</v>
      </c>
      <c r="H3071" s="134" t="s">
        <v>391</v>
      </c>
      <c r="I3071" s="138">
        <f>IF(H3071="Urban",VLOOKUP(C3071,'Wage Index Urban (CMS.GOV)-PDPM'!$A$2:$D$1682,4,FALSE),0)</f>
        <v>1.0242</v>
      </c>
      <c r="J3071" s="138">
        <f>IF(H3071="Rural",VLOOKUP(B3071,'Wage Index Rural (CMS.GOV)-PDPM'!$B$1:$C$54,2,FALSE),0)</f>
        <v>0</v>
      </c>
    </row>
    <row r="3072" spans="1:10" x14ac:dyDescent="0.25">
      <c r="A3072" s="134">
        <v>49999</v>
      </c>
      <c r="B3072" s="134" t="s">
        <v>4638</v>
      </c>
      <c r="C3072" s="131">
        <v>99949</v>
      </c>
      <c r="D3072" s="132" t="s">
        <v>387</v>
      </c>
      <c r="E3072" s="133" t="s">
        <v>7029</v>
      </c>
      <c r="F3072" s="133" t="s">
        <v>7110</v>
      </c>
      <c r="G3072" s="135">
        <f t="shared" si="47"/>
        <v>0.81580000000000008</v>
      </c>
      <c r="H3072" s="134" t="s">
        <v>388</v>
      </c>
      <c r="I3072" s="138">
        <f>IF(H3072="Urban",VLOOKUP(C3072,'Wage Index Urban (CMS.GOV)-PDPM'!$A$2:$D$1682,4,FALSE),0)</f>
        <v>0</v>
      </c>
      <c r="J3072" s="138">
        <f>IF(H3072="Rural",VLOOKUP(B3072,'Wage Index Rural (CMS.GOV)-PDPM'!$B$1:$C$54,2,FALSE),0)</f>
        <v>0.81580000000000008</v>
      </c>
    </row>
    <row r="3073" spans="1:10" x14ac:dyDescent="0.25">
      <c r="A3073" s="134">
        <v>49891</v>
      </c>
      <c r="B3073" s="134" t="s">
        <v>4638</v>
      </c>
      <c r="C3073" s="131">
        <v>44420</v>
      </c>
      <c r="D3073" s="132" t="s">
        <v>4835</v>
      </c>
      <c r="E3073" s="133" t="s">
        <v>4836</v>
      </c>
      <c r="F3073" s="133" t="s">
        <v>6518</v>
      </c>
      <c r="G3073" s="135">
        <f t="shared" si="47"/>
        <v>0.89090000000000003</v>
      </c>
      <c r="H3073" s="134" t="s">
        <v>391</v>
      </c>
      <c r="I3073" s="138">
        <f>IF(H3073="Urban",VLOOKUP(C3073,'Wage Index Urban (CMS.GOV)-PDPM'!$A$2:$D$1682,4,FALSE),0)</f>
        <v>0.89090000000000003</v>
      </c>
      <c r="J3073" s="138">
        <f>IF(H3073="Rural",VLOOKUP(B3073,'Wage Index Rural (CMS.GOV)-PDPM'!$B$1:$C$54,2,FALSE),0)</f>
        <v>0</v>
      </c>
    </row>
    <row r="3074" spans="1:10" x14ac:dyDescent="0.25">
      <c r="A3074" s="134">
        <v>49892</v>
      </c>
      <c r="B3074" s="134" t="s">
        <v>4638</v>
      </c>
      <c r="C3074" s="131">
        <v>47260</v>
      </c>
      <c r="D3074" s="132" t="s">
        <v>4837</v>
      </c>
      <c r="E3074" s="133" t="s">
        <v>4838</v>
      </c>
      <c r="F3074" s="133" t="s">
        <v>256</v>
      </c>
      <c r="G3074" s="135">
        <f t="shared" si="47"/>
        <v>0.87120000000000009</v>
      </c>
      <c r="H3074" s="134" t="s">
        <v>391</v>
      </c>
      <c r="I3074" s="138">
        <f>IF(H3074="Urban",VLOOKUP(C3074,'Wage Index Urban (CMS.GOV)-PDPM'!$A$2:$D$1682,4,FALSE),0)</f>
        <v>0.87120000000000009</v>
      </c>
      <c r="J3074" s="138">
        <f>IF(H3074="Rural",VLOOKUP(B3074,'Wage Index Rural (CMS.GOV)-PDPM'!$B$1:$C$54,2,FALSE),0)</f>
        <v>0</v>
      </c>
    </row>
    <row r="3075" spans="1:10" x14ac:dyDescent="0.25">
      <c r="A3075" s="134">
        <v>49900</v>
      </c>
      <c r="B3075" s="134" t="s">
        <v>4638</v>
      </c>
      <c r="C3075" s="131">
        <v>99949</v>
      </c>
      <c r="D3075" s="132" t="s">
        <v>3442</v>
      </c>
      <c r="E3075" s="133" t="s">
        <v>4839</v>
      </c>
      <c r="F3075" s="133" t="s">
        <v>7110</v>
      </c>
      <c r="G3075" s="135">
        <f t="shared" si="47"/>
        <v>0.81580000000000008</v>
      </c>
      <c r="H3075" s="134" t="s">
        <v>388</v>
      </c>
      <c r="I3075" s="138">
        <f>IF(H3075="Urban",VLOOKUP(C3075,'Wage Index Urban (CMS.GOV)-PDPM'!$A$2:$D$1682,4,FALSE),0)</f>
        <v>0</v>
      </c>
      <c r="J3075" s="138">
        <f>IF(H3075="Rural",VLOOKUP(B3075,'Wage Index Rural (CMS.GOV)-PDPM'!$B$1:$C$54,2,FALSE),0)</f>
        <v>0.81580000000000008</v>
      </c>
    </row>
    <row r="3076" spans="1:10" x14ac:dyDescent="0.25">
      <c r="A3076" s="134">
        <v>49910</v>
      </c>
      <c r="B3076" s="134" t="s">
        <v>4638</v>
      </c>
      <c r="C3076" s="131">
        <v>40060</v>
      </c>
      <c r="D3076" s="132" t="s">
        <v>1004</v>
      </c>
      <c r="E3076" s="133" t="s">
        <v>4840</v>
      </c>
      <c r="F3076" s="133" t="s">
        <v>350</v>
      </c>
      <c r="G3076" s="135">
        <f t="shared" si="47"/>
        <v>0.9153</v>
      </c>
      <c r="H3076" s="134" t="s">
        <v>391</v>
      </c>
      <c r="I3076" s="138">
        <f>IF(H3076="Urban",VLOOKUP(C3076,'Wage Index Urban (CMS.GOV)-PDPM'!$A$2:$D$1682,4,FALSE),0)</f>
        <v>0.9153</v>
      </c>
      <c r="J3076" s="138">
        <f>IF(H3076="Rural",VLOOKUP(B3076,'Wage Index Rural (CMS.GOV)-PDPM'!$B$1:$C$54,2,FALSE),0)</f>
        <v>0</v>
      </c>
    </row>
    <row r="3077" spans="1:10" x14ac:dyDescent="0.25">
      <c r="A3077" s="134">
        <v>49920</v>
      </c>
      <c r="B3077" s="134" t="s">
        <v>4638</v>
      </c>
      <c r="C3077" s="131">
        <v>99949</v>
      </c>
      <c r="D3077" s="132" t="s">
        <v>1616</v>
      </c>
      <c r="E3077" s="133" t="s">
        <v>4841</v>
      </c>
      <c r="F3077" s="133" t="s">
        <v>7110</v>
      </c>
      <c r="G3077" s="135">
        <f t="shared" si="47"/>
        <v>0.81580000000000008</v>
      </c>
      <c r="H3077" s="134" t="s">
        <v>388</v>
      </c>
      <c r="I3077" s="138">
        <f>IF(H3077="Urban",VLOOKUP(C3077,'Wage Index Urban (CMS.GOV)-PDPM'!$A$2:$D$1682,4,FALSE),0)</f>
        <v>0</v>
      </c>
      <c r="J3077" s="138">
        <f>IF(H3077="Rural",VLOOKUP(B3077,'Wage Index Rural (CMS.GOV)-PDPM'!$B$1:$C$54,2,FALSE),0)</f>
        <v>0.81580000000000008</v>
      </c>
    </row>
    <row r="3078" spans="1:10" x14ac:dyDescent="0.25">
      <c r="A3078" s="134">
        <v>49921</v>
      </c>
      <c r="B3078" s="134" t="s">
        <v>4638</v>
      </c>
      <c r="C3078" s="131">
        <v>47260</v>
      </c>
      <c r="D3078" s="132" t="s">
        <v>4842</v>
      </c>
      <c r="E3078" s="133" t="s">
        <v>4843</v>
      </c>
      <c r="F3078" s="133" t="s">
        <v>256</v>
      </c>
      <c r="G3078" s="135">
        <f t="shared" si="47"/>
        <v>0.87120000000000009</v>
      </c>
      <c r="H3078" s="134" t="s">
        <v>391</v>
      </c>
      <c r="I3078" s="138">
        <f>IF(H3078="Urban",VLOOKUP(C3078,'Wage Index Urban (CMS.GOV)-PDPM'!$A$2:$D$1682,4,FALSE),0)</f>
        <v>0.87120000000000009</v>
      </c>
      <c r="J3078" s="138">
        <f>IF(H3078="Rural",VLOOKUP(B3078,'Wage Index Rural (CMS.GOV)-PDPM'!$B$1:$C$54,2,FALSE),0)</f>
        <v>0</v>
      </c>
    </row>
    <row r="3079" spans="1:10" x14ac:dyDescent="0.25">
      <c r="A3079" s="134">
        <v>49930</v>
      </c>
      <c r="B3079" s="134" t="s">
        <v>4638</v>
      </c>
      <c r="C3079" s="131">
        <v>47894</v>
      </c>
      <c r="D3079" s="132" t="s">
        <v>1372</v>
      </c>
      <c r="E3079" s="133" t="s">
        <v>4844</v>
      </c>
      <c r="F3079" s="133" t="s">
        <v>79</v>
      </c>
      <c r="G3079" s="135">
        <f t="shared" si="47"/>
        <v>1.0242</v>
      </c>
      <c r="H3079" s="134" t="s">
        <v>391</v>
      </c>
      <c r="I3079" s="138">
        <f>IF(H3079="Urban",VLOOKUP(C3079,'Wage Index Urban (CMS.GOV)-PDPM'!$A$2:$D$1682,4,FALSE),0)</f>
        <v>1.0242</v>
      </c>
      <c r="J3079" s="138">
        <f>IF(H3079="Rural",VLOOKUP(B3079,'Wage Index Rural (CMS.GOV)-PDPM'!$B$1:$C$54,2,FALSE),0)</f>
        <v>0</v>
      </c>
    </row>
    <row r="3080" spans="1:10" x14ac:dyDescent="0.25">
      <c r="A3080" s="134">
        <v>49950</v>
      </c>
      <c r="B3080" s="134" t="s">
        <v>4638</v>
      </c>
      <c r="C3080" s="131">
        <v>28700</v>
      </c>
      <c r="D3080" s="132" t="s">
        <v>518</v>
      </c>
      <c r="E3080" s="133" t="s">
        <v>4845</v>
      </c>
      <c r="F3080" s="133" t="s">
        <v>6510</v>
      </c>
      <c r="G3080" s="135">
        <f t="shared" si="47"/>
        <v>0.76800000000000002</v>
      </c>
      <c r="H3080" s="134" t="s">
        <v>391</v>
      </c>
      <c r="I3080" s="138">
        <f>IF(H3080="Urban",VLOOKUP(C3080,'Wage Index Urban (CMS.GOV)-PDPM'!$A$2:$D$1682,4,FALSE),0)</f>
        <v>0.76800000000000002</v>
      </c>
      <c r="J3080" s="138">
        <f>IF(H3080="Rural",VLOOKUP(B3080,'Wage Index Rural (CMS.GOV)-PDPM'!$B$1:$C$54,2,FALSE),0)</f>
        <v>0</v>
      </c>
    </row>
    <row r="3081" spans="1:10" x14ac:dyDescent="0.25">
      <c r="A3081" s="134">
        <v>49951</v>
      </c>
      <c r="B3081" s="134" t="s">
        <v>4638</v>
      </c>
      <c r="C3081" s="131">
        <v>44420</v>
      </c>
      <c r="D3081" s="132" t="s">
        <v>4846</v>
      </c>
      <c r="E3081" s="133" t="s">
        <v>4847</v>
      </c>
      <c r="F3081" s="133" t="s">
        <v>6518</v>
      </c>
      <c r="G3081" s="135">
        <f t="shared" ref="G3081:G3144" si="48">IF(H3081="Rural",J3081,I3081)</f>
        <v>0.89090000000000003</v>
      </c>
      <c r="H3081" s="134" t="s">
        <v>391</v>
      </c>
      <c r="I3081" s="138">
        <f>IF(H3081="Urban",VLOOKUP(C3081,'Wage Index Urban (CMS.GOV)-PDPM'!$A$2:$D$1682,4,FALSE),0)</f>
        <v>0.89090000000000003</v>
      </c>
      <c r="J3081" s="138">
        <f>IF(H3081="Rural",VLOOKUP(B3081,'Wage Index Rural (CMS.GOV)-PDPM'!$B$1:$C$54,2,FALSE),0)</f>
        <v>0</v>
      </c>
    </row>
    <row r="3082" spans="1:10" x14ac:dyDescent="0.25">
      <c r="A3082" s="134">
        <v>49960</v>
      </c>
      <c r="B3082" s="134" t="s">
        <v>4638</v>
      </c>
      <c r="C3082" s="131">
        <v>99949</v>
      </c>
      <c r="D3082" s="132" t="s">
        <v>3875</v>
      </c>
      <c r="E3082" s="133" t="s">
        <v>4848</v>
      </c>
      <c r="F3082" s="133" t="s">
        <v>7110</v>
      </c>
      <c r="G3082" s="135">
        <f t="shared" si="48"/>
        <v>0.81580000000000008</v>
      </c>
      <c r="H3082" s="134" t="s">
        <v>388</v>
      </c>
      <c r="I3082" s="138">
        <f>IF(H3082="Urban",VLOOKUP(C3082,'Wage Index Urban (CMS.GOV)-PDPM'!$A$2:$D$1682,4,FALSE),0)</f>
        <v>0</v>
      </c>
      <c r="J3082" s="138">
        <f>IF(H3082="Rural",VLOOKUP(B3082,'Wage Index Rural (CMS.GOV)-PDPM'!$B$1:$C$54,2,FALSE),0)</f>
        <v>0.81580000000000008</v>
      </c>
    </row>
    <row r="3083" spans="1:10" x14ac:dyDescent="0.25">
      <c r="A3083" s="134">
        <v>49961</v>
      </c>
      <c r="B3083" s="134" t="s">
        <v>4638</v>
      </c>
      <c r="C3083" s="131">
        <v>47260</v>
      </c>
      <c r="D3083" s="132" t="s">
        <v>4849</v>
      </c>
      <c r="E3083" s="133" t="s">
        <v>4850</v>
      </c>
      <c r="F3083" s="133" t="s">
        <v>256</v>
      </c>
      <c r="G3083" s="135">
        <f t="shared" si="48"/>
        <v>0.87120000000000009</v>
      </c>
      <c r="H3083" s="134" t="s">
        <v>391</v>
      </c>
      <c r="I3083" s="138">
        <f>IF(H3083="Urban",VLOOKUP(C3083,'Wage Index Urban (CMS.GOV)-PDPM'!$A$2:$D$1682,4,FALSE),0)</f>
        <v>0.87120000000000009</v>
      </c>
      <c r="J3083" s="138">
        <f>IF(H3083="Rural",VLOOKUP(B3083,'Wage Index Rural (CMS.GOV)-PDPM'!$B$1:$C$54,2,FALSE),0)</f>
        <v>0</v>
      </c>
    </row>
    <row r="3084" spans="1:10" x14ac:dyDescent="0.25">
      <c r="A3084" s="134">
        <v>49962</v>
      </c>
      <c r="B3084" s="134" t="s">
        <v>4638</v>
      </c>
      <c r="C3084" s="131">
        <v>49020</v>
      </c>
      <c r="D3084" s="132" t="s">
        <v>4851</v>
      </c>
      <c r="E3084" s="133" t="s">
        <v>4852</v>
      </c>
      <c r="F3084" s="133" t="s">
        <v>353</v>
      </c>
      <c r="G3084" s="135">
        <f t="shared" si="48"/>
        <v>0.87380000000000002</v>
      </c>
      <c r="H3084" s="134" t="s">
        <v>391</v>
      </c>
      <c r="I3084" s="138">
        <f>IF(H3084="Urban",VLOOKUP(C3084,'Wage Index Urban (CMS.GOV)-PDPM'!$A$2:$D$1682,4,FALSE),0)</f>
        <v>0.87380000000000002</v>
      </c>
      <c r="J3084" s="138">
        <f>IF(H3084="Rural",VLOOKUP(B3084,'Wage Index Rural (CMS.GOV)-PDPM'!$B$1:$C$54,2,FALSE),0)</f>
        <v>0</v>
      </c>
    </row>
    <row r="3085" spans="1:10" x14ac:dyDescent="0.25">
      <c r="A3085" s="134">
        <v>49970</v>
      </c>
      <c r="B3085" s="134" t="s">
        <v>4638</v>
      </c>
      <c r="C3085" s="131">
        <v>99949</v>
      </c>
      <c r="D3085" s="132" t="s">
        <v>4558</v>
      </c>
      <c r="E3085" s="133" t="s">
        <v>4853</v>
      </c>
      <c r="F3085" s="133" t="s">
        <v>7110</v>
      </c>
      <c r="G3085" s="135">
        <f t="shared" si="48"/>
        <v>0.81580000000000008</v>
      </c>
      <c r="H3085" s="134" t="s">
        <v>388</v>
      </c>
      <c r="I3085" s="138">
        <f>IF(H3085="Urban",VLOOKUP(C3085,'Wage Index Urban (CMS.GOV)-PDPM'!$A$2:$D$1682,4,FALSE),0)</f>
        <v>0</v>
      </c>
      <c r="J3085" s="138">
        <f>IF(H3085="Rural",VLOOKUP(B3085,'Wage Index Rural (CMS.GOV)-PDPM'!$B$1:$C$54,2,FALSE),0)</f>
        <v>0.81580000000000008</v>
      </c>
    </row>
    <row r="3086" spans="1:10" x14ac:dyDescent="0.25">
      <c r="A3086" s="134">
        <v>49980</v>
      </c>
      <c r="B3086" s="134" t="s">
        <v>4638</v>
      </c>
      <c r="C3086" s="131">
        <v>99949</v>
      </c>
      <c r="D3086" s="132" t="s">
        <v>4854</v>
      </c>
      <c r="E3086" s="133" t="s">
        <v>4855</v>
      </c>
      <c r="F3086" s="133" t="s">
        <v>7110</v>
      </c>
      <c r="G3086" s="135">
        <f t="shared" si="48"/>
        <v>0.81580000000000008</v>
      </c>
      <c r="H3086" s="134" t="s">
        <v>388</v>
      </c>
      <c r="I3086" s="138">
        <f>IF(H3086="Urban",VLOOKUP(C3086,'Wage Index Urban (CMS.GOV)-PDPM'!$A$2:$D$1682,4,FALSE),0)</f>
        <v>0</v>
      </c>
      <c r="J3086" s="138">
        <f>IF(H3086="Rural",VLOOKUP(B3086,'Wage Index Rural (CMS.GOV)-PDPM'!$B$1:$C$54,2,FALSE),0)</f>
        <v>0.81580000000000008</v>
      </c>
    </row>
    <row r="3087" spans="1:10" x14ac:dyDescent="0.25">
      <c r="A3087" s="134">
        <v>49981</v>
      </c>
      <c r="B3087" s="134" t="s">
        <v>4638</v>
      </c>
      <c r="C3087" s="131">
        <v>47260</v>
      </c>
      <c r="D3087" s="132" t="s">
        <v>2416</v>
      </c>
      <c r="E3087" s="133" t="s">
        <v>4856</v>
      </c>
      <c r="F3087" s="133" t="s">
        <v>256</v>
      </c>
      <c r="G3087" s="135">
        <f t="shared" si="48"/>
        <v>0.87120000000000009</v>
      </c>
      <c r="H3087" s="134" t="s">
        <v>391</v>
      </c>
      <c r="I3087" s="138">
        <f>IF(H3087="Urban",VLOOKUP(C3087,'Wage Index Urban (CMS.GOV)-PDPM'!$A$2:$D$1682,4,FALSE),0)</f>
        <v>0.87120000000000009</v>
      </c>
      <c r="J3087" s="138">
        <f>IF(H3087="Rural",VLOOKUP(B3087,'Wage Index Rural (CMS.GOV)-PDPM'!$B$1:$C$54,2,FALSE),0)</f>
        <v>0</v>
      </c>
    </row>
    <row r="3088" spans="1:10" x14ac:dyDescent="0.25">
      <c r="A3088" s="134">
        <v>50000</v>
      </c>
      <c r="B3088" s="134" t="s">
        <v>518</v>
      </c>
      <c r="C3088" s="131">
        <v>99950</v>
      </c>
      <c r="D3088" s="132" t="s">
        <v>862</v>
      </c>
      <c r="E3088" s="133" t="s">
        <v>4857</v>
      </c>
      <c r="F3088" s="133" t="s">
        <v>7111</v>
      </c>
      <c r="G3088" s="135">
        <f t="shared" si="48"/>
        <v>0.96690000000000009</v>
      </c>
      <c r="H3088" s="134" t="s">
        <v>388</v>
      </c>
      <c r="I3088" s="138">
        <f>IF(H3088="Urban",VLOOKUP(C3088,'Wage Index Urban (CMS.GOV)-PDPM'!$A$2:$D$1682,4,FALSE),0)</f>
        <v>0</v>
      </c>
      <c r="J3088" s="138">
        <f>IF(H3088="Rural",VLOOKUP(B3088,'Wage Index Rural (CMS.GOV)-PDPM'!$B$1:$C$54,2,FALSE),0)</f>
        <v>0.96690000000000009</v>
      </c>
    </row>
    <row r="3089" spans="1:10" x14ac:dyDescent="0.25">
      <c r="A3089" s="134">
        <v>50010</v>
      </c>
      <c r="B3089" s="134" t="s">
        <v>518</v>
      </c>
      <c r="C3089" s="131">
        <v>30300</v>
      </c>
      <c r="D3089" s="132" t="s">
        <v>4858</v>
      </c>
      <c r="E3089" s="133" t="s">
        <v>4859</v>
      </c>
      <c r="F3089" s="133" t="s">
        <v>118</v>
      </c>
      <c r="G3089" s="135">
        <f t="shared" si="48"/>
        <v>0.85330000000000006</v>
      </c>
      <c r="H3089" s="134" t="s">
        <v>391</v>
      </c>
      <c r="I3089" s="138">
        <f>IF(H3089="Urban",VLOOKUP(C3089,'Wage Index Urban (CMS.GOV)-PDPM'!$A$2:$D$1682,4,FALSE),0)</f>
        <v>0.85330000000000006</v>
      </c>
      <c r="J3089" s="138">
        <f>IF(H3089="Rural",VLOOKUP(B3089,'Wage Index Rural (CMS.GOV)-PDPM'!$B$1:$C$54,2,FALSE),0)</f>
        <v>0</v>
      </c>
    </row>
    <row r="3090" spans="1:10" x14ac:dyDescent="0.25">
      <c r="A3090" s="134">
        <v>50020</v>
      </c>
      <c r="B3090" s="134" t="s">
        <v>518</v>
      </c>
      <c r="C3090" s="131">
        <v>28420</v>
      </c>
      <c r="D3090" s="132" t="s">
        <v>620</v>
      </c>
      <c r="E3090" s="133" t="s">
        <v>4860</v>
      </c>
      <c r="F3090" s="133" t="s">
        <v>355</v>
      </c>
      <c r="G3090" s="135">
        <f t="shared" si="48"/>
        <v>0.95650000000000002</v>
      </c>
      <c r="H3090" s="134" t="s">
        <v>391</v>
      </c>
      <c r="I3090" s="138">
        <f>IF(H3090="Urban",VLOOKUP(C3090,'Wage Index Urban (CMS.GOV)-PDPM'!$A$2:$D$1682,4,FALSE),0)</f>
        <v>0.95650000000000002</v>
      </c>
      <c r="J3090" s="138">
        <f>IF(H3090="Rural",VLOOKUP(B3090,'Wage Index Rural (CMS.GOV)-PDPM'!$B$1:$C$54,2,FALSE),0)</f>
        <v>0</v>
      </c>
    </row>
    <row r="3091" spans="1:10" x14ac:dyDescent="0.25">
      <c r="A3091" s="134">
        <v>50030</v>
      </c>
      <c r="B3091" s="134" t="s">
        <v>518</v>
      </c>
      <c r="C3091" s="131">
        <v>48300</v>
      </c>
      <c r="D3091" s="132" t="s">
        <v>4861</v>
      </c>
      <c r="E3091" s="133" t="s">
        <v>4862</v>
      </c>
      <c r="F3091" s="133" t="s">
        <v>356</v>
      </c>
      <c r="G3091" s="135">
        <f t="shared" si="48"/>
        <v>0.95500000000000007</v>
      </c>
      <c r="H3091" s="134" t="s">
        <v>391</v>
      </c>
      <c r="I3091" s="138">
        <f>IF(H3091="Urban",VLOOKUP(C3091,'Wage Index Urban (CMS.GOV)-PDPM'!$A$2:$D$1682,4,FALSE),0)</f>
        <v>0.95500000000000007</v>
      </c>
      <c r="J3091" s="138">
        <f>IF(H3091="Rural",VLOOKUP(B3091,'Wage Index Rural (CMS.GOV)-PDPM'!$B$1:$C$54,2,FALSE),0)</f>
        <v>0</v>
      </c>
    </row>
    <row r="3092" spans="1:10" x14ac:dyDescent="0.25">
      <c r="A3092" s="134">
        <v>50040</v>
      </c>
      <c r="B3092" s="134" t="s">
        <v>518</v>
      </c>
      <c r="C3092" s="131">
        <v>99950</v>
      </c>
      <c r="D3092" s="132" t="s">
        <v>4863</v>
      </c>
      <c r="E3092" s="133" t="s">
        <v>4864</v>
      </c>
      <c r="F3092" s="133" t="s">
        <v>7111</v>
      </c>
      <c r="G3092" s="135">
        <f t="shared" si="48"/>
        <v>0.96690000000000009</v>
      </c>
      <c r="H3092" s="134" t="s">
        <v>388</v>
      </c>
      <c r="I3092" s="138">
        <f>IF(H3092="Urban",VLOOKUP(C3092,'Wage Index Urban (CMS.GOV)-PDPM'!$A$2:$D$1682,4,FALSE),0)</f>
        <v>0</v>
      </c>
      <c r="J3092" s="138">
        <f>IF(H3092="Rural",VLOOKUP(B3092,'Wage Index Rural (CMS.GOV)-PDPM'!$B$1:$C$54,2,FALSE),0)</f>
        <v>0.96690000000000009</v>
      </c>
    </row>
    <row r="3093" spans="1:10" x14ac:dyDescent="0.25">
      <c r="A3093" s="134">
        <v>50050</v>
      </c>
      <c r="B3093" s="134" t="s">
        <v>518</v>
      </c>
      <c r="C3093" s="131">
        <v>38900</v>
      </c>
      <c r="D3093" s="132" t="s">
        <v>631</v>
      </c>
      <c r="E3093" s="133" t="s">
        <v>4865</v>
      </c>
      <c r="F3093" s="133" t="s">
        <v>280</v>
      </c>
      <c r="G3093" s="135">
        <f t="shared" si="48"/>
        <v>1.2475000000000001</v>
      </c>
      <c r="H3093" s="134" t="s">
        <v>391</v>
      </c>
      <c r="I3093" s="138">
        <f>IF(H3093="Urban",VLOOKUP(C3093,'Wage Index Urban (CMS.GOV)-PDPM'!$A$2:$D$1682,4,FALSE),0)</f>
        <v>1.2475000000000001</v>
      </c>
      <c r="J3093" s="138">
        <f>IF(H3093="Rural",VLOOKUP(B3093,'Wage Index Rural (CMS.GOV)-PDPM'!$B$1:$C$54,2,FALSE),0)</f>
        <v>0</v>
      </c>
    </row>
    <row r="3094" spans="1:10" x14ac:dyDescent="0.25">
      <c r="A3094" s="134">
        <v>50060</v>
      </c>
      <c r="B3094" s="134" t="s">
        <v>518</v>
      </c>
      <c r="C3094" s="131">
        <v>99950</v>
      </c>
      <c r="D3094" s="132" t="s">
        <v>637</v>
      </c>
      <c r="E3094" s="133" t="s">
        <v>4866</v>
      </c>
      <c r="F3094" s="133" t="s">
        <v>7111</v>
      </c>
      <c r="G3094" s="135">
        <f t="shared" si="48"/>
        <v>0.96690000000000009</v>
      </c>
      <c r="H3094" s="134" t="s">
        <v>388</v>
      </c>
      <c r="I3094" s="138">
        <f>IF(H3094="Urban",VLOOKUP(C3094,'Wage Index Urban (CMS.GOV)-PDPM'!$A$2:$D$1682,4,FALSE),0)</f>
        <v>0</v>
      </c>
      <c r="J3094" s="138">
        <f>IF(H3094="Rural",VLOOKUP(B3094,'Wage Index Rural (CMS.GOV)-PDPM'!$B$1:$C$54,2,FALSE),0)</f>
        <v>0.96690000000000009</v>
      </c>
    </row>
    <row r="3095" spans="1:10" x14ac:dyDescent="0.25">
      <c r="A3095" s="134">
        <v>50070</v>
      </c>
      <c r="B3095" s="134" t="s">
        <v>518</v>
      </c>
      <c r="C3095" s="131">
        <v>31020</v>
      </c>
      <c r="D3095" s="132" t="s">
        <v>4867</v>
      </c>
      <c r="E3095" s="133" t="s">
        <v>4868</v>
      </c>
      <c r="F3095" s="133" t="s">
        <v>358</v>
      </c>
      <c r="G3095" s="135">
        <f t="shared" si="48"/>
        <v>1.0943000000000001</v>
      </c>
      <c r="H3095" s="134" t="s">
        <v>391</v>
      </c>
      <c r="I3095" s="138">
        <f>IF(H3095="Urban",VLOOKUP(C3095,'Wage Index Urban (CMS.GOV)-PDPM'!$A$2:$D$1682,4,FALSE),0)</f>
        <v>1.0943000000000001</v>
      </c>
      <c r="J3095" s="138">
        <f>IF(H3095="Rural",VLOOKUP(B3095,'Wage Index Rural (CMS.GOV)-PDPM'!$B$1:$C$54,2,FALSE),0)</f>
        <v>0</v>
      </c>
    </row>
    <row r="3096" spans="1:10" x14ac:dyDescent="0.25">
      <c r="A3096" s="134">
        <v>50080</v>
      </c>
      <c r="B3096" s="134" t="s">
        <v>518</v>
      </c>
      <c r="C3096" s="131">
        <v>48300</v>
      </c>
      <c r="D3096" s="132" t="s">
        <v>898</v>
      </c>
      <c r="E3096" s="133" t="s">
        <v>4869</v>
      </c>
      <c r="F3096" s="133" t="s">
        <v>356</v>
      </c>
      <c r="G3096" s="135">
        <f t="shared" si="48"/>
        <v>0.95500000000000007</v>
      </c>
      <c r="H3096" s="134" t="s">
        <v>391</v>
      </c>
      <c r="I3096" s="138">
        <f>IF(H3096="Urban",VLOOKUP(C3096,'Wage Index Urban (CMS.GOV)-PDPM'!$A$2:$D$1682,4,FALSE),0)</f>
        <v>0.95500000000000007</v>
      </c>
      <c r="J3096" s="138">
        <f>IF(H3096="Rural",VLOOKUP(B3096,'Wage Index Rural (CMS.GOV)-PDPM'!$B$1:$C$54,2,FALSE),0)</f>
        <v>0</v>
      </c>
    </row>
    <row r="3097" spans="1:10" x14ac:dyDescent="0.25">
      <c r="A3097" s="134">
        <v>50090</v>
      </c>
      <c r="B3097" s="134" t="s">
        <v>518</v>
      </c>
      <c r="C3097" s="131">
        <v>99950</v>
      </c>
      <c r="D3097" s="132" t="s">
        <v>4870</v>
      </c>
      <c r="E3097" s="133" t="s">
        <v>4871</v>
      </c>
      <c r="F3097" s="133" t="s">
        <v>7111</v>
      </c>
      <c r="G3097" s="135">
        <f t="shared" si="48"/>
        <v>0.96690000000000009</v>
      </c>
      <c r="H3097" s="134" t="s">
        <v>388</v>
      </c>
      <c r="I3097" s="138">
        <f>IF(H3097="Urban",VLOOKUP(C3097,'Wage Index Urban (CMS.GOV)-PDPM'!$A$2:$D$1682,4,FALSE),0)</f>
        <v>0</v>
      </c>
      <c r="J3097" s="138">
        <f>IF(H3097="Rural",VLOOKUP(B3097,'Wage Index Rural (CMS.GOV)-PDPM'!$B$1:$C$54,2,FALSE),0)</f>
        <v>0.96690000000000009</v>
      </c>
    </row>
    <row r="3098" spans="1:10" x14ac:dyDescent="0.25">
      <c r="A3098" s="134">
        <v>50100</v>
      </c>
      <c r="B3098" s="134" t="s">
        <v>518</v>
      </c>
      <c r="C3098" s="131">
        <v>28420</v>
      </c>
      <c r="D3098" s="132" t="s">
        <v>448</v>
      </c>
      <c r="E3098" s="133" t="s">
        <v>4872</v>
      </c>
      <c r="F3098" s="133" t="s">
        <v>355</v>
      </c>
      <c r="G3098" s="135">
        <f t="shared" si="48"/>
        <v>0.95650000000000002</v>
      </c>
      <c r="H3098" s="134" t="s">
        <v>391</v>
      </c>
      <c r="I3098" s="138">
        <f>IF(H3098="Urban",VLOOKUP(C3098,'Wage Index Urban (CMS.GOV)-PDPM'!$A$2:$D$1682,4,FALSE),0)</f>
        <v>0.95650000000000002</v>
      </c>
      <c r="J3098" s="138">
        <f>IF(H3098="Rural",VLOOKUP(B3098,'Wage Index Rural (CMS.GOV)-PDPM'!$B$1:$C$54,2,FALSE),0)</f>
        <v>0</v>
      </c>
    </row>
    <row r="3099" spans="1:10" x14ac:dyDescent="0.25">
      <c r="A3099" s="134">
        <v>50110</v>
      </c>
      <c r="B3099" s="134" t="s">
        <v>518</v>
      </c>
      <c r="C3099" s="131">
        <v>99950</v>
      </c>
      <c r="D3099" s="132" t="s">
        <v>908</v>
      </c>
      <c r="E3099" s="133" t="s">
        <v>4873</v>
      </c>
      <c r="F3099" s="133" t="s">
        <v>7111</v>
      </c>
      <c r="G3099" s="135">
        <f t="shared" si="48"/>
        <v>0.96690000000000009</v>
      </c>
      <c r="H3099" s="134" t="s">
        <v>388</v>
      </c>
      <c r="I3099" s="138">
        <f>IF(H3099="Urban",VLOOKUP(C3099,'Wage Index Urban (CMS.GOV)-PDPM'!$A$2:$D$1682,4,FALSE),0)</f>
        <v>0</v>
      </c>
      <c r="J3099" s="138">
        <f>IF(H3099="Rural",VLOOKUP(B3099,'Wage Index Rural (CMS.GOV)-PDPM'!$B$1:$C$54,2,FALSE),0)</f>
        <v>0.96690000000000009</v>
      </c>
    </row>
    <row r="3100" spans="1:10" x14ac:dyDescent="0.25">
      <c r="A3100" s="134">
        <v>50120</v>
      </c>
      <c r="B3100" s="134" t="s">
        <v>518</v>
      </c>
      <c r="C3100" s="131">
        <v>99950</v>
      </c>
      <c r="D3100" s="132" t="s">
        <v>661</v>
      </c>
      <c r="E3100" s="133" t="s">
        <v>4874</v>
      </c>
      <c r="F3100" s="133" t="s">
        <v>7111</v>
      </c>
      <c r="G3100" s="135">
        <f t="shared" si="48"/>
        <v>0.96690000000000009</v>
      </c>
      <c r="H3100" s="134" t="s">
        <v>388</v>
      </c>
      <c r="I3100" s="138">
        <f>IF(H3100="Urban",VLOOKUP(C3100,'Wage Index Urban (CMS.GOV)-PDPM'!$A$2:$D$1682,4,FALSE),0)</f>
        <v>0</v>
      </c>
      <c r="J3100" s="138">
        <f>IF(H3100="Rural",VLOOKUP(B3100,'Wage Index Rural (CMS.GOV)-PDPM'!$B$1:$C$54,2,FALSE),0)</f>
        <v>0.96690000000000009</v>
      </c>
    </row>
    <row r="3101" spans="1:10" x14ac:dyDescent="0.25">
      <c r="A3101" s="134">
        <v>50130</v>
      </c>
      <c r="B3101" s="134" t="s">
        <v>518</v>
      </c>
      <c r="C3101" s="131">
        <v>99950</v>
      </c>
      <c r="D3101" s="132" t="s">
        <v>4875</v>
      </c>
      <c r="E3101" s="133" t="s">
        <v>4876</v>
      </c>
      <c r="F3101" s="133" t="s">
        <v>7111</v>
      </c>
      <c r="G3101" s="135">
        <f t="shared" si="48"/>
        <v>0.96690000000000009</v>
      </c>
      <c r="H3101" s="134" t="s">
        <v>388</v>
      </c>
      <c r="I3101" s="138">
        <f>IF(H3101="Urban",VLOOKUP(C3101,'Wage Index Urban (CMS.GOV)-PDPM'!$A$2:$D$1682,4,FALSE),0)</f>
        <v>0</v>
      </c>
      <c r="J3101" s="138">
        <f>IF(H3101="Rural",VLOOKUP(B3101,'Wage Index Rural (CMS.GOV)-PDPM'!$B$1:$C$54,2,FALSE),0)</f>
        <v>0.96690000000000009</v>
      </c>
    </row>
    <row r="3102" spans="1:10" x14ac:dyDescent="0.25">
      <c r="A3102" s="134">
        <v>50140</v>
      </c>
      <c r="B3102" s="134" t="s">
        <v>518</v>
      </c>
      <c r="C3102" s="131">
        <v>99950</v>
      </c>
      <c r="D3102" s="132" t="s">
        <v>4877</v>
      </c>
      <c r="E3102" s="133" t="s">
        <v>4878</v>
      </c>
      <c r="F3102" s="133" t="s">
        <v>7111</v>
      </c>
      <c r="G3102" s="135">
        <f t="shared" si="48"/>
        <v>0.96690000000000009</v>
      </c>
      <c r="H3102" s="134" t="s">
        <v>388</v>
      </c>
      <c r="I3102" s="138">
        <f>IF(H3102="Urban",VLOOKUP(C3102,'Wage Index Urban (CMS.GOV)-PDPM'!$A$2:$D$1682,4,FALSE),0)</f>
        <v>0</v>
      </c>
      <c r="J3102" s="138">
        <f>IF(H3102="Rural",VLOOKUP(B3102,'Wage Index Rural (CMS.GOV)-PDPM'!$B$1:$C$54,2,FALSE),0)</f>
        <v>0.96690000000000009</v>
      </c>
    </row>
    <row r="3103" spans="1:10" x14ac:dyDescent="0.25">
      <c r="A3103" s="134">
        <v>50150</v>
      </c>
      <c r="B3103" s="134" t="s">
        <v>518</v>
      </c>
      <c r="C3103" s="131">
        <v>99950</v>
      </c>
      <c r="D3103" s="132" t="s">
        <v>462</v>
      </c>
      <c r="E3103" s="133" t="s">
        <v>4879</v>
      </c>
      <c r="F3103" s="133" t="s">
        <v>7111</v>
      </c>
      <c r="G3103" s="135">
        <f t="shared" si="48"/>
        <v>0.96690000000000009</v>
      </c>
      <c r="H3103" s="134" t="s">
        <v>388</v>
      </c>
      <c r="I3103" s="138">
        <f>IF(H3103="Urban",VLOOKUP(C3103,'Wage Index Urban (CMS.GOV)-PDPM'!$A$2:$D$1682,4,FALSE),0)</f>
        <v>0</v>
      </c>
      <c r="J3103" s="138">
        <f>IF(H3103="Rural",VLOOKUP(B3103,'Wage Index Rural (CMS.GOV)-PDPM'!$B$1:$C$54,2,FALSE),0)</f>
        <v>0.96690000000000009</v>
      </c>
    </row>
    <row r="3104" spans="1:10" x14ac:dyDescent="0.25">
      <c r="A3104" s="134">
        <v>50160</v>
      </c>
      <c r="B3104" s="134" t="s">
        <v>518</v>
      </c>
      <c r="C3104" s="131">
        <v>42644</v>
      </c>
      <c r="D3104" s="132" t="s">
        <v>4371</v>
      </c>
      <c r="E3104" s="133" t="s">
        <v>4880</v>
      </c>
      <c r="F3104" s="133" t="s">
        <v>359</v>
      </c>
      <c r="G3104" s="135">
        <f t="shared" si="48"/>
        <v>1.1802000000000001</v>
      </c>
      <c r="H3104" s="134" t="s">
        <v>391</v>
      </c>
      <c r="I3104" s="138">
        <f>IF(H3104="Urban",VLOOKUP(C3104,'Wage Index Urban (CMS.GOV)-PDPM'!$A$2:$D$1682,4,FALSE),0)</f>
        <v>1.1802000000000001</v>
      </c>
      <c r="J3104" s="138">
        <f>IF(H3104="Rural",VLOOKUP(B3104,'Wage Index Rural (CMS.GOV)-PDPM'!$B$1:$C$54,2,FALSE),0)</f>
        <v>0</v>
      </c>
    </row>
    <row r="3105" spans="1:10" x14ac:dyDescent="0.25">
      <c r="A3105" s="134">
        <v>50170</v>
      </c>
      <c r="B3105" s="134" t="s">
        <v>518</v>
      </c>
      <c r="C3105" s="131">
        <v>14740</v>
      </c>
      <c r="D3105" s="132" t="s">
        <v>4881</v>
      </c>
      <c r="E3105" s="133" t="s">
        <v>4882</v>
      </c>
      <c r="F3105" s="133" t="s">
        <v>6499</v>
      </c>
      <c r="G3105" s="135">
        <f t="shared" si="48"/>
        <v>1.2524</v>
      </c>
      <c r="H3105" s="134" t="s">
        <v>391</v>
      </c>
      <c r="I3105" s="138">
        <f>IF(H3105="Urban",VLOOKUP(C3105,'Wage Index Urban (CMS.GOV)-PDPM'!$A$2:$D$1682,4,FALSE),0)</f>
        <v>1.2524</v>
      </c>
      <c r="J3105" s="138">
        <f>IF(H3105="Rural",VLOOKUP(B3105,'Wage Index Rural (CMS.GOV)-PDPM'!$B$1:$C$54,2,FALSE),0)</f>
        <v>0</v>
      </c>
    </row>
    <row r="3106" spans="1:10" x14ac:dyDescent="0.25">
      <c r="A3106" s="134">
        <v>50180</v>
      </c>
      <c r="B3106" s="134" t="s">
        <v>518</v>
      </c>
      <c r="C3106" s="131">
        <v>99950</v>
      </c>
      <c r="D3106" s="132" t="s">
        <v>4883</v>
      </c>
      <c r="E3106" s="133" t="s">
        <v>4884</v>
      </c>
      <c r="F3106" s="133" t="s">
        <v>7111</v>
      </c>
      <c r="G3106" s="135">
        <f t="shared" si="48"/>
        <v>0.96690000000000009</v>
      </c>
      <c r="H3106" s="134" t="s">
        <v>388</v>
      </c>
      <c r="I3106" s="138">
        <f>IF(H3106="Urban",VLOOKUP(C3106,'Wage Index Urban (CMS.GOV)-PDPM'!$A$2:$D$1682,4,FALSE),0)</f>
        <v>0</v>
      </c>
      <c r="J3106" s="138">
        <f>IF(H3106="Rural",VLOOKUP(B3106,'Wage Index Rural (CMS.GOV)-PDPM'!$B$1:$C$54,2,FALSE),0)</f>
        <v>0.96690000000000009</v>
      </c>
    </row>
    <row r="3107" spans="1:10" x14ac:dyDescent="0.25">
      <c r="A3107" s="134">
        <v>50190</v>
      </c>
      <c r="B3107" s="134" t="s">
        <v>518</v>
      </c>
      <c r="C3107" s="131">
        <v>99950</v>
      </c>
      <c r="D3107" s="132" t="s">
        <v>4885</v>
      </c>
      <c r="E3107" s="133" t="s">
        <v>4886</v>
      </c>
      <c r="F3107" s="133" t="s">
        <v>7111</v>
      </c>
      <c r="G3107" s="135">
        <f t="shared" si="48"/>
        <v>0.96690000000000009</v>
      </c>
      <c r="H3107" s="134" t="s">
        <v>388</v>
      </c>
      <c r="I3107" s="138">
        <f>IF(H3107="Urban",VLOOKUP(C3107,'Wage Index Urban (CMS.GOV)-PDPM'!$A$2:$D$1682,4,FALSE),0)</f>
        <v>0</v>
      </c>
      <c r="J3107" s="138">
        <f>IF(H3107="Rural",VLOOKUP(B3107,'Wage Index Rural (CMS.GOV)-PDPM'!$B$1:$C$54,2,FALSE),0)</f>
        <v>0.96690000000000009</v>
      </c>
    </row>
    <row r="3108" spans="1:10" x14ac:dyDescent="0.25">
      <c r="A3108" s="134">
        <v>50200</v>
      </c>
      <c r="B3108" s="134" t="s">
        <v>518</v>
      </c>
      <c r="C3108" s="131">
        <v>99950</v>
      </c>
      <c r="D3108" s="132" t="s">
        <v>1454</v>
      </c>
      <c r="E3108" s="133" t="s">
        <v>4887</v>
      </c>
      <c r="F3108" s="133" t="s">
        <v>7111</v>
      </c>
      <c r="G3108" s="135">
        <f t="shared" si="48"/>
        <v>0.96690000000000009</v>
      </c>
      <c r="H3108" s="134" t="s">
        <v>388</v>
      </c>
      <c r="I3108" s="138">
        <f>IF(H3108="Urban",VLOOKUP(C3108,'Wage Index Urban (CMS.GOV)-PDPM'!$A$2:$D$1682,4,FALSE),0)</f>
        <v>0</v>
      </c>
      <c r="J3108" s="138">
        <f>IF(H3108="Rural",VLOOKUP(B3108,'Wage Index Rural (CMS.GOV)-PDPM'!$B$1:$C$54,2,FALSE),0)</f>
        <v>0.96690000000000009</v>
      </c>
    </row>
    <row r="3109" spans="1:10" x14ac:dyDescent="0.25">
      <c r="A3109" s="134">
        <v>50210</v>
      </c>
      <c r="B3109" s="134" t="s">
        <v>518</v>
      </c>
      <c r="C3109" s="131">
        <v>99950</v>
      </c>
      <c r="D3109" s="132" t="s">
        <v>682</v>
      </c>
      <c r="E3109" s="133" t="s">
        <v>4888</v>
      </c>
      <c r="F3109" s="133" t="s">
        <v>7111</v>
      </c>
      <c r="G3109" s="135">
        <f t="shared" si="48"/>
        <v>0.96690000000000009</v>
      </c>
      <c r="H3109" s="134" t="s">
        <v>388</v>
      </c>
      <c r="I3109" s="138">
        <f>IF(H3109="Urban",VLOOKUP(C3109,'Wage Index Urban (CMS.GOV)-PDPM'!$A$2:$D$1682,4,FALSE),0)</f>
        <v>0</v>
      </c>
      <c r="J3109" s="138">
        <f>IF(H3109="Rural",VLOOKUP(B3109,'Wage Index Rural (CMS.GOV)-PDPM'!$B$1:$C$54,2,FALSE),0)</f>
        <v>0.96690000000000009</v>
      </c>
    </row>
    <row r="3110" spans="1:10" x14ac:dyDescent="0.25">
      <c r="A3110" s="134">
        <v>50220</v>
      </c>
      <c r="B3110" s="134" t="s">
        <v>518</v>
      </c>
      <c r="C3110" s="131">
        <v>99950</v>
      </c>
      <c r="D3110" s="132" t="s">
        <v>1569</v>
      </c>
      <c r="E3110" s="133" t="s">
        <v>4889</v>
      </c>
      <c r="F3110" s="133" t="s">
        <v>7111</v>
      </c>
      <c r="G3110" s="135">
        <f t="shared" si="48"/>
        <v>0.96690000000000009</v>
      </c>
      <c r="H3110" s="134" t="s">
        <v>388</v>
      </c>
      <c r="I3110" s="138">
        <f>IF(H3110="Urban",VLOOKUP(C3110,'Wage Index Urban (CMS.GOV)-PDPM'!$A$2:$D$1682,4,FALSE),0)</f>
        <v>0</v>
      </c>
      <c r="J3110" s="138">
        <f>IF(H3110="Rural",VLOOKUP(B3110,'Wage Index Rural (CMS.GOV)-PDPM'!$B$1:$C$54,2,FALSE),0)</f>
        <v>0.96690000000000009</v>
      </c>
    </row>
    <row r="3111" spans="1:10" x14ac:dyDescent="0.25">
      <c r="A3111" s="134">
        <v>50230</v>
      </c>
      <c r="B3111" s="134" t="s">
        <v>518</v>
      </c>
      <c r="C3111" s="131">
        <v>99950</v>
      </c>
      <c r="D3111" s="132" t="s">
        <v>4890</v>
      </c>
      <c r="E3111" s="133" t="s">
        <v>4891</v>
      </c>
      <c r="F3111" s="133" t="s">
        <v>7111</v>
      </c>
      <c r="G3111" s="135">
        <f t="shared" si="48"/>
        <v>0.96690000000000009</v>
      </c>
      <c r="H3111" s="134" t="s">
        <v>388</v>
      </c>
      <c r="I3111" s="138">
        <f>IF(H3111="Urban",VLOOKUP(C3111,'Wage Index Urban (CMS.GOV)-PDPM'!$A$2:$D$1682,4,FALSE),0)</f>
        <v>0</v>
      </c>
      <c r="J3111" s="138">
        <f>IF(H3111="Rural",VLOOKUP(B3111,'Wage Index Rural (CMS.GOV)-PDPM'!$B$1:$C$54,2,FALSE),0)</f>
        <v>0.96690000000000009</v>
      </c>
    </row>
    <row r="3112" spans="1:10" x14ac:dyDescent="0.25">
      <c r="A3112" s="134">
        <v>50240</v>
      </c>
      <c r="B3112" s="134" t="s">
        <v>518</v>
      </c>
      <c r="C3112" s="131">
        <v>99950</v>
      </c>
      <c r="D3112" s="132" t="s">
        <v>4892</v>
      </c>
      <c r="E3112" s="133" t="s">
        <v>4893</v>
      </c>
      <c r="F3112" s="133" t="s">
        <v>7111</v>
      </c>
      <c r="G3112" s="135">
        <f t="shared" si="48"/>
        <v>0.96690000000000009</v>
      </c>
      <c r="H3112" s="134" t="s">
        <v>388</v>
      </c>
      <c r="I3112" s="138">
        <f>IF(H3112="Urban",VLOOKUP(C3112,'Wage Index Urban (CMS.GOV)-PDPM'!$A$2:$D$1682,4,FALSE),0)</f>
        <v>0</v>
      </c>
      <c r="J3112" s="138">
        <f>IF(H3112="Rural",VLOOKUP(B3112,'Wage Index Rural (CMS.GOV)-PDPM'!$B$1:$C$54,2,FALSE),0)</f>
        <v>0.96690000000000009</v>
      </c>
    </row>
    <row r="3113" spans="1:10" x14ac:dyDescent="0.25">
      <c r="A3113" s="134">
        <v>50250</v>
      </c>
      <c r="B3113" s="134" t="s">
        <v>518</v>
      </c>
      <c r="C3113" s="131">
        <v>99950</v>
      </c>
      <c r="D3113" s="132" t="s">
        <v>4894</v>
      </c>
      <c r="E3113" s="133" t="s">
        <v>4895</v>
      </c>
      <c r="F3113" s="133" t="s">
        <v>7111</v>
      </c>
      <c r="G3113" s="135">
        <f t="shared" si="48"/>
        <v>0.96690000000000009</v>
      </c>
      <c r="H3113" s="134" t="s">
        <v>388</v>
      </c>
      <c r="I3113" s="138">
        <f>IF(H3113="Urban",VLOOKUP(C3113,'Wage Index Urban (CMS.GOV)-PDPM'!$A$2:$D$1682,4,FALSE),0)</f>
        <v>0</v>
      </c>
      <c r="J3113" s="138">
        <f>IF(H3113="Rural",VLOOKUP(B3113,'Wage Index Rural (CMS.GOV)-PDPM'!$B$1:$C$54,2,FALSE),0)</f>
        <v>0.96690000000000009</v>
      </c>
    </row>
    <row r="3114" spans="1:10" x14ac:dyDescent="0.25">
      <c r="A3114" s="134">
        <v>50260</v>
      </c>
      <c r="B3114" s="134" t="s">
        <v>518</v>
      </c>
      <c r="C3114" s="131">
        <v>45104</v>
      </c>
      <c r="D3114" s="132" t="s">
        <v>1311</v>
      </c>
      <c r="E3114" s="133" t="s">
        <v>4896</v>
      </c>
      <c r="F3114" s="133" t="s">
        <v>361</v>
      </c>
      <c r="G3114" s="135">
        <f t="shared" si="48"/>
        <v>1.1828000000000001</v>
      </c>
      <c r="H3114" s="134" t="s">
        <v>391</v>
      </c>
      <c r="I3114" s="138">
        <f>IF(H3114="Urban",VLOOKUP(C3114,'Wage Index Urban (CMS.GOV)-PDPM'!$A$2:$D$1682,4,FALSE),0)</f>
        <v>1.1828000000000001</v>
      </c>
      <c r="J3114" s="138">
        <f>IF(H3114="Rural",VLOOKUP(B3114,'Wage Index Rural (CMS.GOV)-PDPM'!$B$1:$C$54,2,FALSE),0)</f>
        <v>0</v>
      </c>
    </row>
    <row r="3115" spans="1:10" x14ac:dyDescent="0.25">
      <c r="A3115" s="134">
        <v>50270</v>
      </c>
      <c r="B3115" s="134" t="s">
        <v>518</v>
      </c>
      <c r="C3115" s="131">
        <v>99950</v>
      </c>
      <c r="D3115" s="132" t="s">
        <v>967</v>
      </c>
      <c r="E3115" s="133" t="s">
        <v>4897</v>
      </c>
      <c r="F3115" s="133" t="s">
        <v>7111</v>
      </c>
      <c r="G3115" s="135">
        <f t="shared" si="48"/>
        <v>0.96690000000000009</v>
      </c>
      <c r="H3115" s="134" t="s">
        <v>388</v>
      </c>
      <c r="I3115" s="138">
        <f>IF(H3115="Urban",VLOOKUP(C3115,'Wage Index Urban (CMS.GOV)-PDPM'!$A$2:$D$1682,4,FALSE),0)</f>
        <v>0</v>
      </c>
      <c r="J3115" s="138">
        <f>IF(H3115="Rural",VLOOKUP(B3115,'Wage Index Rural (CMS.GOV)-PDPM'!$B$1:$C$54,2,FALSE),0)</f>
        <v>0.96690000000000009</v>
      </c>
    </row>
    <row r="3116" spans="1:10" x14ac:dyDescent="0.25">
      <c r="A3116" s="134">
        <v>50280</v>
      </c>
      <c r="B3116" s="134" t="s">
        <v>518</v>
      </c>
      <c r="C3116" s="131">
        <v>34580</v>
      </c>
      <c r="D3116" s="132" t="s">
        <v>4898</v>
      </c>
      <c r="E3116" s="133" t="s">
        <v>4899</v>
      </c>
      <c r="F3116" s="133" t="s">
        <v>362</v>
      </c>
      <c r="G3116" s="135">
        <f t="shared" si="48"/>
        <v>1.0113000000000001</v>
      </c>
      <c r="H3116" s="134" t="s">
        <v>391</v>
      </c>
      <c r="I3116" s="138">
        <f>IF(H3116="Urban",VLOOKUP(C3116,'Wage Index Urban (CMS.GOV)-PDPM'!$A$2:$D$1682,4,FALSE),0)</f>
        <v>1.0113000000000001</v>
      </c>
      <c r="J3116" s="138">
        <f>IF(H3116="Rural",VLOOKUP(B3116,'Wage Index Rural (CMS.GOV)-PDPM'!$B$1:$C$54,2,FALSE),0)</f>
        <v>0</v>
      </c>
    </row>
    <row r="3117" spans="1:10" x14ac:dyDescent="0.25">
      <c r="A3117" s="134">
        <v>50290</v>
      </c>
      <c r="B3117" s="134" t="s">
        <v>518</v>
      </c>
      <c r="C3117" s="131">
        <v>38900</v>
      </c>
      <c r="D3117" s="132" t="s">
        <v>4900</v>
      </c>
      <c r="E3117" s="133" t="s">
        <v>4901</v>
      </c>
      <c r="F3117" s="133" t="s">
        <v>280</v>
      </c>
      <c r="G3117" s="135">
        <f t="shared" si="48"/>
        <v>1.2475000000000001</v>
      </c>
      <c r="H3117" s="134" t="s">
        <v>391</v>
      </c>
      <c r="I3117" s="138">
        <f>IF(H3117="Urban",VLOOKUP(C3117,'Wage Index Urban (CMS.GOV)-PDPM'!$A$2:$D$1682,4,FALSE),0)</f>
        <v>1.2475000000000001</v>
      </c>
      <c r="J3117" s="138">
        <f>IF(H3117="Rural",VLOOKUP(B3117,'Wage Index Rural (CMS.GOV)-PDPM'!$B$1:$C$54,2,FALSE),0)</f>
        <v>0</v>
      </c>
    </row>
    <row r="3118" spans="1:10" x14ac:dyDescent="0.25">
      <c r="A3118" s="134">
        <v>50300</v>
      </c>
      <c r="B3118" s="134" t="s">
        <v>518</v>
      </c>
      <c r="C3118" s="131">
        <v>42644</v>
      </c>
      <c r="D3118" s="132" t="s">
        <v>4902</v>
      </c>
      <c r="E3118" s="133" t="s">
        <v>4903</v>
      </c>
      <c r="F3118" s="133" t="s">
        <v>359</v>
      </c>
      <c r="G3118" s="135">
        <f t="shared" si="48"/>
        <v>1.1802000000000001</v>
      </c>
      <c r="H3118" s="134" t="s">
        <v>391</v>
      </c>
      <c r="I3118" s="138">
        <f>IF(H3118="Urban",VLOOKUP(C3118,'Wage Index Urban (CMS.GOV)-PDPM'!$A$2:$D$1682,4,FALSE),0)</f>
        <v>1.1802000000000001</v>
      </c>
      <c r="J3118" s="138">
        <f>IF(H3118="Rural",VLOOKUP(B3118,'Wage Index Rural (CMS.GOV)-PDPM'!$B$1:$C$54,2,FALSE),0)</f>
        <v>0</v>
      </c>
    </row>
    <row r="3119" spans="1:10" x14ac:dyDescent="0.25">
      <c r="A3119" s="134">
        <v>50310</v>
      </c>
      <c r="B3119" s="134" t="s">
        <v>518</v>
      </c>
      <c r="C3119" s="131">
        <v>44060</v>
      </c>
      <c r="D3119" s="132" t="s">
        <v>4904</v>
      </c>
      <c r="E3119" s="133" t="s">
        <v>4905</v>
      </c>
      <c r="F3119" s="133" t="s">
        <v>360</v>
      </c>
      <c r="G3119" s="135">
        <f t="shared" si="48"/>
        <v>1.0893000000000002</v>
      </c>
      <c r="H3119" s="134" t="s">
        <v>391</v>
      </c>
      <c r="I3119" s="138">
        <f>IF(H3119="Urban",VLOOKUP(C3119,'Wage Index Urban (CMS.GOV)-PDPM'!$A$2:$D$1682,4,FALSE),0)</f>
        <v>1.0893000000000002</v>
      </c>
      <c r="J3119" s="138">
        <f>IF(H3119="Rural",VLOOKUP(B3119,'Wage Index Rural (CMS.GOV)-PDPM'!$B$1:$C$54,2,FALSE),0)</f>
        <v>0</v>
      </c>
    </row>
    <row r="3120" spans="1:10" x14ac:dyDescent="0.25">
      <c r="A3120" s="134">
        <v>50999</v>
      </c>
      <c r="B3120" s="134" t="s">
        <v>518</v>
      </c>
      <c r="C3120" s="131">
        <v>99950</v>
      </c>
      <c r="D3120" s="132" t="s">
        <v>387</v>
      </c>
      <c r="E3120" s="133" t="s">
        <v>7030</v>
      </c>
      <c r="F3120" s="133" t="s">
        <v>7111</v>
      </c>
      <c r="G3120" s="135">
        <f t="shared" si="48"/>
        <v>0.96690000000000009</v>
      </c>
      <c r="H3120" s="134" t="s">
        <v>388</v>
      </c>
      <c r="I3120" s="138">
        <f>IF(H3120="Urban",VLOOKUP(C3120,'Wage Index Urban (CMS.GOV)-PDPM'!$A$2:$D$1682,4,FALSE),0)</f>
        <v>0</v>
      </c>
      <c r="J3120" s="138">
        <f>IF(H3120="Rural",VLOOKUP(B3120,'Wage Index Rural (CMS.GOV)-PDPM'!$B$1:$C$54,2,FALSE),0)</f>
        <v>0.96690000000000009</v>
      </c>
    </row>
    <row r="3121" spans="1:10" x14ac:dyDescent="0.25">
      <c r="A3121" s="134">
        <v>50320</v>
      </c>
      <c r="B3121" s="134" t="s">
        <v>518</v>
      </c>
      <c r="C3121" s="131">
        <v>44060</v>
      </c>
      <c r="D3121" s="132" t="s">
        <v>2065</v>
      </c>
      <c r="E3121" s="133" t="s">
        <v>4906</v>
      </c>
      <c r="F3121" s="133" t="s">
        <v>360</v>
      </c>
      <c r="G3121" s="135">
        <f t="shared" si="48"/>
        <v>1.0893000000000002</v>
      </c>
      <c r="H3121" s="134" t="s">
        <v>391</v>
      </c>
      <c r="I3121" s="138">
        <f>IF(H3121="Urban",VLOOKUP(C3121,'Wage Index Urban (CMS.GOV)-PDPM'!$A$2:$D$1682,4,FALSE),0)</f>
        <v>1.0893000000000002</v>
      </c>
      <c r="J3121" s="138">
        <f>IF(H3121="Rural",VLOOKUP(B3121,'Wage Index Rural (CMS.GOV)-PDPM'!$B$1:$C$54,2,FALSE),0)</f>
        <v>0</v>
      </c>
    </row>
    <row r="3122" spans="1:10" x14ac:dyDescent="0.25">
      <c r="A3122" s="134">
        <v>50330</v>
      </c>
      <c r="B3122" s="134" t="s">
        <v>518</v>
      </c>
      <c r="C3122" s="131">
        <v>36500</v>
      </c>
      <c r="D3122" s="132" t="s">
        <v>3275</v>
      </c>
      <c r="E3122" s="133" t="s">
        <v>4907</v>
      </c>
      <c r="F3122" s="133" t="s">
        <v>7119</v>
      </c>
      <c r="G3122" s="135">
        <f t="shared" si="48"/>
        <v>1.1205000000000001</v>
      </c>
      <c r="H3122" s="134" t="s">
        <v>391</v>
      </c>
      <c r="I3122" s="138">
        <f>IF(H3122="Urban",VLOOKUP(C3122,'Wage Index Urban (CMS.GOV)-PDPM'!$A$2:$D$1682,4,FALSE),0)</f>
        <v>1.1205000000000001</v>
      </c>
      <c r="J3122" s="138">
        <f>IF(H3122="Rural",VLOOKUP(B3122,'Wage Index Rural (CMS.GOV)-PDPM'!$B$1:$C$54,2,FALSE),0)</f>
        <v>0</v>
      </c>
    </row>
    <row r="3123" spans="1:10" x14ac:dyDescent="0.25">
      <c r="A3123" s="134">
        <v>50340</v>
      </c>
      <c r="B3123" s="134" t="s">
        <v>518</v>
      </c>
      <c r="C3123" s="131">
        <v>99950</v>
      </c>
      <c r="D3123" s="132" t="s">
        <v>4908</v>
      </c>
      <c r="E3123" s="133" t="s">
        <v>4909</v>
      </c>
      <c r="F3123" s="133" t="s">
        <v>7111</v>
      </c>
      <c r="G3123" s="135">
        <f t="shared" si="48"/>
        <v>0.96690000000000009</v>
      </c>
      <c r="H3123" s="134" t="s">
        <v>388</v>
      </c>
      <c r="I3123" s="138">
        <f>IF(H3123="Urban",VLOOKUP(C3123,'Wage Index Urban (CMS.GOV)-PDPM'!$A$2:$D$1682,4,FALSE),0)</f>
        <v>0</v>
      </c>
      <c r="J3123" s="138">
        <f>IF(H3123="Rural",VLOOKUP(B3123,'Wage Index Rural (CMS.GOV)-PDPM'!$B$1:$C$54,2,FALSE),0)</f>
        <v>0.96690000000000009</v>
      </c>
    </row>
    <row r="3124" spans="1:10" x14ac:dyDescent="0.25">
      <c r="A3124" s="134">
        <v>50350</v>
      </c>
      <c r="B3124" s="134" t="s">
        <v>518</v>
      </c>
      <c r="C3124" s="131">
        <v>47460</v>
      </c>
      <c r="D3124" s="132" t="s">
        <v>4910</v>
      </c>
      <c r="E3124" s="133" t="s">
        <v>4911</v>
      </c>
      <c r="F3124" s="133" t="s">
        <v>357</v>
      </c>
      <c r="G3124" s="135">
        <f t="shared" si="48"/>
        <v>1.0359</v>
      </c>
      <c r="H3124" s="134" t="s">
        <v>391</v>
      </c>
      <c r="I3124" s="138">
        <f>IF(H3124="Urban",VLOOKUP(C3124,'Wage Index Urban (CMS.GOV)-PDPM'!$A$2:$D$1682,4,FALSE),0)</f>
        <v>1.0359</v>
      </c>
      <c r="J3124" s="138">
        <f>IF(H3124="Rural",VLOOKUP(B3124,'Wage Index Rural (CMS.GOV)-PDPM'!$B$1:$C$54,2,FALSE),0)</f>
        <v>0</v>
      </c>
    </row>
    <row r="3125" spans="1:10" x14ac:dyDescent="0.25">
      <c r="A3125" s="134">
        <v>50360</v>
      </c>
      <c r="B3125" s="134" t="s">
        <v>518</v>
      </c>
      <c r="C3125" s="131">
        <v>13380</v>
      </c>
      <c r="D3125" s="132" t="s">
        <v>4912</v>
      </c>
      <c r="E3125" s="133" t="s">
        <v>4913</v>
      </c>
      <c r="F3125" s="133" t="s">
        <v>363</v>
      </c>
      <c r="G3125" s="135">
        <f t="shared" si="48"/>
        <v>1.2999000000000001</v>
      </c>
      <c r="H3125" s="134" t="s">
        <v>391</v>
      </c>
      <c r="I3125" s="138">
        <f>IF(H3125="Urban",VLOOKUP(C3125,'Wage Index Urban (CMS.GOV)-PDPM'!$A$2:$D$1682,4,FALSE),0)</f>
        <v>1.2999000000000001</v>
      </c>
      <c r="J3125" s="138">
        <f>IF(H3125="Rural",VLOOKUP(B3125,'Wage Index Rural (CMS.GOV)-PDPM'!$B$1:$C$54,2,FALSE),0)</f>
        <v>0</v>
      </c>
    </row>
    <row r="3126" spans="1:10" x14ac:dyDescent="0.25">
      <c r="A3126" s="134">
        <v>50370</v>
      </c>
      <c r="B3126" s="134" t="s">
        <v>518</v>
      </c>
      <c r="C3126" s="131">
        <v>99950</v>
      </c>
      <c r="D3126" s="132" t="s">
        <v>4914</v>
      </c>
      <c r="E3126" s="133" t="s">
        <v>4915</v>
      </c>
      <c r="F3126" s="133" t="s">
        <v>7111</v>
      </c>
      <c r="G3126" s="135">
        <f t="shared" si="48"/>
        <v>0.96690000000000009</v>
      </c>
      <c r="H3126" s="134" t="s">
        <v>388</v>
      </c>
      <c r="I3126" s="138">
        <f>IF(H3126="Urban",VLOOKUP(C3126,'Wage Index Urban (CMS.GOV)-PDPM'!$A$2:$D$1682,4,FALSE),0)</f>
        <v>0</v>
      </c>
      <c r="J3126" s="138">
        <f>IF(H3126="Rural",VLOOKUP(B3126,'Wage Index Rural (CMS.GOV)-PDPM'!$B$1:$C$54,2,FALSE),0)</f>
        <v>0.96690000000000009</v>
      </c>
    </row>
    <row r="3127" spans="1:10" x14ac:dyDescent="0.25">
      <c r="A3127" s="134">
        <v>50380</v>
      </c>
      <c r="B3127" s="134" t="s">
        <v>518</v>
      </c>
      <c r="C3127" s="131">
        <v>49420</v>
      </c>
      <c r="D3127" s="132" t="s">
        <v>4916</v>
      </c>
      <c r="E3127" s="133" t="s">
        <v>4917</v>
      </c>
      <c r="F3127" s="133" t="s">
        <v>364</v>
      </c>
      <c r="G3127" s="135">
        <f t="shared" si="48"/>
        <v>0.92200000000000004</v>
      </c>
      <c r="H3127" s="134" t="s">
        <v>391</v>
      </c>
      <c r="I3127" s="138">
        <f>IF(H3127="Urban",VLOOKUP(C3127,'Wage Index Urban (CMS.GOV)-PDPM'!$A$2:$D$1682,4,FALSE),0)</f>
        <v>0.92200000000000004</v>
      </c>
      <c r="J3127" s="138">
        <f>IF(H3127="Rural",VLOOKUP(B3127,'Wage Index Rural (CMS.GOV)-PDPM'!$B$1:$C$54,2,FALSE),0)</f>
        <v>0</v>
      </c>
    </row>
    <row r="3128" spans="1:10" x14ac:dyDescent="0.25">
      <c r="A3128" s="134">
        <v>51000</v>
      </c>
      <c r="B3128" s="134" t="s">
        <v>4918</v>
      </c>
      <c r="C3128" s="131">
        <v>99951</v>
      </c>
      <c r="D3128" s="132" t="s">
        <v>394</v>
      </c>
      <c r="E3128" s="133" t="s">
        <v>7031</v>
      </c>
      <c r="F3128" s="133" t="s">
        <v>7112</v>
      </c>
      <c r="G3128" s="135">
        <f t="shared" si="48"/>
        <v>0.70850000000000002</v>
      </c>
      <c r="H3128" s="134" t="s">
        <v>388</v>
      </c>
      <c r="I3128" s="138">
        <f>IF(H3128="Urban",VLOOKUP(C3128,'Wage Index Urban (CMS.GOV)-PDPM'!$A$2:$D$1682,4,FALSE),0)</f>
        <v>0</v>
      </c>
      <c r="J3128" s="138">
        <f>IF(H3128="Rural",VLOOKUP(B3128,'Wage Index Rural (CMS.GOV)-PDPM'!$B$1:$C$54,2,FALSE),0)</f>
        <v>0.70850000000000002</v>
      </c>
    </row>
    <row r="3129" spans="1:10" x14ac:dyDescent="0.25">
      <c r="A3129" s="134">
        <v>51010</v>
      </c>
      <c r="B3129" s="134" t="s">
        <v>4918</v>
      </c>
      <c r="C3129" s="131">
        <v>25180</v>
      </c>
      <c r="D3129" s="132" t="s">
        <v>3974</v>
      </c>
      <c r="E3129" s="133" t="s">
        <v>6616</v>
      </c>
      <c r="F3129" s="133" t="s">
        <v>183</v>
      </c>
      <c r="G3129" s="135">
        <f t="shared" si="48"/>
        <v>0.86370000000000002</v>
      </c>
      <c r="H3129" s="134" t="s">
        <v>391</v>
      </c>
      <c r="I3129" s="138">
        <f>IF(H3129="Urban",VLOOKUP(C3129,'Wage Index Urban (CMS.GOV)-PDPM'!$A$2:$D$1682,4,FALSE),0)</f>
        <v>0.86370000000000002</v>
      </c>
      <c r="J3129" s="138">
        <f>IF(H3129="Rural",VLOOKUP(B3129,'Wage Index Rural (CMS.GOV)-PDPM'!$B$1:$C$54,2,FALSE),0)</f>
        <v>0</v>
      </c>
    </row>
    <row r="3130" spans="1:10" x14ac:dyDescent="0.25">
      <c r="A3130" s="134">
        <v>51020</v>
      </c>
      <c r="B3130" s="134" t="s">
        <v>4918</v>
      </c>
      <c r="C3130" s="131">
        <v>16620</v>
      </c>
      <c r="D3130" s="132" t="s">
        <v>622</v>
      </c>
      <c r="E3130" s="133" t="s">
        <v>6561</v>
      </c>
      <c r="F3130" s="133" t="s">
        <v>365</v>
      </c>
      <c r="G3130" s="135">
        <f t="shared" si="48"/>
        <v>0.79760000000000009</v>
      </c>
      <c r="H3130" s="134" t="s">
        <v>391</v>
      </c>
      <c r="I3130" s="138">
        <f>IF(H3130="Urban",VLOOKUP(C3130,'Wage Index Urban (CMS.GOV)-PDPM'!$A$2:$D$1682,4,FALSE),0)</f>
        <v>0.79760000000000009</v>
      </c>
      <c r="J3130" s="138">
        <f>IF(H3130="Rural",VLOOKUP(B3130,'Wage Index Rural (CMS.GOV)-PDPM'!$B$1:$C$54,2,FALSE),0)</f>
        <v>0</v>
      </c>
    </row>
    <row r="3131" spans="1:10" x14ac:dyDescent="0.25">
      <c r="A3131" s="134">
        <v>51030</v>
      </c>
      <c r="B3131" s="134" t="s">
        <v>4918</v>
      </c>
      <c r="C3131" s="131">
        <v>99951</v>
      </c>
      <c r="D3131" s="132" t="s">
        <v>4919</v>
      </c>
      <c r="E3131" s="133" t="s">
        <v>7032</v>
      </c>
      <c r="F3131" s="133" t="s">
        <v>7112</v>
      </c>
      <c r="G3131" s="135">
        <f t="shared" si="48"/>
        <v>0.70850000000000002</v>
      </c>
      <c r="H3131" s="134" t="s">
        <v>388</v>
      </c>
      <c r="I3131" s="138">
        <f>IF(H3131="Urban",VLOOKUP(C3131,'Wage Index Urban (CMS.GOV)-PDPM'!$A$2:$D$1682,4,FALSE),0)</f>
        <v>0</v>
      </c>
      <c r="J3131" s="138">
        <f>IF(H3131="Rural",VLOOKUP(B3131,'Wage Index Rural (CMS.GOV)-PDPM'!$B$1:$C$54,2,FALSE),0)</f>
        <v>0.70850000000000002</v>
      </c>
    </row>
    <row r="3132" spans="1:10" x14ac:dyDescent="0.25">
      <c r="A3132" s="134">
        <v>51040</v>
      </c>
      <c r="B3132" s="134" t="s">
        <v>4918</v>
      </c>
      <c r="C3132" s="131">
        <v>48260</v>
      </c>
      <c r="D3132" s="132" t="s">
        <v>4920</v>
      </c>
      <c r="E3132" s="133" t="s">
        <v>6736</v>
      </c>
      <c r="F3132" s="133" t="s">
        <v>272</v>
      </c>
      <c r="G3132" s="135">
        <f t="shared" si="48"/>
        <v>0.71679999999999999</v>
      </c>
      <c r="H3132" s="134" t="s">
        <v>391</v>
      </c>
      <c r="I3132" s="138">
        <f>IF(H3132="Urban",VLOOKUP(C3132,'Wage Index Urban (CMS.GOV)-PDPM'!$A$2:$D$1682,4,FALSE),0)</f>
        <v>0.71679999999999999</v>
      </c>
      <c r="J3132" s="138">
        <f>IF(H3132="Rural",VLOOKUP(B3132,'Wage Index Rural (CMS.GOV)-PDPM'!$B$1:$C$54,2,FALSE),0)</f>
        <v>0</v>
      </c>
    </row>
    <row r="3133" spans="1:10" x14ac:dyDescent="0.25">
      <c r="A3133" s="134">
        <v>51050</v>
      </c>
      <c r="B3133" s="134" t="s">
        <v>4918</v>
      </c>
      <c r="C3133" s="131">
        <v>26580</v>
      </c>
      <c r="D3133" s="132" t="s">
        <v>4921</v>
      </c>
      <c r="E3133" s="133" t="s">
        <v>6624</v>
      </c>
      <c r="F3133" s="133" t="s">
        <v>164</v>
      </c>
      <c r="G3133" s="135">
        <f t="shared" si="48"/>
        <v>0.84200000000000008</v>
      </c>
      <c r="H3133" s="134" t="s">
        <v>391</v>
      </c>
      <c r="I3133" s="138">
        <f>IF(H3133="Urban",VLOOKUP(C3133,'Wage Index Urban (CMS.GOV)-PDPM'!$A$2:$D$1682,4,FALSE),0)</f>
        <v>0.84200000000000008</v>
      </c>
      <c r="J3133" s="138">
        <f>IF(H3133="Rural",VLOOKUP(B3133,'Wage Index Rural (CMS.GOV)-PDPM'!$B$1:$C$54,2,FALSE),0)</f>
        <v>0</v>
      </c>
    </row>
    <row r="3134" spans="1:10" x14ac:dyDescent="0.25">
      <c r="A3134" s="134">
        <v>51060</v>
      </c>
      <c r="B3134" s="134" t="s">
        <v>4918</v>
      </c>
      <c r="C3134" s="131">
        <v>99951</v>
      </c>
      <c r="D3134" s="132" t="s">
        <v>404</v>
      </c>
      <c r="E3134" s="133" t="s">
        <v>7033</v>
      </c>
      <c r="F3134" s="133" t="s">
        <v>7112</v>
      </c>
      <c r="G3134" s="135">
        <f t="shared" si="48"/>
        <v>0.70850000000000002</v>
      </c>
      <c r="H3134" s="134" t="s">
        <v>388</v>
      </c>
      <c r="I3134" s="138">
        <f>IF(H3134="Urban",VLOOKUP(C3134,'Wage Index Urban (CMS.GOV)-PDPM'!$A$2:$D$1682,4,FALSE),0)</f>
        <v>0</v>
      </c>
      <c r="J3134" s="138">
        <f>IF(H3134="Rural",VLOOKUP(B3134,'Wage Index Rural (CMS.GOV)-PDPM'!$B$1:$C$54,2,FALSE),0)</f>
        <v>0.70850000000000002</v>
      </c>
    </row>
    <row r="3135" spans="1:10" x14ac:dyDescent="0.25">
      <c r="A3135" s="134">
        <v>51070</v>
      </c>
      <c r="B3135" s="134" t="s">
        <v>4918</v>
      </c>
      <c r="C3135" s="131">
        <v>16620</v>
      </c>
      <c r="D3135" s="132" t="s">
        <v>416</v>
      </c>
      <c r="E3135" s="133" t="s">
        <v>6562</v>
      </c>
      <c r="F3135" s="133" t="s">
        <v>365</v>
      </c>
      <c r="G3135" s="135">
        <f t="shared" si="48"/>
        <v>0.79760000000000009</v>
      </c>
      <c r="H3135" s="134" t="s">
        <v>391</v>
      </c>
      <c r="I3135" s="138">
        <f>IF(H3135="Urban",VLOOKUP(C3135,'Wage Index Urban (CMS.GOV)-PDPM'!$A$2:$D$1682,4,FALSE),0)</f>
        <v>0.79760000000000009</v>
      </c>
      <c r="J3135" s="138">
        <f>IF(H3135="Rural",VLOOKUP(B3135,'Wage Index Rural (CMS.GOV)-PDPM'!$B$1:$C$54,2,FALSE),0)</f>
        <v>0</v>
      </c>
    </row>
    <row r="3136" spans="1:10" x14ac:dyDescent="0.25">
      <c r="A3136" s="134">
        <v>51080</v>
      </c>
      <c r="B3136" s="134" t="s">
        <v>4918</v>
      </c>
      <c r="C3136" s="131">
        <v>99951</v>
      </c>
      <c r="D3136" s="132" t="s">
        <v>4922</v>
      </c>
      <c r="E3136" s="133" t="s">
        <v>7034</v>
      </c>
      <c r="F3136" s="133" t="s">
        <v>7112</v>
      </c>
      <c r="G3136" s="135">
        <f t="shared" si="48"/>
        <v>0.70850000000000002</v>
      </c>
      <c r="H3136" s="134" t="s">
        <v>388</v>
      </c>
      <c r="I3136" s="138">
        <f>IF(H3136="Urban",VLOOKUP(C3136,'Wage Index Urban (CMS.GOV)-PDPM'!$A$2:$D$1682,4,FALSE),0)</f>
        <v>0</v>
      </c>
      <c r="J3136" s="138">
        <f>IF(H3136="Rural",VLOOKUP(B3136,'Wage Index Rural (CMS.GOV)-PDPM'!$B$1:$C$54,2,FALSE),0)</f>
        <v>0.70850000000000002</v>
      </c>
    </row>
    <row r="3137" spans="1:10" x14ac:dyDescent="0.25">
      <c r="A3137" s="134">
        <v>51090</v>
      </c>
      <c r="B3137" s="134" t="s">
        <v>4918</v>
      </c>
      <c r="C3137" s="131">
        <v>13220</v>
      </c>
      <c r="D3137" s="132" t="s">
        <v>446</v>
      </c>
      <c r="E3137" s="133" t="s">
        <v>6551</v>
      </c>
      <c r="F3137" s="133" t="s">
        <v>366</v>
      </c>
      <c r="G3137" s="135">
        <f t="shared" si="48"/>
        <v>0.79080000000000006</v>
      </c>
      <c r="H3137" s="134" t="s">
        <v>391</v>
      </c>
      <c r="I3137" s="138">
        <f>IF(H3137="Urban",VLOOKUP(C3137,'Wage Index Urban (CMS.GOV)-PDPM'!$A$2:$D$1682,4,FALSE),0)</f>
        <v>0.79080000000000006</v>
      </c>
      <c r="J3137" s="138">
        <f>IF(H3137="Rural",VLOOKUP(B3137,'Wage Index Rural (CMS.GOV)-PDPM'!$B$1:$C$54,2,FALSE),0)</f>
        <v>0</v>
      </c>
    </row>
    <row r="3138" spans="1:10" x14ac:dyDescent="0.25">
      <c r="A3138" s="134">
        <v>51100</v>
      </c>
      <c r="B3138" s="134" t="s">
        <v>4918</v>
      </c>
      <c r="C3138" s="131">
        <v>99951</v>
      </c>
      <c r="D3138" s="132" t="s">
        <v>1227</v>
      </c>
      <c r="E3138" s="133" t="s">
        <v>7035</v>
      </c>
      <c r="F3138" s="133" t="s">
        <v>7112</v>
      </c>
      <c r="G3138" s="135">
        <f t="shared" si="48"/>
        <v>0.70850000000000002</v>
      </c>
      <c r="H3138" s="134" t="s">
        <v>388</v>
      </c>
      <c r="I3138" s="138">
        <f>IF(H3138="Urban",VLOOKUP(C3138,'Wage Index Urban (CMS.GOV)-PDPM'!$A$2:$D$1682,4,FALSE),0)</f>
        <v>0</v>
      </c>
      <c r="J3138" s="138">
        <f>IF(H3138="Rural",VLOOKUP(B3138,'Wage Index Rural (CMS.GOV)-PDPM'!$B$1:$C$54,2,FALSE),0)</f>
        <v>0.70850000000000002</v>
      </c>
    </row>
    <row r="3139" spans="1:10" x14ac:dyDescent="0.25">
      <c r="A3139" s="134">
        <v>51110</v>
      </c>
      <c r="B3139" s="134" t="s">
        <v>4918</v>
      </c>
      <c r="C3139" s="131">
        <v>99951</v>
      </c>
      <c r="D3139" s="132" t="s">
        <v>661</v>
      </c>
      <c r="E3139" s="133" t="s">
        <v>7036</v>
      </c>
      <c r="F3139" s="133" t="s">
        <v>7112</v>
      </c>
      <c r="G3139" s="135">
        <f t="shared" si="48"/>
        <v>0.70850000000000002</v>
      </c>
      <c r="H3139" s="134" t="s">
        <v>388</v>
      </c>
      <c r="I3139" s="138">
        <f>IF(H3139="Urban",VLOOKUP(C3139,'Wage Index Urban (CMS.GOV)-PDPM'!$A$2:$D$1682,4,FALSE),0)</f>
        <v>0</v>
      </c>
      <c r="J3139" s="138">
        <f>IF(H3139="Rural",VLOOKUP(B3139,'Wage Index Rural (CMS.GOV)-PDPM'!$B$1:$C$54,2,FALSE),0)</f>
        <v>0.70850000000000002</v>
      </c>
    </row>
    <row r="3140" spans="1:10" x14ac:dyDescent="0.25">
      <c r="A3140" s="134">
        <v>51120</v>
      </c>
      <c r="B3140" s="134" t="s">
        <v>4918</v>
      </c>
      <c r="C3140" s="131">
        <v>99951</v>
      </c>
      <c r="D3140" s="132" t="s">
        <v>4923</v>
      </c>
      <c r="E3140" s="133" t="s">
        <v>7037</v>
      </c>
      <c r="F3140" s="133" t="s">
        <v>7112</v>
      </c>
      <c r="G3140" s="135">
        <f t="shared" si="48"/>
        <v>0.70850000000000002</v>
      </c>
      <c r="H3140" s="134" t="s">
        <v>388</v>
      </c>
      <c r="I3140" s="138">
        <f>IF(H3140="Urban",VLOOKUP(C3140,'Wage Index Urban (CMS.GOV)-PDPM'!$A$2:$D$1682,4,FALSE),0)</f>
        <v>0</v>
      </c>
      <c r="J3140" s="138">
        <f>IF(H3140="Rural",VLOOKUP(B3140,'Wage Index Rural (CMS.GOV)-PDPM'!$B$1:$C$54,2,FALSE),0)</f>
        <v>0.70850000000000002</v>
      </c>
    </row>
    <row r="3141" spans="1:10" x14ac:dyDescent="0.25">
      <c r="A3141" s="134">
        <v>51130</v>
      </c>
      <c r="B3141" s="134" t="s">
        <v>4918</v>
      </c>
      <c r="C3141" s="131">
        <v>49020</v>
      </c>
      <c r="D3141" s="132" t="s">
        <v>2474</v>
      </c>
      <c r="E3141" s="133" t="s">
        <v>6742</v>
      </c>
      <c r="F3141" s="133" t="s">
        <v>353</v>
      </c>
      <c r="G3141" s="135">
        <f t="shared" si="48"/>
        <v>0.87380000000000002</v>
      </c>
      <c r="H3141" s="134" t="s">
        <v>391</v>
      </c>
      <c r="I3141" s="138">
        <f>IF(H3141="Urban",VLOOKUP(C3141,'Wage Index Urban (CMS.GOV)-PDPM'!$A$2:$D$1682,4,FALSE),0)</f>
        <v>0.87380000000000002</v>
      </c>
      <c r="J3141" s="138">
        <f>IF(H3141="Rural",VLOOKUP(B3141,'Wage Index Rural (CMS.GOV)-PDPM'!$B$1:$C$54,2,FALSE),0)</f>
        <v>0</v>
      </c>
    </row>
    <row r="3142" spans="1:10" x14ac:dyDescent="0.25">
      <c r="A3142" s="134">
        <v>51140</v>
      </c>
      <c r="B3142" s="134" t="s">
        <v>4918</v>
      </c>
      <c r="C3142" s="131">
        <v>48260</v>
      </c>
      <c r="D3142" s="132" t="s">
        <v>1244</v>
      </c>
      <c r="E3142" s="133" t="s">
        <v>6737</v>
      </c>
      <c r="F3142" s="133" t="s">
        <v>272</v>
      </c>
      <c r="G3142" s="135">
        <f t="shared" si="48"/>
        <v>0.71679999999999999</v>
      </c>
      <c r="H3142" s="134" t="s">
        <v>391</v>
      </c>
      <c r="I3142" s="138">
        <f>IF(H3142="Urban",VLOOKUP(C3142,'Wage Index Urban (CMS.GOV)-PDPM'!$A$2:$D$1682,4,FALSE),0)</f>
        <v>0.71679999999999999</v>
      </c>
      <c r="J3142" s="138">
        <f>IF(H3142="Rural",VLOOKUP(B3142,'Wage Index Rural (CMS.GOV)-PDPM'!$B$1:$C$54,2,FALSE),0)</f>
        <v>0</v>
      </c>
    </row>
    <row r="3143" spans="1:10" x14ac:dyDescent="0.25">
      <c r="A3143" s="134">
        <v>51150</v>
      </c>
      <c r="B3143" s="134" t="s">
        <v>4918</v>
      </c>
      <c r="C3143" s="131">
        <v>99951</v>
      </c>
      <c r="D3143" s="132" t="s">
        <v>4924</v>
      </c>
      <c r="E3143" s="133" t="s">
        <v>7038</v>
      </c>
      <c r="F3143" s="133" t="s">
        <v>7112</v>
      </c>
      <c r="G3143" s="135">
        <f t="shared" si="48"/>
        <v>0.70850000000000002</v>
      </c>
      <c r="H3143" s="134" t="s">
        <v>388</v>
      </c>
      <c r="I3143" s="138">
        <f>IF(H3143="Urban",VLOOKUP(C3143,'Wage Index Urban (CMS.GOV)-PDPM'!$A$2:$D$1682,4,FALSE),0)</f>
        <v>0</v>
      </c>
      <c r="J3143" s="138">
        <f>IF(H3143="Rural",VLOOKUP(B3143,'Wage Index Rural (CMS.GOV)-PDPM'!$B$1:$C$54,2,FALSE),0)</f>
        <v>0.70850000000000002</v>
      </c>
    </row>
    <row r="3144" spans="1:10" x14ac:dyDescent="0.25">
      <c r="A3144" s="134">
        <v>51160</v>
      </c>
      <c r="B3144" s="134" t="s">
        <v>4918</v>
      </c>
      <c r="C3144" s="131">
        <v>99951</v>
      </c>
      <c r="D3144" s="132" t="s">
        <v>1677</v>
      </c>
      <c r="E3144" s="133" t="s">
        <v>7039</v>
      </c>
      <c r="F3144" s="133" t="s">
        <v>7112</v>
      </c>
      <c r="G3144" s="135">
        <f t="shared" si="48"/>
        <v>0.70850000000000002</v>
      </c>
      <c r="H3144" s="134" t="s">
        <v>388</v>
      </c>
      <c r="I3144" s="138">
        <f>IF(H3144="Urban",VLOOKUP(C3144,'Wage Index Urban (CMS.GOV)-PDPM'!$A$2:$D$1682,4,FALSE),0)</f>
        <v>0</v>
      </c>
      <c r="J3144" s="138">
        <f>IF(H3144="Rural",VLOOKUP(B3144,'Wage Index Rural (CMS.GOV)-PDPM'!$B$1:$C$54,2,FALSE),0)</f>
        <v>0.70850000000000002</v>
      </c>
    </row>
    <row r="3145" spans="1:10" x14ac:dyDescent="0.25">
      <c r="A3145" s="134">
        <v>51170</v>
      </c>
      <c r="B3145" s="134" t="s">
        <v>4918</v>
      </c>
      <c r="C3145" s="131">
        <v>16620</v>
      </c>
      <c r="D3145" s="132" t="s">
        <v>460</v>
      </c>
      <c r="E3145" s="133" t="s">
        <v>6563</v>
      </c>
      <c r="F3145" s="133" t="s">
        <v>365</v>
      </c>
      <c r="G3145" s="135">
        <f t="shared" ref="G3145:G3208" si="49">IF(H3145="Rural",J3145,I3145)</f>
        <v>0.79760000000000009</v>
      </c>
      <c r="H3145" s="134" t="s">
        <v>391</v>
      </c>
      <c r="I3145" s="138">
        <f>IF(H3145="Urban",VLOOKUP(C3145,'Wage Index Urban (CMS.GOV)-PDPM'!$A$2:$D$1682,4,FALSE),0)</f>
        <v>0.79760000000000009</v>
      </c>
      <c r="J3145" s="138">
        <f>IF(H3145="Rural",VLOOKUP(B3145,'Wage Index Rural (CMS.GOV)-PDPM'!$B$1:$C$54,2,FALSE),0)</f>
        <v>0</v>
      </c>
    </row>
    <row r="3146" spans="1:10" x14ac:dyDescent="0.25">
      <c r="A3146" s="134">
        <v>51180</v>
      </c>
      <c r="B3146" s="134" t="s">
        <v>4918</v>
      </c>
      <c r="C3146" s="131">
        <v>47894</v>
      </c>
      <c r="D3146" s="132" t="s">
        <v>462</v>
      </c>
      <c r="E3146" s="133" t="s">
        <v>6734</v>
      </c>
      <c r="F3146" s="133" t="s">
        <v>79</v>
      </c>
      <c r="G3146" s="135">
        <f t="shared" si="49"/>
        <v>1.0242</v>
      </c>
      <c r="H3146" s="134" t="s">
        <v>391</v>
      </c>
      <c r="I3146" s="138">
        <f>IF(H3146="Urban",VLOOKUP(C3146,'Wage Index Urban (CMS.GOV)-PDPM'!$A$2:$D$1682,4,FALSE),0)</f>
        <v>1.0242</v>
      </c>
      <c r="J3146" s="138">
        <f>IF(H3146="Rural",VLOOKUP(B3146,'Wage Index Rural (CMS.GOV)-PDPM'!$B$1:$C$54,2,FALSE),0)</f>
        <v>0</v>
      </c>
    </row>
    <row r="3147" spans="1:10" x14ac:dyDescent="0.25">
      <c r="A3147" s="134">
        <v>51190</v>
      </c>
      <c r="B3147" s="134" t="s">
        <v>4918</v>
      </c>
      <c r="C3147" s="131">
        <v>16620</v>
      </c>
      <c r="D3147" s="132" t="s">
        <v>4925</v>
      </c>
      <c r="E3147" s="133" t="s">
        <v>6564</v>
      </c>
      <c r="F3147" s="133" t="s">
        <v>365</v>
      </c>
      <c r="G3147" s="135">
        <f t="shared" si="49"/>
        <v>0.79760000000000009</v>
      </c>
      <c r="H3147" s="134" t="s">
        <v>391</v>
      </c>
      <c r="I3147" s="138">
        <f>IF(H3147="Urban",VLOOKUP(C3147,'Wage Index Urban (CMS.GOV)-PDPM'!$A$2:$D$1682,4,FALSE),0)</f>
        <v>0.79760000000000009</v>
      </c>
      <c r="J3147" s="138">
        <f>IF(H3147="Rural",VLOOKUP(B3147,'Wage Index Rural (CMS.GOV)-PDPM'!$B$1:$C$54,2,FALSE),0)</f>
        <v>0</v>
      </c>
    </row>
    <row r="3148" spans="1:10" x14ac:dyDescent="0.25">
      <c r="A3148" s="134">
        <v>51200</v>
      </c>
      <c r="B3148" s="134" t="s">
        <v>4918</v>
      </c>
      <c r="C3148" s="131">
        <v>99951</v>
      </c>
      <c r="D3148" s="132" t="s">
        <v>1454</v>
      </c>
      <c r="E3148" s="133" t="s">
        <v>7040</v>
      </c>
      <c r="F3148" s="133" t="s">
        <v>7112</v>
      </c>
      <c r="G3148" s="135">
        <f t="shared" si="49"/>
        <v>0.70850000000000002</v>
      </c>
      <c r="H3148" s="134" t="s">
        <v>388</v>
      </c>
      <c r="I3148" s="138">
        <f>IF(H3148="Urban",VLOOKUP(C3148,'Wage Index Urban (CMS.GOV)-PDPM'!$A$2:$D$1682,4,FALSE),0)</f>
        <v>0</v>
      </c>
      <c r="J3148" s="138">
        <f>IF(H3148="Rural",VLOOKUP(B3148,'Wage Index Rural (CMS.GOV)-PDPM'!$B$1:$C$54,2,FALSE),0)</f>
        <v>0.70850000000000002</v>
      </c>
    </row>
    <row r="3149" spans="1:10" x14ac:dyDescent="0.25">
      <c r="A3149" s="134">
        <v>51210</v>
      </c>
      <c r="B3149" s="134" t="s">
        <v>4918</v>
      </c>
      <c r="C3149" s="131">
        <v>16620</v>
      </c>
      <c r="D3149" s="132" t="s">
        <v>682</v>
      </c>
      <c r="E3149" s="133" t="s">
        <v>6565</v>
      </c>
      <c r="F3149" s="133" t="s">
        <v>365</v>
      </c>
      <c r="G3149" s="135">
        <f t="shared" si="49"/>
        <v>0.79760000000000009</v>
      </c>
      <c r="H3149" s="134" t="s">
        <v>391</v>
      </c>
      <c r="I3149" s="138">
        <f>IF(H3149="Urban",VLOOKUP(C3149,'Wage Index Urban (CMS.GOV)-PDPM'!$A$2:$D$1682,4,FALSE),0)</f>
        <v>0.79760000000000009</v>
      </c>
      <c r="J3149" s="138">
        <f>IF(H3149="Rural",VLOOKUP(B3149,'Wage Index Rural (CMS.GOV)-PDPM'!$B$1:$C$54,2,FALSE),0)</f>
        <v>0</v>
      </c>
    </row>
    <row r="3150" spans="1:10" x14ac:dyDescent="0.25">
      <c r="A3150" s="134">
        <v>51220</v>
      </c>
      <c r="B3150" s="134" t="s">
        <v>4918</v>
      </c>
      <c r="C3150" s="131">
        <v>99951</v>
      </c>
      <c r="D3150" s="132" t="s">
        <v>686</v>
      </c>
      <c r="E3150" s="133" t="s">
        <v>7041</v>
      </c>
      <c r="F3150" s="133" t="s">
        <v>7112</v>
      </c>
      <c r="G3150" s="135">
        <f t="shared" si="49"/>
        <v>0.70850000000000002</v>
      </c>
      <c r="H3150" s="134" t="s">
        <v>388</v>
      </c>
      <c r="I3150" s="138">
        <f>IF(H3150="Urban",VLOOKUP(C3150,'Wage Index Urban (CMS.GOV)-PDPM'!$A$2:$D$1682,4,FALSE),0)</f>
        <v>0</v>
      </c>
      <c r="J3150" s="138">
        <f>IF(H3150="Rural",VLOOKUP(B3150,'Wage Index Rural (CMS.GOV)-PDPM'!$B$1:$C$54,2,FALSE),0)</f>
        <v>0.70850000000000002</v>
      </c>
    </row>
    <row r="3151" spans="1:10" x14ac:dyDescent="0.25">
      <c r="A3151" s="134">
        <v>51240</v>
      </c>
      <c r="B3151" s="134" t="s">
        <v>4918</v>
      </c>
      <c r="C3151" s="131">
        <v>99951</v>
      </c>
      <c r="D3151" s="132" t="s">
        <v>482</v>
      </c>
      <c r="E3151" s="133" t="s">
        <v>7042</v>
      </c>
      <c r="F3151" s="133" t="s">
        <v>7112</v>
      </c>
      <c r="G3151" s="135">
        <f t="shared" si="49"/>
        <v>0.70850000000000002</v>
      </c>
      <c r="H3151" s="134" t="s">
        <v>388</v>
      </c>
      <c r="I3151" s="138">
        <f>IF(H3151="Urban",VLOOKUP(C3151,'Wage Index Urban (CMS.GOV)-PDPM'!$A$2:$D$1682,4,FALSE),0)</f>
        <v>0</v>
      </c>
      <c r="J3151" s="138">
        <f>IF(H3151="Rural",VLOOKUP(B3151,'Wage Index Rural (CMS.GOV)-PDPM'!$B$1:$C$54,2,FALSE),0)</f>
        <v>0.70850000000000002</v>
      </c>
    </row>
    <row r="3152" spans="1:10" x14ac:dyDescent="0.25">
      <c r="A3152" s="134">
        <v>51250</v>
      </c>
      <c r="B3152" s="134" t="s">
        <v>4918</v>
      </c>
      <c r="C3152" s="131">
        <v>48540</v>
      </c>
      <c r="D3152" s="132" t="s">
        <v>484</v>
      </c>
      <c r="E3152" s="133" t="s">
        <v>6738</v>
      </c>
      <c r="F3152" s="133" t="s">
        <v>266</v>
      </c>
      <c r="G3152" s="135">
        <f t="shared" si="49"/>
        <v>0.67610000000000003</v>
      </c>
      <c r="H3152" s="134" t="s">
        <v>391</v>
      </c>
      <c r="I3152" s="138">
        <f>IF(H3152="Urban",VLOOKUP(C3152,'Wage Index Urban (CMS.GOV)-PDPM'!$A$2:$D$1682,4,FALSE),0)</f>
        <v>0.67610000000000003</v>
      </c>
      <c r="J3152" s="138">
        <f>IF(H3152="Rural",VLOOKUP(B3152,'Wage Index Rural (CMS.GOV)-PDPM'!$B$1:$C$54,2,FALSE),0)</f>
        <v>0</v>
      </c>
    </row>
    <row r="3153" spans="1:10" x14ac:dyDescent="0.25">
      <c r="A3153" s="134">
        <v>51260</v>
      </c>
      <c r="B3153" s="134" t="s">
        <v>4918</v>
      </c>
      <c r="C3153" s="131">
        <v>99951</v>
      </c>
      <c r="D3153" s="132" t="s">
        <v>1569</v>
      </c>
      <c r="E3153" s="133" t="s">
        <v>7043</v>
      </c>
      <c r="F3153" s="133" t="s">
        <v>7112</v>
      </c>
      <c r="G3153" s="135">
        <f t="shared" si="49"/>
        <v>0.70850000000000002</v>
      </c>
      <c r="H3153" s="134" t="s">
        <v>388</v>
      </c>
      <c r="I3153" s="138">
        <f>IF(H3153="Urban",VLOOKUP(C3153,'Wage Index Urban (CMS.GOV)-PDPM'!$A$2:$D$1682,4,FALSE),0)</f>
        <v>0</v>
      </c>
      <c r="J3153" s="138">
        <f>IF(H3153="Rural",VLOOKUP(B3153,'Wage Index Rural (CMS.GOV)-PDPM'!$B$1:$C$54,2,FALSE),0)</f>
        <v>0.70850000000000002</v>
      </c>
    </row>
    <row r="3154" spans="1:10" x14ac:dyDescent="0.25">
      <c r="A3154" s="134">
        <v>51230</v>
      </c>
      <c r="B3154" s="134" t="s">
        <v>4918</v>
      </c>
      <c r="C3154" s="131">
        <v>99951</v>
      </c>
      <c r="D3154" s="132" t="s">
        <v>3424</v>
      </c>
      <c r="E3154" s="133" t="s">
        <v>7044</v>
      </c>
      <c r="F3154" s="133" t="s">
        <v>7112</v>
      </c>
      <c r="G3154" s="135">
        <f t="shared" si="49"/>
        <v>0.70850000000000002</v>
      </c>
      <c r="H3154" s="134" t="s">
        <v>388</v>
      </c>
      <c r="I3154" s="138">
        <f>IF(H3154="Urban",VLOOKUP(C3154,'Wage Index Urban (CMS.GOV)-PDPM'!$A$2:$D$1682,4,FALSE),0)</f>
        <v>0</v>
      </c>
      <c r="J3154" s="138">
        <f>IF(H3154="Rural",VLOOKUP(B3154,'Wage Index Rural (CMS.GOV)-PDPM'!$B$1:$C$54,2,FALSE),0)</f>
        <v>0.70850000000000002</v>
      </c>
    </row>
    <row r="3155" spans="1:10" x14ac:dyDescent="0.25">
      <c r="A3155" s="134">
        <v>51270</v>
      </c>
      <c r="B3155" s="134" t="s">
        <v>4918</v>
      </c>
      <c r="C3155" s="131">
        <v>99951</v>
      </c>
      <c r="D3155" s="132" t="s">
        <v>1581</v>
      </c>
      <c r="E3155" s="133" t="s">
        <v>7045</v>
      </c>
      <c r="F3155" s="133" t="s">
        <v>7112</v>
      </c>
      <c r="G3155" s="135">
        <f t="shared" si="49"/>
        <v>0.70850000000000002</v>
      </c>
      <c r="H3155" s="134" t="s">
        <v>388</v>
      </c>
      <c r="I3155" s="138">
        <f>IF(H3155="Urban",VLOOKUP(C3155,'Wage Index Urban (CMS.GOV)-PDPM'!$A$2:$D$1682,4,FALSE),0)</f>
        <v>0</v>
      </c>
      <c r="J3155" s="138">
        <f>IF(H3155="Rural",VLOOKUP(B3155,'Wage Index Rural (CMS.GOV)-PDPM'!$B$1:$C$54,2,FALSE),0)</f>
        <v>0.70850000000000002</v>
      </c>
    </row>
    <row r="3156" spans="1:10" x14ac:dyDescent="0.25">
      <c r="A3156" s="134">
        <v>51280</v>
      </c>
      <c r="B3156" s="134" t="s">
        <v>4918</v>
      </c>
      <c r="C3156" s="131">
        <v>19060</v>
      </c>
      <c r="D3156" s="132" t="s">
        <v>937</v>
      </c>
      <c r="E3156" s="133" t="s">
        <v>6586</v>
      </c>
      <c r="F3156" s="133" t="s">
        <v>180</v>
      </c>
      <c r="G3156" s="135">
        <f t="shared" si="49"/>
        <v>0.85750000000000004</v>
      </c>
      <c r="H3156" s="134" t="s">
        <v>391</v>
      </c>
      <c r="I3156" s="138">
        <f>IF(H3156="Urban",VLOOKUP(C3156,'Wage Index Urban (CMS.GOV)-PDPM'!$A$2:$D$1682,4,FALSE),0)</f>
        <v>0.85750000000000004</v>
      </c>
      <c r="J3156" s="138">
        <f>IF(H3156="Rural",VLOOKUP(B3156,'Wage Index Rural (CMS.GOV)-PDPM'!$B$1:$C$54,2,FALSE),0)</f>
        <v>0</v>
      </c>
    </row>
    <row r="3157" spans="1:10" x14ac:dyDescent="0.25">
      <c r="A3157" s="134">
        <v>51290</v>
      </c>
      <c r="B3157" s="134" t="s">
        <v>4918</v>
      </c>
      <c r="C3157" s="131">
        <v>99951</v>
      </c>
      <c r="D3157" s="132" t="s">
        <v>4926</v>
      </c>
      <c r="E3157" s="133" t="s">
        <v>7046</v>
      </c>
      <c r="F3157" s="133" t="s">
        <v>7112</v>
      </c>
      <c r="G3157" s="135">
        <f t="shared" si="49"/>
        <v>0.70850000000000002</v>
      </c>
      <c r="H3157" s="134" t="s">
        <v>388</v>
      </c>
      <c r="I3157" s="138">
        <f>IF(H3157="Urban",VLOOKUP(C3157,'Wage Index Urban (CMS.GOV)-PDPM'!$A$2:$D$1682,4,FALSE),0)</f>
        <v>0</v>
      </c>
      <c r="J3157" s="138">
        <f>IF(H3157="Rural",VLOOKUP(B3157,'Wage Index Rural (CMS.GOV)-PDPM'!$B$1:$C$54,2,FALSE),0)</f>
        <v>0.70850000000000002</v>
      </c>
    </row>
    <row r="3158" spans="1:10" x14ac:dyDescent="0.25">
      <c r="A3158" s="134">
        <v>51300</v>
      </c>
      <c r="B3158" s="134" t="s">
        <v>4918</v>
      </c>
      <c r="C3158" s="131">
        <v>34060</v>
      </c>
      <c r="D3158" s="132" t="s">
        <v>4927</v>
      </c>
      <c r="E3158" s="133" t="s">
        <v>6634</v>
      </c>
      <c r="F3158" s="133" t="s">
        <v>367</v>
      </c>
      <c r="G3158" s="135">
        <f t="shared" si="49"/>
        <v>0.74740000000000006</v>
      </c>
      <c r="H3158" s="134" t="s">
        <v>391</v>
      </c>
      <c r="I3158" s="138">
        <f>IF(H3158="Urban",VLOOKUP(C3158,'Wage Index Urban (CMS.GOV)-PDPM'!$A$2:$D$1682,4,FALSE),0)</f>
        <v>0.74740000000000006</v>
      </c>
      <c r="J3158" s="138">
        <f>IF(H3158="Rural",VLOOKUP(B3158,'Wage Index Rural (CMS.GOV)-PDPM'!$B$1:$C$54,2,FALSE),0)</f>
        <v>0</v>
      </c>
    </row>
    <row r="3159" spans="1:10" x14ac:dyDescent="0.25">
      <c r="A3159" s="134">
        <v>51310</v>
      </c>
      <c r="B3159" s="134" t="s">
        <v>4918</v>
      </c>
      <c r="C3159" s="131">
        <v>99951</v>
      </c>
      <c r="D3159" s="132" t="s">
        <v>488</v>
      </c>
      <c r="E3159" s="133" t="s">
        <v>7047</v>
      </c>
      <c r="F3159" s="133" t="s">
        <v>7112</v>
      </c>
      <c r="G3159" s="135">
        <f t="shared" si="49"/>
        <v>0.70850000000000002</v>
      </c>
      <c r="H3159" s="134" t="s">
        <v>388</v>
      </c>
      <c r="I3159" s="138">
        <f>IF(H3159="Urban",VLOOKUP(C3159,'Wage Index Urban (CMS.GOV)-PDPM'!$A$2:$D$1682,4,FALSE),0)</f>
        <v>0</v>
      </c>
      <c r="J3159" s="138">
        <f>IF(H3159="Rural",VLOOKUP(B3159,'Wage Index Rural (CMS.GOV)-PDPM'!$B$1:$C$54,2,FALSE),0)</f>
        <v>0.70850000000000002</v>
      </c>
    </row>
    <row r="3160" spans="1:10" x14ac:dyDescent="0.25">
      <c r="A3160" s="134">
        <v>51320</v>
      </c>
      <c r="B3160" s="134" t="s">
        <v>4918</v>
      </c>
      <c r="C3160" s="131">
        <v>25180</v>
      </c>
      <c r="D3160" s="132" t="s">
        <v>492</v>
      </c>
      <c r="E3160" s="133" t="s">
        <v>6617</v>
      </c>
      <c r="F3160" s="133" t="s">
        <v>183</v>
      </c>
      <c r="G3160" s="135">
        <f t="shared" si="49"/>
        <v>0.86370000000000002</v>
      </c>
      <c r="H3160" s="134" t="s">
        <v>391</v>
      </c>
      <c r="I3160" s="138">
        <f>IF(H3160="Urban",VLOOKUP(C3160,'Wage Index Urban (CMS.GOV)-PDPM'!$A$2:$D$1682,4,FALSE),0)</f>
        <v>0.86370000000000002</v>
      </c>
      <c r="J3160" s="138">
        <f>IF(H3160="Rural",VLOOKUP(B3160,'Wage Index Rural (CMS.GOV)-PDPM'!$B$1:$C$54,2,FALSE),0)</f>
        <v>0</v>
      </c>
    </row>
    <row r="3161" spans="1:10" x14ac:dyDescent="0.25">
      <c r="A3161" s="134">
        <v>51330</v>
      </c>
      <c r="B3161" s="134" t="s">
        <v>4918</v>
      </c>
      <c r="C3161" s="131">
        <v>99951</v>
      </c>
      <c r="D3161" s="132" t="s">
        <v>2219</v>
      </c>
      <c r="E3161" s="133" t="s">
        <v>7048</v>
      </c>
      <c r="F3161" s="133" t="s">
        <v>7112</v>
      </c>
      <c r="G3161" s="135">
        <f t="shared" si="49"/>
        <v>0.70850000000000002</v>
      </c>
      <c r="H3161" s="134" t="s">
        <v>388</v>
      </c>
      <c r="I3161" s="138">
        <f>IF(H3161="Urban",VLOOKUP(C3161,'Wage Index Urban (CMS.GOV)-PDPM'!$A$2:$D$1682,4,FALSE),0)</f>
        <v>0</v>
      </c>
      <c r="J3161" s="138">
        <f>IF(H3161="Rural",VLOOKUP(B3161,'Wage Index Rural (CMS.GOV)-PDPM'!$B$1:$C$54,2,FALSE),0)</f>
        <v>0.70850000000000002</v>
      </c>
    </row>
    <row r="3162" spans="1:10" x14ac:dyDescent="0.25">
      <c r="A3162" s="134">
        <v>51340</v>
      </c>
      <c r="B3162" s="134" t="s">
        <v>4918</v>
      </c>
      <c r="C3162" s="131">
        <v>48540</v>
      </c>
      <c r="D3162" s="132" t="s">
        <v>1714</v>
      </c>
      <c r="E3162" s="133" t="s">
        <v>6739</v>
      </c>
      <c r="F3162" s="133" t="s">
        <v>266</v>
      </c>
      <c r="G3162" s="135">
        <f t="shared" si="49"/>
        <v>0.67610000000000003</v>
      </c>
      <c r="H3162" s="134" t="s">
        <v>391</v>
      </c>
      <c r="I3162" s="138">
        <f>IF(H3162="Urban",VLOOKUP(C3162,'Wage Index Urban (CMS.GOV)-PDPM'!$A$2:$D$1682,4,FALSE),0)</f>
        <v>0.67610000000000003</v>
      </c>
      <c r="J3162" s="138">
        <f>IF(H3162="Rural",VLOOKUP(B3162,'Wage Index Rural (CMS.GOV)-PDPM'!$B$1:$C$54,2,FALSE),0)</f>
        <v>0</v>
      </c>
    </row>
    <row r="3163" spans="1:10" x14ac:dyDescent="0.25">
      <c r="A3163" s="134">
        <v>51350</v>
      </c>
      <c r="B3163" s="134" t="s">
        <v>4918</v>
      </c>
      <c r="C3163" s="131">
        <v>99951</v>
      </c>
      <c r="D3163" s="132" t="s">
        <v>2227</v>
      </c>
      <c r="E3163" s="133" t="s">
        <v>7049</v>
      </c>
      <c r="F3163" s="133" t="s">
        <v>7112</v>
      </c>
      <c r="G3163" s="135">
        <f t="shared" si="49"/>
        <v>0.70850000000000002</v>
      </c>
      <c r="H3163" s="134" t="s">
        <v>388</v>
      </c>
      <c r="I3163" s="138">
        <f>IF(H3163="Urban",VLOOKUP(C3163,'Wage Index Urban (CMS.GOV)-PDPM'!$A$2:$D$1682,4,FALSE),0)</f>
        <v>0</v>
      </c>
      <c r="J3163" s="138">
        <f>IF(H3163="Rural",VLOOKUP(B3163,'Wage Index Rural (CMS.GOV)-PDPM'!$B$1:$C$54,2,FALSE),0)</f>
        <v>0.70850000000000002</v>
      </c>
    </row>
    <row r="3164" spans="1:10" x14ac:dyDescent="0.25">
      <c r="A3164" s="134">
        <v>51360</v>
      </c>
      <c r="B3164" s="134" t="s">
        <v>4918</v>
      </c>
      <c r="C3164" s="131">
        <v>99951</v>
      </c>
      <c r="D3164" s="132" t="s">
        <v>4928</v>
      </c>
      <c r="E3164" s="133" t="s">
        <v>7050</v>
      </c>
      <c r="F3164" s="133" t="s">
        <v>7112</v>
      </c>
      <c r="G3164" s="135">
        <f t="shared" si="49"/>
        <v>0.70850000000000002</v>
      </c>
      <c r="H3164" s="134" t="s">
        <v>388</v>
      </c>
      <c r="I3164" s="138">
        <f>IF(H3164="Urban",VLOOKUP(C3164,'Wage Index Urban (CMS.GOV)-PDPM'!$A$2:$D$1682,4,FALSE),0)</f>
        <v>0</v>
      </c>
      <c r="J3164" s="138">
        <f>IF(H3164="Rural",VLOOKUP(B3164,'Wage Index Rural (CMS.GOV)-PDPM'!$B$1:$C$54,2,FALSE),0)</f>
        <v>0.70850000000000002</v>
      </c>
    </row>
    <row r="3165" spans="1:10" x14ac:dyDescent="0.25">
      <c r="A3165" s="134">
        <v>51370</v>
      </c>
      <c r="B3165" s="134" t="s">
        <v>4918</v>
      </c>
      <c r="C3165" s="131">
        <v>99951</v>
      </c>
      <c r="D3165" s="132" t="s">
        <v>1876</v>
      </c>
      <c r="E3165" s="133" t="s">
        <v>7051</v>
      </c>
      <c r="F3165" s="133" t="s">
        <v>7112</v>
      </c>
      <c r="G3165" s="135">
        <f t="shared" si="49"/>
        <v>0.70850000000000002</v>
      </c>
      <c r="H3165" s="134" t="s">
        <v>388</v>
      </c>
      <c r="I3165" s="138">
        <f>IF(H3165="Urban",VLOOKUP(C3165,'Wage Index Urban (CMS.GOV)-PDPM'!$A$2:$D$1682,4,FALSE),0)</f>
        <v>0</v>
      </c>
      <c r="J3165" s="138">
        <f>IF(H3165="Rural",VLOOKUP(B3165,'Wage Index Rural (CMS.GOV)-PDPM'!$B$1:$C$54,2,FALSE),0)</f>
        <v>0.70850000000000002</v>
      </c>
    </row>
    <row r="3166" spans="1:10" x14ac:dyDescent="0.25">
      <c r="A3166" s="134">
        <v>51380</v>
      </c>
      <c r="B3166" s="134" t="s">
        <v>4918</v>
      </c>
      <c r="C3166" s="131">
        <v>34060</v>
      </c>
      <c r="D3166" s="132" t="s">
        <v>4929</v>
      </c>
      <c r="E3166" s="133" t="s">
        <v>6635</v>
      </c>
      <c r="F3166" s="133" t="s">
        <v>367</v>
      </c>
      <c r="G3166" s="135">
        <f t="shared" si="49"/>
        <v>0.74740000000000006</v>
      </c>
      <c r="H3166" s="134" t="s">
        <v>391</v>
      </c>
      <c r="I3166" s="138">
        <f>IF(H3166="Urban",VLOOKUP(C3166,'Wage Index Urban (CMS.GOV)-PDPM'!$A$2:$D$1682,4,FALSE),0)</f>
        <v>0.74740000000000006</v>
      </c>
      <c r="J3166" s="138">
        <f>IF(H3166="Rural",VLOOKUP(B3166,'Wage Index Rural (CMS.GOV)-PDPM'!$B$1:$C$54,2,FALSE),0)</f>
        <v>0</v>
      </c>
    </row>
    <row r="3167" spans="1:10" x14ac:dyDescent="0.25">
      <c r="A3167" s="134">
        <v>51390</v>
      </c>
      <c r="B3167" s="134" t="s">
        <v>4918</v>
      </c>
      <c r="C3167" s="131">
        <v>26580</v>
      </c>
      <c r="D3167" s="132" t="s">
        <v>1098</v>
      </c>
      <c r="E3167" s="133" t="s">
        <v>6625</v>
      </c>
      <c r="F3167" s="133" t="s">
        <v>164</v>
      </c>
      <c r="G3167" s="135">
        <f t="shared" si="49"/>
        <v>0.84200000000000008</v>
      </c>
      <c r="H3167" s="134" t="s">
        <v>391</v>
      </c>
      <c r="I3167" s="138">
        <f>IF(H3167="Urban",VLOOKUP(C3167,'Wage Index Urban (CMS.GOV)-PDPM'!$A$2:$D$1682,4,FALSE),0)</f>
        <v>0.84200000000000008</v>
      </c>
      <c r="J3167" s="138">
        <f>IF(H3167="Rural",VLOOKUP(B3167,'Wage Index Rural (CMS.GOV)-PDPM'!$B$1:$C$54,2,FALSE),0)</f>
        <v>0</v>
      </c>
    </row>
    <row r="3168" spans="1:10" x14ac:dyDescent="0.25">
      <c r="A3168" s="134">
        <v>51400</v>
      </c>
      <c r="B3168" s="134" t="s">
        <v>4918</v>
      </c>
      <c r="C3168" s="131">
        <v>13220</v>
      </c>
      <c r="D3168" s="132" t="s">
        <v>4930</v>
      </c>
      <c r="E3168" s="133" t="s">
        <v>6552</v>
      </c>
      <c r="F3168" s="133" t="s">
        <v>366</v>
      </c>
      <c r="G3168" s="135">
        <f t="shared" si="49"/>
        <v>0.79080000000000006</v>
      </c>
      <c r="H3168" s="134" t="s">
        <v>391</v>
      </c>
      <c r="I3168" s="138">
        <f>IF(H3168="Urban",VLOOKUP(C3168,'Wage Index Urban (CMS.GOV)-PDPM'!$A$2:$D$1682,4,FALSE),0)</f>
        <v>0.79080000000000006</v>
      </c>
      <c r="J3168" s="138">
        <f>IF(H3168="Rural",VLOOKUP(B3168,'Wage Index Rural (CMS.GOV)-PDPM'!$B$1:$C$54,2,FALSE),0)</f>
        <v>0</v>
      </c>
    </row>
    <row r="3169" spans="1:10" x14ac:dyDescent="0.25">
      <c r="A3169" s="134">
        <v>51410</v>
      </c>
      <c r="B3169" s="134" t="s">
        <v>4918</v>
      </c>
      <c r="C3169" s="131">
        <v>99951</v>
      </c>
      <c r="D3169" s="132" t="s">
        <v>500</v>
      </c>
      <c r="E3169" s="133" t="s">
        <v>7052</v>
      </c>
      <c r="F3169" s="133" t="s">
        <v>7112</v>
      </c>
      <c r="G3169" s="135">
        <f t="shared" si="49"/>
        <v>0.70850000000000002</v>
      </c>
      <c r="H3169" s="134" t="s">
        <v>388</v>
      </c>
      <c r="I3169" s="138">
        <f>IF(H3169="Urban",VLOOKUP(C3169,'Wage Index Urban (CMS.GOV)-PDPM'!$A$2:$D$1682,4,FALSE),0)</f>
        <v>0</v>
      </c>
      <c r="J3169" s="138">
        <f>IF(H3169="Rural",VLOOKUP(B3169,'Wage Index Rural (CMS.GOV)-PDPM'!$B$1:$C$54,2,FALSE),0)</f>
        <v>0.70850000000000002</v>
      </c>
    </row>
    <row r="3170" spans="1:10" x14ac:dyDescent="0.25">
      <c r="A3170" s="134">
        <v>51420</v>
      </c>
      <c r="B3170" s="134" t="s">
        <v>4918</v>
      </c>
      <c r="C3170" s="131">
        <v>99951</v>
      </c>
      <c r="D3170" s="132" t="s">
        <v>4931</v>
      </c>
      <c r="E3170" s="133" t="s">
        <v>7053</v>
      </c>
      <c r="F3170" s="133" t="s">
        <v>7112</v>
      </c>
      <c r="G3170" s="135">
        <f t="shared" si="49"/>
        <v>0.70850000000000002</v>
      </c>
      <c r="H3170" s="134" t="s">
        <v>388</v>
      </c>
      <c r="I3170" s="138">
        <f>IF(H3170="Urban",VLOOKUP(C3170,'Wage Index Urban (CMS.GOV)-PDPM'!$A$2:$D$1682,4,FALSE),0)</f>
        <v>0</v>
      </c>
      <c r="J3170" s="138">
        <f>IF(H3170="Rural",VLOOKUP(B3170,'Wage Index Rural (CMS.GOV)-PDPM'!$B$1:$C$54,2,FALSE),0)</f>
        <v>0.70850000000000002</v>
      </c>
    </row>
    <row r="3171" spans="1:10" x14ac:dyDescent="0.25">
      <c r="A3171" s="134">
        <v>51430</v>
      </c>
      <c r="B3171" s="134" t="s">
        <v>4918</v>
      </c>
      <c r="C3171" s="131">
        <v>99951</v>
      </c>
      <c r="D3171" s="132" t="s">
        <v>4128</v>
      </c>
      <c r="E3171" s="133" t="s">
        <v>7054</v>
      </c>
      <c r="F3171" s="133" t="s">
        <v>7112</v>
      </c>
      <c r="G3171" s="135">
        <f t="shared" si="49"/>
        <v>0.70850000000000002</v>
      </c>
      <c r="H3171" s="134" t="s">
        <v>388</v>
      </c>
      <c r="I3171" s="138">
        <f>IF(H3171="Urban",VLOOKUP(C3171,'Wage Index Urban (CMS.GOV)-PDPM'!$A$2:$D$1682,4,FALSE),0)</f>
        <v>0</v>
      </c>
      <c r="J3171" s="138">
        <f>IF(H3171="Rural",VLOOKUP(B3171,'Wage Index Rural (CMS.GOV)-PDPM'!$B$1:$C$54,2,FALSE),0)</f>
        <v>0.70850000000000002</v>
      </c>
    </row>
    <row r="3172" spans="1:10" x14ac:dyDescent="0.25">
      <c r="A3172" s="134">
        <v>51999</v>
      </c>
      <c r="B3172" s="134" t="s">
        <v>4918</v>
      </c>
      <c r="C3172" s="131">
        <v>99951</v>
      </c>
      <c r="D3172" s="132" t="s">
        <v>387</v>
      </c>
      <c r="E3172" s="133" t="s">
        <v>7055</v>
      </c>
      <c r="F3172" s="133" t="s">
        <v>7112</v>
      </c>
      <c r="G3172" s="135">
        <f t="shared" si="49"/>
        <v>0.70850000000000002</v>
      </c>
      <c r="H3172" s="134" t="s">
        <v>388</v>
      </c>
      <c r="I3172" s="138">
        <f>IF(H3172="Urban",VLOOKUP(C3172,'Wage Index Urban (CMS.GOV)-PDPM'!$A$2:$D$1682,4,FALSE),0)</f>
        <v>0</v>
      </c>
      <c r="J3172" s="138">
        <f>IF(H3172="Rural",VLOOKUP(B3172,'Wage Index Rural (CMS.GOV)-PDPM'!$B$1:$C$54,2,FALSE),0)</f>
        <v>0.70850000000000002</v>
      </c>
    </row>
    <row r="3173" spans="1:10" x14ac:dyDescent="0.25">
      <c r="A3173" s="134">
        <v>51440</v>
      </c>
      <c r="B3173" s="134" t="s">
        <v>4918</v>
      </c>
      <c r="C3173" s="131">
        <v>99951</v>
      </c>
      <c r="D3173" s="132" t="s">
        <v>4932</v>
      </c>
      <c r="E3173" s="133" t="s">
        <v>7056</v>
      </c>
      <c r="F3173" s="133" t="s">
        <v>7112</v>
      </c>
      <c r="G3173" s="135">
        <f t="shared" si="49"/>
        <v>0.70850000000000002</v>
      </c>
      <c r="H3173" s="134" t="s">
        <v>388</v>
      </c>
      <c r="I3173" s="138">
        <f>IF(H3173="Urban",VLOOKUP(C3173,'Wage Index Urban (CMS.GOV)-PDPM'!$A$2:$D$1682,4,FALSE),0)</f>
        <v>0</v>
      </c>
      <c r="J3173" s="138">
        <f>IF(H3173="Rural",VLOOKUP(B3173,'Wage Index Rural (CMS.GOV)-PDPM'!$B$1:$C$54,2,FALSE),0)</f>
        <v>0.70850000000000002</v>
      </c>
    </row>
    <row r="3174" spans="1:10" x14ac:dyDescent="0.25">
      <c r="A3174" s="134">
        <v>51450</v>
      </c>
      <c r="B3174" s="134" t="s">
        <v>4918</v>
      </c>
      <c r="C3174" s="131">
        <v>99951</v>
      </c>
      <c r="D3174" s="132" t="s">
        <v>1113</v>
      </c>
      <c r="E3174" s="133" t="s">
        <v>7057</v>
      </c>
      <c r="F3174" s="133" t="s">
        <v>7112</v>
      </c>
      <c r="G3174" s="135">
        <f t="shared" si="49"/>
        <v>0.70850000000000002</v>
      </c>
      <c r="H3174" s="134" t="s">
        <v>388</v>
      </c>
      <c r="I3174" s="138">
        <f>IF(H3174="Urban",VLOOKUP(C3174,'Wage Index Urban (CMS.GOV)-PDPM'!$A$2:$D$1682,4,FALSE),0)</f>
        <v>0</v>
      </c>
      <c r="J3174" s="138">
        <f>IF(H3174="Rural",VLOOKUP(B3174,'Wage Index Rural (CMS.GOV)-PDPM'!$B$1:$C$54,2,FALSE),0)</f>
        <v>0.70850000000000002</v>
      </c>
    </row>
    <row r="3175" spans="1:10" x14ac:dyDescent="0.25">
      <c r="A3175" s="134">
        <v>51460</v>
      </c>
      <c r="B3175" s="134" t="s">
        <v>4918</v>
      </c>
      <c r="C3175" s="131">
        <v>99951</v>
      </c>
      <c r="D3175" s="132" t="s">
        <v>4933</v>
      </c>
      <c r="E3175" s="133" t="s">
        <v>7058</v>
      </c>
      <c r="F3175" s="133" t="s">
        <v>7112</v>
      </c>
      <c r="G3175" s="135">
        <f t="shared" si="49"/>
        <v>0.70850000000000002</v>
      </c>
      <c r="H3175" s="134" t="s">
        <v>388</v>
      </c>
      <c r="I3175" s="138">
        <f>IF(H3175="Urban",VLOOKUP(C3175,'Wage Index Urban (CMS.GOV)-PDPM'!$A$2:$D$1682,4,FALSE),0)</f>
        <v>0</v>
      </c>
      <c r="J3175" s="138">
        <f>IF(H3175="Rural",VLOOKUP(B3175,'Wage Index Rural (CMS.GOV)-PDPM'!$B$1:$C$54,2,FALSE),0)</f>
        <v>0.70850000000000002</v>
      </c>
    </row>
    <row r="3176" spans="1:10" x14ac:dyDescent="0.25">
      <c r="A3176" s="134">
        <v>51470</v>
      </c>
      <c r="B3176" s="134" t="s">
        <v>4918</v>
      </c>
      <c r="C3176" s="131">
        <v>99951</v>
      </c>
      <c r="D3176" s="132" t="s">
        <v>4525</v>
      </c>
      <c r="E3176" s="133" t="s">
        <v>7059</v>
      </c>
      <c r="F3176" s="133" t="s">
        <v>7112</v>
      </c>
      <c r="G3176" s="135">
        <f t="shared" si="49"/>
        <v>0.70850000000000002</v>
      </c>
      <c r="H3176" s="134" t="s">
        <v>388</v>
      </c>
      <c r="I3176" s="138">
        <f>IF(H3176="Urban",VLOOKUP(C3176,'Wage Index Urban (CMS.GOV)-PDPM'!$A$2:$D$1682,4,FALSE),0)</f>
        <v>0</v>
      </c>
      <c r="J3176" s="138">
        <f>IF(H3176="Rural",VLOOKUP(B3176,'Wage Index Rural (CMS.GOV)-PDPM'!$B$1:$C$54,2,FALSE),0)</f>
        <v>0.70850000000000002</v>
      </c>
    </row>
    <row r="3177" spans="1:10" x14ac:dyDescent="0.25">
      <c r="A3177" s="134">
        <v>51480</v>
      </c>
      <c r="B3177" s="134" t="s">
        <v>4918</v>
      </c>
      <c r="C3177" s="131">
        <v>99951</v>
      </c>
      <c r="D3177" s="132" t="s">
        <v>4527</v>
      </c>
      <c r="E3177" s="133" t="s">
        <v>7060</v>
      </c>
      <c r="F3177" s="133" t="s">
        <v>7112</v>
      </c>
      <c r="G3177" s="135">
        <f t="shared" si="49"/>
        <v>0.70850000000000002</v>
      </c>
      <c r="H3177" s="134" t="s">
        <v>388</v>
      </c>
      <c r="I3177" s="138">
        <f>IF(H3177="Urban",VLOOKUP(C3177,'Wage Index Urban (CMS.GOV)-PDPM'!$A$2:$D$1682,4,FALSE),0)</f>
        <v>0</v>
      </c>
      <c r="J3177" s="138">
        <f>IF(H3177="Rural",VLOOKUP(B3177,'Wage Index Rural (CMS.GOV)-PDPM'!$B$1:$C$54,2,FALSE),0)</f>
        <v>0.70850000000000002</v>
      </c>
    </row>
    <row r="3178" spans="1:10" x14ac:dyDescent="0.25">
      <c r="A3178" s="134">
        <v>51490</v>
      </c>
      <c r="B3178" s="134" t="s">
        <v>4918</v>
      </c>
      <c r="C3178" s="131">
        <v>26580</v>
      </c>
      <c r="D3178" s="132" t="s">
        <v>1375</v>
      </c>
      <c r="E3178" s="133" t="s">
        <v>6626</v>
      </c>
      <c r="F3178" s="133" t="s">
        <v>164</v>
      </c>
      <c r="G3178" s="135">
        <f t="shared" si="49"/>
        <v>0.84200000000000008</v>
      </c>
      <c r="H3178" s="134" t="s">
        <v>391</v>
      </c>
      <c r="I3178" s="138">
        <f>IF(H3178="Urban",VLOOKUP(C3178,'Wage Index Urban (CMS.GOV)-PDPM'!$A$2:$D$1682,4,FALSE),0)</f>
        <v>0.84200000000000008</v>
      </c>
      <c r="J3178" s="138">
        <f>IF(H3178="Rural",VLOOKUP(B3178,'Wage Index Rural (CMS.GOV)-PDPM'!$B$1:$C$54,2,FALSE),0)</f>
        <v>0</v>
      </c>
    </row>
    <row r="3179" spans="1:10" x14ac:dyDescent="0.25">
      <c r="A3179" s="134">
        <v>51500</v>
      </c>
      <c r="B3179" s="134" t="s">
        <v>4918</v>
      </c>
      <c r="C3179" s="131">
        <v>99951</v>
      </c>
      <c r="D3179" s="132" t="s">
        <v>1377</v>
      </c>
      <c r="E3179" s="133" t="s">
        <v>7061</v>
      </c>
      <c r="F3179" s="133" t="s">
        <v>7112</v>
      </c>
      <c r="G3179" s="135">
        <f t="shared" si="49"/>
        <v>0.70850000000000002</v>
      </c>
      <c r="H3179" s="134" t="s">
        <v>388</v>
      </c>
      <c r="I3179" s="138">
        <f>IF(H3179="Urban",VLOOKUP(C3179,'Wage Index Urban (CMS.GOV)-PDPM'!$A$2:$D$1682,4,FALSE),0)</f>
        <v>0</v>
      </c>
      <c r="J3179" s="138">
        <f>IF(H3179="Rural",VLOOKUP(B3179,'Wage Index Rural (CMS.GOV)-PDPM'!$B$1:$C$54,2,FALSE),0)</f>
        <v>0.70850000000000002</v>
      </c>
    </row>
    <row r="3180" spans="1:10" x14ac:dyDescent="0.25">
      <c r="A3180" s="134">
        <v>51510</v>
      </c>
      <c r="B3180" s="134" t="s">
        <v>4918</v>
      </c>
      <c r="C3180" s="131">
        <v>99951</v>
      </c>
      <c r="D3180" s="132" t="s">
        <v>4934</v>
      </c>
      <c r="E3180" s="133" t="s">
        <v>7062</v>
      </c>
      <c r="F3180" s="133" t="s">
        <v>7112</v>
      </c>
      <c r="G3180" s="135">
        <f t="shared" si="49"/>
        <v>0.70850000000000002</v>
      </c>
      <c r="H3180" s="134" t="s">
        <v>388</v>
      </c>
      <c r="I3180" s="138">
        <f>IF(H3180="Urban",VLOOKUP(C3180,'Wage Index Urban (CMS.GOV)-PDPM'!$A$2:$D$1682,4,FALSE),0)</f>
        <v>0</v>
      </c>
      <c r="J3180" s="138">
        <f>IF(H3180="Rural",VLOOKUP(B3180,'Wage Index Rural (CMS.GOV)-PDPM'!$B$1:$C$54,2,FALSE),0)</f>
        <v>0.70850000000000002</v>
      </c>
    </row>
    <row r="3181" spans="1:10" x14ac:dyDescent="0.25">
      <c r="A3181" s="134">
        <v>51520</v>
      </c>
      <c r="B3181" s="134" t="s">
        <v>4918</v>
      </c>
      <c r="C3181" s="131">
        <v>37620</v>
      </c>
      <c r="D3181" s="132" t="s">
        <v>4935</v>
      </c>
      <c r="E3181" s="133" t="s">
        <v>6651</v>
      </c>
      <c r="F3181" s="133" t="s">
        <v>368</v>
      </c>
      <c r="G3181" s="135">
        <f t="shared" si="49"/>
        <v>0.75970000000000004</v>
      </c>
      <c r="H3181" s="134" t="s">
        <v>391</v>
      </c>
      <c r="I3181" s="138">
        <f>IF(H3181="Urban",VLOOKUP(C3181,'Wage Index Urban (CMS.GOV)-PDPM'!$A$2:$D$1682,4,FALSE),0)</f>
        <v>0.75970000000000004</v>
      </c>
      <c r="J3181" s="138">
        <f>IF(H3181="Rural",VLOOKUP(B3181,'Wage Index Rural (CMS.GOV)-PDPM'!$B$1:$C$54,2,FALSE),0)</f>
        <v>0</v>
      </c>
    </row>
    <row r="3182" spans="1:10" x14ac:dyDescent="0.25">
      <c r="A3182" s="134">
        <v>51530</v>
      </c>
      <c r="B3182" s="134" t="s">
        <v>4918</v>
      </c>
      <c r="C3182" s="131">
        <v>37620</v>
      </c>
      <c r="D3182" s="132" t="s">
        <v>3605</v>
      </c>
      <c r="E3182" s="133" t="s">
        <v>6652</v>
      </c>
      <c r="F3182" s="133" t="s">
        <v>368</v>
      </c>
      <c r="G3182" s="135">
        <f t="shared" si="49"/>
        <v>0.75970000000000004</v>
      </c>
      <c r="H3182" s="134" t="s">
        <v>391</v>
      </c>
      <c r="I3182" s="138">
        <f>IF(H3182="Urban",VLOOKUP(C3182,'Wage Index Urban (CMS.GOV)-PDPM'!$A$2:$D$1682,4,FALSE),0)</f>
        <v>0.75970000000000004</v>
      </c>
      <c r="J3182" s="138">
        <f>IF(H3182="Rural",VLOOKUP(B3182,'Wage Index Rural (CMS.GOV)-PDPM'!$B$1:$C$54,2,FALSE),0)</f>
        <v>0</v>
      </c>
    </row>
    <row r="3183" spans="1:10" x14ac:dyDescent="0.25">
      <c r="A3183" s="134">
        <v>51540</v>
      </c>
      <c r="B3183" s="134" t="s">
        <v>4918</v>
      </c>
      <c r="C3183" s="131">
        <v>99951</v>
      </c>
      <c r="D3183" s="132" t="s">
        <v>3384</v>
      </c>
      <c r="E3183" s="133" t="s">
        <v>7063</v>
      </c>
      <c r="F3183" s="133" t="s">
        <v>7112</v>
      </c>
      <c r="G3183" s="135">
        <f t="shared" si="49"/>
        <v>0.70850000000000002</v>
      </c>
      <c r="H3183" s="134" t="s">
        <v>388</v>
      </c>
      <c r="I3183" s="138">
        <f>IF(H3183="Urban",VLOOKUP(C3183,'Wage Index Urban (CMS.GOV)-PDPM'!$A$2:$D$1682,4,FALSE),0)</f>
        <v>0</v>
      </c>
      <c r="J3183" s="138">
        <f>IF(H3183="Rural",VLOOKUP(B3183,'Wage Index Rural (CMS.GOV)-PDPM'!$B$1:$C$54,2,FALSE),0)</f>
        <v>0.70850000000000002</v>
      </c>
    </row>
    <row r="3184" spans="1:10" x14ac:dyDescent="0.25">
      <c r="A3184" s="134">
        <v>52000</v>
      </c>
      <c r="B3184" s="134" t="s">
        <v>4936</v>
      </c>
      <c r="C3184" s="131">
        <v>99952</v>
      </c>
      <c r="D3184" s="132" t="s">
        <v>862</v>
      </c>
      <c r="E3184" s="133" t="s">
        <v>4937</v>
      </c>
      <c r="F3184" s="133" t="s">
        <v>7113</v>
      </c>
      <c r="G3184" s="135">
        <f t="shared" si="49"/>
        <v>0.85430000000000006</v>
      </c>
      <c r="H3184" s="134" t="s">
        <v>388</v>
      </c>
      <c r="I3184" s="138">
        <f>IF(H3184="Urban",VLOOKUP(C3184,'Wage Index Urban (CMS.GOV)-PDPM'!$A$2:$D$1682,4,FALSE),0)</f>
        <v>0</v>
      </c>
      <c r="J3184" s="138">
        <f>IF(H3184="Rural",VLOOKUP(B3184,'Wage Index Rural (CMS.GOV)-PDPM'!$B$1:$C$54,2,FALSE),0)</f>
        <v>0.85430000000000006</v>
      </c>
    </row>
    <row r="3185" spans="1:10" x14ac:dyDescent="0.25">
      <c r="A3185" s="134">
        <v>52010</v>
      </c>
      <c r="B3185" s="134" t="s">
        <v>4936</v>
      </c>
      <c r="C3185" s="131">
        <v>99952</v>
      </c>
      <c r="D3185" s="132" t="s">
        <v>3488</v>
      </c>
      <c r="E3185" s="133" t="s">
        <v>4938</v>
      </c>
      <c r="F3185" s="133" t="s">
        <v>7113</v>
      </c>
      <c r="G3185" s="135">
        <f t="shared" si="49"/>
        <v>0.85430000000000006</v>
      </c>
      <c r="H3185" s="134" t="s">
        <v>388</v>
      </c>
      <c r="I3185" s="138">
        <f>IF(H3185="Urban",VLOOKUP(C3185,'Wage Index Urban (CMS.GOV)-PDPM'!$A$2:$D$1682,4,FALSE),0)</f>
        <v>0</v>
      </c>
      <c r="J3185" s="138">
        <f>IF(H3185="Rural",VLOOKUP(B3185,'Wage Index Rural (CMS.GOV)-PDPM'!$B$1:$C$54,2,FALSE),0)</f>
        <v>0.85430000000000006</v>
      </c>
    </row>
    <row r="3186" spans="1:10" x14ac:dyDescent="0.25">
      <c r="A3186" s="134">
        <v>52020</v>
      </c>
      <c r="B3186" s="134" t="s">
        <v>4936</v>
      </c>
      <c r="C3186" s="131">
        <v>99952</v>
      </c>
      <c r="D3186" s="132" t="s">
        <v>4939</v>
      </c>
      <c r="E3186" s="133" t="s">
        <v>4940</v>
      </c>
      <c r="F3186" s="133" t="s">
        <v>7113</v>
      </c>
      <c r="G3186" s="135">
        <f t="shared" si="49"/>
        <v>0.85430000000000006</v>
      </c>
      <c r="H3186" s="134" t="s">
        <v>388</v>
      </c>
      <c r="I3186" s="138">
        <f>IF(H3186="Urban",VLOOKUP(C3186,'Wage Index Urban (CMS.GOV)-PDPM'!$A$2:$D$1682,4,FALSE),0)</f>
        <v>0</v>
      </c>
      <c r="J3186" s="138">
        <f>IF(H3186="Rural",VLOOKUP(B3186,'Wage Index Rural (CMS.GOV)-PDPM'!$B$1:$C$54,2,FALSE),0)</f>
        <v>0.85430000000000006</v>
      </c>
    </row>
    <row r="3187" spans="1:10" x14ac:dyDescent="0.25">
      <c r="A3187" s="134">
        <v>52030</v>
      </c>
      <c r="B3187" s="134" t="s">
        <v>4936</v>
      </c>
      <c r="C3187" s="131">
        <v>99952</v>
      </c>
      <c r="D3187" s="132" t="s">
        <v>4941</v>
      </c>
      <c r="E3187" s="133" t="s">
        <v>4942</v>
      </c>
      <c r="F3187" s="133" t="s">
        <v>7113</v>
      </c>
      <c r="G3187" s="135">
        <f t="shared" si="49"/>
        <v>0.85430000000000006</v>
      </c>
      <c r="H3187" s="134" t="s">
        <v>388</v>
      </c>
      <c r="I3187" s="138">
        <f>IF(H3187="Urban",VLOOKUP(C3187,'Wage Index Urban (CMS.GOV)-PDPM'!$A$2:$D$1682,4,FALSE),0)</f>
        <v>0</v>
      </c>
      <c r="J3187" s="138">
        <f>IF(H3187="Rural",VLOOKUP(B3187,'Wage Index Rural (CMS.GOV)-PDPM'!$B$1:$C$54,2,FALSE),0)</f>
        <v>0.85430000000000006</v>
      </c>
    </row>
    <row r="3188" spans="1:10" x14ac:dyDescent="0.25">
      <c r="A3188" s="134">
        <v>52040</v>
      </c>
      <c r="B3188" s="134" t="s">
        <v>4936</v>
      </c>
      <c r="C3188" s="131">
        <v>24580</v>
      </c>
      <c r="D3188" s="132" t="s">
        <v>1486</v>
      </c>
      <c r="E3188" s="133" t="s">
        <v>4943</v>
      </c>
      <c r="F3188" s="133" t="s">
        <v>369</v>
      </c>
      <c r="G3188" s="135">
        <f t="shared" si="49"/>
        <v>0.95120000000000005</v>
      </c>
      <c r="H3188" s="134" t="s">
        <v>391</v>
      </c>
      <c r="I3188" s="138">
        <f>IF(H3188="Urban",VLOOKUP(C3188,'Wage Index Urban (CMS.GOV)-PDPM'!$A$2:$D$1682,4,FALSE),0)</f>
        <v>0.95120000000000005</v>
      </c>
      <c r="J3188" s="138">
        <f>IF(H3188="Rural",VLOOKUP(B3188,'Wage Index Rural (CMS.GOV)-PDPM'!$B$1:$C$54,2,FALSE),0)</f>
        <v>0</v>
      </c>
    </row>
    <row r="3189" spans="1:10" x14ac:dyDescent="0.25">
      <c r="A3189" s="134">
        <v>52050</v>
      </c>
      <c r="B3189" s="134" t="s">
        <v>4936</v>
      </c>
      <c r="C3189" s="131">
        <v>99952</v>
      </c>
      <c r="D3189" s="132" t="s">
        <v>3162</v>
      </c>
      <c r="E3189" s="133" t="s">
        <v>4944</v>
      </c>
      <c r="F3189" s="133" t="s">
        <v>7113</v>
      </c>
      <c r="G3189" s="135">
        <f t="shared" si="49"/>
        <v>0.85430000000000006</v>
      </c>
      <c r="H3189" s="134" t="s">
        <v>388</v>
      </c>
      <c r="I3189" s="138">
        <f>IF(H3189="Urban",VLOOKUP(C3189,'Wage Index Urban (CMS.GOV)-PDPM'!$A$2:$D$1682,4,FALSE),0)</f>
        <v>0</v>
      </c>
      <c r="J3189" s="138">
        <f>IF(H3189="Rural",VLOOKUP(B3189,'Wage Index Rural (CMS.GOV)-PDPM'!$B$1:$C$54,2,FALSE),0)</f>
        <v>0.85430000000000006</v>
      </c>
    </row>
    <row r="3190" spans="1:10" x14ac:dyDescent="0.25">
      <c r="A3190" s="134">
        <v>52060</v>
      </c>
      <c r="B3190" s="134" t="s">
        <v>4936</v>
      </c>
      <c r="C3190" s="131">
        <v>99952</v>
      </c>
      <c r="D3190" s="132" t="s">
        <v>4945</v>
      </c>
      <c r="E3190" s="133" t="s">
        <v>4946</v>
      </c>
      <c r="F3190" s="133" t="s">
        <v>7113</v>
      </c>
      <c r="G3190" s="135">
        <f t="shared" si="49"/>
        <v>0.85430000000000006</v>
      </c>
      <c r="H3190" s="134" t="s">
        <v>388</v>
      </c>
      <c r="I3190" s="138">
        <f>IF(H3190="Urban",VLOOKUP(C3190,'Wage Index Urban (CMS.GOV)-PDPM'!$A$2:$D$1682,4,FALSE),0)</f>
        <v>0</v>
      </c>
      <c r="J3190" s="138">
        <f>IF(H3190="Rural",VLOOKUP(B3190,'Wage Index Rural (CMS.GOV)-PDPM'!$B$1:$C$54,2,FALSE),0)</f>
        <v>0.85430000000000006</v>
      </c>
    </row>
    <row r="3191" spans="1:10" x14ac:dyDescent="0.25">
      <c r="A3191" s="134">
        <v>52070</v>
      </c>
      <c r="B3191" s="134" t="s">
        <v>4936</v>
      </c>
      <c r="C3191" s="131">
        <v>11540</v>
      </c>
      <c r="D3191" s="132" t="s">
        <v>4947</v>
      </c>
      <c r="E3191" s="133" t="s">
        <v>4948</v>
      </c>
      <c r="F3191" s="133" t="s">
        <v>370</v>
      </c>
      <c r="G3191" s="135">
        <f t="shared" si="49"/>
        <v>0.9264</v>
      </c>
      <c r="H3191" s="134" t="s">
        <v>391</v>
      </c>
      <c r="I3191" s="138">
        <f>IF(H3191="Urban",VLOOKUP(C3191,'Wage Index Urban (CMS.GOV)-PDPM'!$A$2:$D$1682,4,FALSE),0)</f>
        <v>0.9264</v>
      </c>
      <c r="J3191" s="138">
        <f>IF(H3191="Rural",VLOOKUP(B3191,'Wage Index Rural (CMS.GOV)-PDPM'!$B$1:$C$54,2,FALSE),0)</f>
        <v>0</v>
      </c>
    </row>
    <row r="3192" spans="1:10" x14ac:dyDescent="0.25">
      <c r="A3192" s="134">
        <v>52080</v>
      </c>
      <c r="B3192" s="134" t="s">
        <v>4936</v>
      </c>
      <c r="C3192" s="131">
        <v>20740</v>
      </c>
      <c r="D3192" s="132" t="s">
        <v>2514</v>
      </c>
      <c r="E3192" s="133" t="s">
        <v>4949</v>
      </c>
      <c r="F3192" s="133" t="s">
        <v>371</v>
      </c>
      <c r="G3192" s="135">
        <f t="shared" si="49"/>
        <v>0.96690000000000009</v>
      </c>
      <c r="H3192" s="134" t="s">
        <v>391</v>
      </c>
      <c r="I3192" s="138">
        <f>IF(H3192="Urban",VLOOKUP(C3192,'Wage Index Urban (CMS.GOV)-PDPM'!$A$2:$D$1682,4,FALSE),0)</f>
        <v>0.96690000000000009</v>
      </c>
      <c r="J3192" s="138">
        <f>IF(H3192="Rural",VLOOKUP(B3192,'Wage Index Rural (CMS.GOV)-PDPM'!$B$1:$C$54,2,FALSE),0)</f>
        <v>0</v>
      </c>
    </row>
    <row r="3193" spans="1:10" x14ac:dyDescent="0.25">
      <c r="A3193" s="134">
        <v>52090</v>
      </c>
      <c r="B3193" s="134" t="s">
        <v>4936</v>
      </c>
      <c r="C3193" s="131">
        <v>99952</v>
      </c>
      <c r="D3193" s="132" t="s">
        <v>631</v>
      </c>
      <c r="E3193" s="133" t="s">
        <v>4950</v>
      </c>
      <c r="F3193" s="133" t="s">
        <v>7113</v>
      </c>
      <c r="G3193" s="135">
        <f t="shared" si="49"/>
        <v>0.85430000000000006</v>
      </c>
      <c r="H3193" s="134" t="s">
        <v>388</v>
      </c>
      <c r="I3193" s="138">
        <f>IF(H3193="Urban",VLOOKUP(C3193,'Wage Index Urban (CMS.GOV)-PDPM'!$A$2:$D$1682,4,FALSE),0)</f>
        <v>0</v>
      </c>
      <c r="J3193" s="138">
        <f>IF(H3193="Rural",VLOOKUP(B3193,'Wage Index Rural (CMS.GOV)-PDPM'!$B$1:$C$54,2,FALSE),0)</f>
        <v>0.85430000000000006</v>
      </c>
    </row>
    <row r="3194" spans="1:10" x14ac:dyDescent="0.25">
      <c r="A3194" s="134">
        <v>52100</v>
      </c>
      <c r="B3194" s="134" t="s">
        <v>4936</v>
      </c>
      <c r="C3194" s="131">
        <v>31540</v>
      </c>
      <c r="D3194" s="132" t="s">
        <v>637</v>
      </c>
      <c r="E3194" s="133" t="s">
        <v>4951</v>
      </c>
      <c r="F3194" s="133" t="s">
        <v>372</v>
      </c>
      <c r="G3194" s="135">
        <f t="shared" si="49"/>
        <v>0.98430000000000006</v>
      </c>
      <c r="H3194" s="134" t="s">
        <v>391</v>
      </c>
      <c r="I3194" s="138">
        <f>IF(H3194="Urban",VLOOKUP(C3194,'Wage Index Urban (CMS.GOV)-PDPM'!$A$2:$D$1682,4,FALSE),0)</f>
        <v>0.98430000000000006</v>
      </c>
      <c r="J3194" s="138">
        <f>IF(H3194="Rural",VLOOKUP(B3194,'Wage Index Rural (CMS.GOV)-PDPM'!$B$1:$C$54,2,FALSE),0)</f>
        <v>0</v>
      </c>
    </row>
    <row r="3195" spans="1:10" x14ac:dyDescent="0.25">
      <c r="A3195" s="134">
        <v>52110</v>
      </c>
      <c r="B3195" s="134" t="s">
        <v>4936</v>
      </c>
      <c r="C3195" s="131">
        <v>99952</v>
      </c>
      <c r="D3195" s="132" t="s">
        <v>643</v>
      </c>
      <c r="E3195" s="133" t="s">
        <v>4952</v>
      </c>
      <c r="F3195" s="133" t="s">
        <v>7113</v>
      </c>
      <c r="G3195" s="135">
        <f t="shared" si="49"/>
        <v>0.85430000000000006</v>
      </c>
      <c r="H3195" s="134" t="s">
        <v>388</v>
      </c>
      <c r="I3195" s="138">
        <f>IF(H3195="Urban",VLOOKUP(C3195,'Wage Index Urban (CMS.GOV)-PDPM'!$A$2:$D$1682,4,FALSE),0)</f>
        <v>0</v>
      </c>
      <c r="J3195" s="138">
        <f>IF(H3195="Rural",VLOOKUP(B3195,'Wage Index Rural (CMS.GOV)-PDPM'!$B$1:$C$54,2,FALSE),0)</f>
        <v>0.85430000000000006</v>
      </c>
    </row>
    <row r="3196" spans="1:10" x14ac:dyDescent="0.25">
      <c r="A3196" s="134">
        <v>52120</v>
      </c>
      <c r="B3196" s="134" t="s">
        <v>4936</v>
      </c>
      <c r="C3196" s="131">
        <v>31540</v>
      </c>
      <c r="D3196" s="132" t="s">
        <v>4953</v>
      </c>
      <c r="E3196" s="133" t="s">
        <v>4954</v>
      </c>
      <c r="F3196" s="133" t="s">
        <v>372</v>
      </c>
      <c r="G3196" s="135">
        <f t="shared" si="49"/>
        <v>0.98430000000000006</v>
      </c>
      <c r="H3196" s="134" t="s">
        <v>391</v>
      </c>
      <c r="I3196" s="138">
        <f>IF(H3196="Urban",VLOOKUP(C3196,'Wage Index Urban (CMS.GOV)-PDPM'!$A$2:$D$1682,4,FALSE),0)</f>
        <v>0.98430000000000006</v>
      </c>
      <c r="J3196" s="138">
        <f>IF(H3196="Rural",VLOOKUP(B3196,'Wage Index Rural (CMS.GOV)-PDPM'!$B$1:$C$54,2,FALSE),0)</f>
        <v>0</v>
      </c>
    </row>
    <row r="3197" spans="1:10" x14ac:dyDescent="0.25">
      <c r="A3197" s="134">
        <v>52130</v>
      </c>
      <c r="B3197" s="134" t="s">
        <v>4936</v>
      </c>
      <c r="C3197" s="131">
        <v>99952</v>
      </c>
      <c r="D3197" s="132" t="s">
        <v>1200</v>
      </c>
      <c r="E3197" s="133" t="s">
        <v>4955</v>
      </c>
      <c r="F3197" s="133" t="s">
        <v>7113</v>
      </c>
      <c r="G3197" s="135">
        <f t="shared" si="49"/>
        <v>0.85430000000000006</v>
      </c>
      <c r="H3197" s="134" t="s">
        <v>388</v>
      </c>
      <c r="I3197" s="138">
        <f>IF(H3197="Urban",VLOOKUP(C3197,'Wage Index Urban (CMS.GOV)-PDPM'!$A$2:$D$1682,4,FALSE),0)</f>
        <v>0</v>
      </c>
      <c r="J3197" s="138">
        <f>IF(H3197="Rural",VLOOKUP(B3197,'Wage Index Rural (CMS.GOV)-PDPM'!$B$1:$C$54,2,FALSE),0)</f>
        <v>0.85430000000000006</v>
      </c>
    </row>
    <row r="3198" spans="1:10" x14ac:dyDescent="0.25">
      <c r="A3198" s="134">
        <v>52140</v>
      </c>
      <c r="B3198" s="134" t="s">
        <v>4936</v>
      </c>
      <c r="C3198" s="131">
        <v>99952</v>
      </c>
      <c r="D3198" s="132" t="s">
        <v>4956</v>
      </c>
      <c r="E3198" s="133" t="s">
        <v>4957</v>
      </c>
      <c r="F3198" s="133" t="s">
        <v>7113</v>
      </c>
      <c r="G3198" s="135">
        <f t="shared" si="49"/>
        <v>0.85430000000000006</v>
      </c>
      <c r="H3198" s="134" t="s">
        <v>388</v>
      </c>
      <c r="I3198" s="138">
        <f>IF(H3198="Urban",VLOOKUP(C3198,'Wage Index Urban (CMS.GOV)-PDPM'!$A$2:$D$1682,4,FALSE),0)</f>
        <v>0</v>
      </c>
      <c r="J3198" s="138">
        <f>IF(H3198="Rural",VLOOKUP(B3198,'Wage Index Rural (CMS.GOV)-PDPM'!$B$1:$C$54,2,FALSE),0)</f>
        <v>0.85430000000000006</v>
      </c>
    </row>
    <row r="3199" spans="1:10" x14ac:dyDescent="0.25">
      <c r="A3199" s="134">
        <v>52150</v>
      </c>
      <c r="B3199" s="134" t="s">
        <v>4936</v>
      </c>
      <c r="C3199" s="131">
        <v>20260</v>
      </c>
      <c r="D3199" s="132" t="s">
        <v>898</v>
      </c>
      <c r="E3199" s="133" t="s">
        <v>4958</v>
      </c>
      <c r="F3199" s="133" t="s">
        <v>205</v>
      </c>
      <c r="G3199" s="135">
        <f t="shared" si="49"/>
        <v>0.9748</v>
      </c>
      <c r="H3199" s="134" t="s">
        <v>391</v>
      </c>
      <c r="I3199" s="138">
        <f>IF(H3199="Urban",VLOOKUP(C3199,'Wage Index Urban (CMS.GOV)-PDPM'!$A$2:$D$1682,4,FALSE),0)</f>
        <v>0.9748</v>
      </c>
      <c r="J3199" s="138">
        <f>IF(H3199="Rural",VLOOKUP(B3199,'Wage Index Rural (CMS.GOV)-PDPM'!$B$1:$C$54,2,FALSE),0)</f>
        <v>0</v>
      </c>
    </row>
    <row r="3200" spans="1:10" x14ac:dyDescent="0.25">
      <c r="A3200" s="134">
        <v>52160</v>
      </c>
      <c r="B3200" s="134" t="s">
        <v>4936</v>
      </c>
      <c r="C3200" s="131">
        <v>99952</v>
      </c>
      <c r="D3200" s="132" t="s">
        <v>3461</v>
      </c>
      <c r="E3200" s="133" t="s">
        <v>4959</v>
      </c>
      <c r="F3200" s="133" t="s">
        <v>7113</v>
      </c>
      <c r="G3200" s="135">
        <f t="shared" si="49"/>
        <v>0.85430000000000006</v>
      </c>
      <c r="H3200" s="134" t="s">
        <v>388</v>
      </c>
      <c r="I3200" s="138">
        <f>IF(H3200="Urban",VLOOKUP(C3200,'Wage Index Urban (CMS.GOV)-PDPM'!$A$2:$D$1682,4,FALSE),0)</f>
        <v>0</v>
      </c>
      <c r="J3200" s="138">
        <f>IF(H3200="Rural",VLOOKUP(B3200,'Wage Index Rural (CMS.GOV)-PDPM'!$B$1:$C$54,2,FALSE),0)</f>
        <v>0.85430000000000006</v>
      </c>
    </row>
    <row r="3201" spans="1:10" x14ac:dyDescent="0.25">
      <c r="A3201" s="134">
        <v>52170</v>
      </c>
      <c r="B3201" s="134" t="s">
        <v>4936</v>
      </c>
      <c r="C3201" s="131">
        <v>20740</v>
      </c>
      <c r="D3201" s="132" t="s">
        <v>4960</v>
      </c>
      <c r="E3201" s="133" t="s">
        <v>4961</v>
      </c>
      <c r="F3201" s="133" t="s">
        <v>371</v>
      </c>
      <c r="G3201" s="135">
        <f t="shared" si="49"/>
        <v>0.96690000000000009</v>
      </c>
      <c r="H3201" s="134" t="s">
        <v>391</v>
      </c>
      <c r="I3201" s="138">
        <f>IF(H3201="Urban",VLOOKUP(C3201,'Wage Index Urban (CMS.GOV)-PDPM'!$A$2:$D$1682,4,FALSE),0)</f>
        <v>0.96690000000000009</v>
      </c>
      <c r="J3201" s="138">
        <f>IF(H3201="Rural",VLOOKUP(B3201,'Wage Index Rural (CMS.GOV)-PDPM'!$B$1:$C$54,2,FALSE),0)</f>
        <v>0</v>
      </c>
    </row>
    <row r="3202" spans="1:10" x14ac:dyDescent="0.25">
      <c r="A3202" s="134">
        <v>52180</v>
      </c>
      <c r="B3202" s="134" t="s">
        <v>4936</v>
      </c>
      <c r="C3202" s="131">
        <v>99952</v>
      </c>
      <c r="D3202" s="132" t="s">
        <v>3982</v>
      </c>
      <c r="E3202" s="133" t="s">
        <v>4962</v>
      </c>
      <c r="F3202" s="133" t="s">
        <v>7113</v>
      </c>
      <c r="G3202" s="135">
        <f t="shared" si="49"/>
        <v>0.85430000000000006</v>
      </c>
      <c r="H3202" s="134" t="s">
        <v>388</v>
      </c>
      <c r="I3202" s="138">
        <f>IF(H3202="Urban",VLOOKUP(C3202,'Wage Index Urban (CMS.GOV)-PDPM'!$A$2:$D$1682,4,FALSE),0)</f>
        <v>0</v>
      </c>
      <c r="J3202" s="138">
        <f>IF(H3202="Rural",VLOOKUP(B3202,'Wage Index Rural (CMS.GOV)-PDPM'!$B$1:$C$54,2,FALSE),0)</f>
        <v>0.85430000000000006</v>
      </c>
    </row>
    <row r="3203" spans="1:10" x14ac:dyDescent="0.25">
      <c r="A3203" s="134">
        <v>52190</v>
      </c>
      <c r="B3203" s="134" t="s">
        <v>4936</v>
      </c>
      <c r="C3203" s="131">
        <v>22540</v>
      </c>
      <c r="D3203" s="132" t="s">
        <v>4963</v>
      </c>
      <c r="E3203" s="133" t="s">
        <v>4964</v>
      </c>
      <c r="F3203" s="133" t="s">
        <v>373</v>
      </c>
      <c r="G3203" s="135">
        <f t="shared" si="49"/>
        <v>0.81840000000000002</v>
      </c>
      <c r="H3203" s="134" t="s">
        <v>391</v>
      </c>
      <c r="I3203" s="138">
        <f>IF(H3203="Urban",VLOOKUP(C3203,'Wage Index Urban (CMS.GOV)-PDPM'!$A$2:$D$1682,4,FALSE),0)</f>
        <v>0.81840000000000002</v>
      </c>
      <c r="J3203" s="138">
        <f>IF(H3203="Rural",VLOOKUP(B3203,'Wage Index Rural (CMS.GOV)-PDPM'!$B$1:$C$54,2,FALSE),0)</f>
        <v>0</v>
      </c>
    </row>
    <row r="3204" spans="1:10" x14ac:dyDescent="0.25">
      <c r="A3204" s="134">
        <v>52200</v>
      </c>
      <c r="B3204" s="134" t="s">
        <v>4936</v>
      </c>
      <c r="C3204" s="131">
        <v>99952</v>
      </c>
      <c r="D3204" s="132" t="s">
        <v>3819</v>
      </c>
      <c r="E3204" s="133" t="s">
        <v>4965</v>
      </c>
      <c r="F3204" s="133" t="s">
        <v>7113</v>
      </c>
      <c r="G3204" s="135">
        <f t="shared" si="49"/>
        <v>0.85430000000000006</v>
      </c>
      <c r="H3204" s="134" t="s">
        <v>388</v>
      </c>
      <c r="I3204" s="138">
        <f>IF(H3204="Urban",VLOOKUP(C3204,'Wage Index Urban (CMS.GOV)-PDPM'!$A$2:$D$1682,4,FALSE),0)</f>
        <v>0</v>
      </c>
      <c r="J3204" s="138">
        <f>IF(H3204="Rural",VLOOKUP(B3204,'Wage Index Rural (CMS.GOV)-PDPM'!$B$1:$C$54,2,FALSE),0)</f>
        <v>0.85430000000000006</v>
      </c>
    </row>
    <row r="3205" spans="1:10" x14ac:dyDescent="0.25">
      <c r="A3205" s="134">
        <v>52210</v>
      </c>
      <c r="B3205" s="134" t="s">
        <v>4936</v>
      </c>
      <c r="C3205" s="131">
        <v>99952</v>
      </c>
      <c r="D3205" s="132" t="s">
        <v>661</v>
      </c>
      <c r="E3205" s="133" t="s">
        <v>4966</v>
      </c>
      <c r="F3205" s="133" t="s">
        <v>7113</v>
      </c>
      <c r="G3205" s="135">
        <f t="shared" si="49"/>
        <v>0.85430000000000006</v>
      </c>
      <c r="H3205" s="134" t="s">
        <v>388</v>
      </c>
      <c r="I3205" s="138">
        <f>IF(H3205="Urban",VLOOKUP(C3205,'Wage Index Urban (CMS.GOV)-PDPM'!$A$2:$D$1682,4,FALSE),0)</f>
        <v>0</v>
      </c>
      <c r="J3205" s="138">
        <f>IF(H3205="Rural",VLOOKUP(B3205,'Wage Index Rural (CMS.GOV)-PDPM'!$B$1:$C$54,2,FALSE),0)</f>
        <v>0.85430000000000006</v>
      </c>
    </row>
    <row r="3206" spans="1:10" x14ac:dyDescent="0.25">
      <c r="A3206" s="134">
        <v>52220</v>
      </c>
      <c r="B3206" s="134" t="s">
        <v>4936</v>
      </c>
      <c r="C3206" s="131">
        <v>31540</v>
      </c>
      <c r="D3206" s="132" t="s">
        <v>2152</v>
      </c>
      <c r="E3206" s="133" t="s">
        <v>4967</v>
      </c>
      <c r="F3206" s="133" t="s">
        <v>372</v>
      </c>
      <c r="G3206" s="135">
        <f t="shared" si="49"/>
        <v>0.98430000000000006</v>
      </c>
      <c r="H3206" s="134" t="s">
        <v>391</v>
      </c>
      <c r="I3206" s="138">
        <f>IF(H3206="Urban",VLOOKUP(C3206,'Wage Index Urban (CMS.GOV)-PDPM'!$A$2:$D$1682,4,FALSE),0)</f>
        <v>0.98430000000000006</v>
      </c>
      <c r="J3206" s="138">
        <f>IF(H3206="Rural",VLOOKUP(B3206,'Wage Index Rural (CMS.GOV)-PDPM'!$B$1:$C$54,2,FALSE),0)</f>
        <v>0</v>
      </c>
    </row>
    <row r="3207" spans="1:10" x14ac:dyDescent="0.25">
      <c r="A3207" s="134">
        <v>52230</v>
      </c>
      <c r="B3207" s="134" t="s">
        <v>4936</v>
      </c>
      <c r="C3207" s="131">
        <v>99952</v>
      </c>
      <c r="D3207" s="132" t="s">
        <v>4968</v>
      </c>
      <c r="E3207" s="133" t="s">
        <v>4969</v>
      </c>
      <c r="F3207" s="133" t="s">
        <v>7113</v>
      </c>
      <c r="G3207" s="135">
        <f t="shared" si="49"/>
        <v>0.85430000000000006</v>
      </c>
      <c r="H3207" s="134" t="s">
        <v>388</v>
      </c>
      <c r="I3207" s="138">
        <f>IF(H3207="Urban",VLOOKUP(C3207,'Wage Index Urban (CMS.GOV)-PDPM'!$A$2:$D$1682,4,FALSE),0)</f>
        <v>0</v>
      </c>
      <c r="J3207" s="138">
        <f>IF(H3207="Rural",VLOOKUP(B3207,'Wage Index Rural (CMS.GOV)-PDPM'!$B$1:$C$54,2,FALSE),0)</f>
        <v>0.85430000000000006</v>
      </c>
    </row>
    <row r="3208" spans="1:10" x14ac:dyDescent="0.25">
      <c r="A3208" s="134">
        <v>52240</v>
      </c>
      <c r="B3208" s="134" t="s">
        <v>4936</v>
      </c>
      <c r="C3208" s="131">
        <v>31540</v>
      </c>
      <c r="D3208" s="132" t="s">
        <v>1768</v>
      </c>
      <c r="E3208" s="133" t="s">
        <v>4970</v>
      </c>
      <c r="F3208" s="133" t="s">
        <v>372</v>
      </c>
      <c r="G3208" s="135">
        <f t="shared" si="49"/>
        <v>0.98430000000000006</v>
      </c>
      <c r="H3208" s="134" t="s">
        <v>391</v>
      </c>
      <c r="I3208" s="138">
        <f>IF(H3208="Urban",VLOOKUP(C3208,'Wage Index Urban (CMS.GOV)-PDPM'!$A$2:$D$1682,4,FALSE),0)</f>
        <v>0.98430000000000006</v>
      </c>
      <c r="J3208" s="138">
        <f>IF(H3208="Rural",VLOOKUP(B3208,'Wage Index Rural (CMS.GOV)-PDPM'!$B$1:$C$54,2,FALSE),0)</f>
        <v>0</v>
      </c>
    </row>
    <row r="3209" spans="1:10" x14ac:dyDescent="0.25">
      <c r="A3209" s="134">
        <v>52250</v>
      </c>
      <c r="B3209" s="134" t="s">
        <v>4936</v>
      </c>
      <c r="C3209" s="131">
        <v>99952</v>
      </c>
      <c r="D3209" s="132" t="s">
        <v>2547</v>
      </c>
      <c r="E3209" s="133" t="s">
        <v>4971</v>
      </c>
      <c r="F3209" s="133" t="s">
        <v>7113</v>
      </c>
      <c r="G3209" s="135">
        <f t="shared" ref="G3209:G3272" si="50">IF(H3209="Rural",J3209,I3209)</f>
        <v>0.85430000000000006</v>
      </c>
      <c r="H3209" s="134" t="s">
        <v>388</v>
      </c>
      <c r="I3209" s="138">
        <f>IF(H3209="Urban",VLOOKUP(C3209,'Wage Index Urban (CMS.GOV)-PDPM'!$A$2:$D$1682,4,FALSE),0)</f>
        <v>0</v>
      </c>
      <c r="J3209" s="138">
        <f>IF(H3209="Rural",VLOOKUP(B3209,'Wage Index Rural (CMS.GOV)-PDPM'!$B$1:$C$54,2,FALSE),0)</f>
        <v>0.85430000000000006</v>
      </c>
    </row>
    <row r="3210" spans="1:10" x14ac:dyDescent="0.25">
      <c r="A3210" s="134">
        <v>52260</v>
      </c>
      <c r="B3210" s="134" t="s">
        <v>4936</v>
      </c>
      <c r="C3210" s="131">
        <v>99952</v>
      </c>
      <c r="D3210" s="132" t="s">
        <v>460</v>
      </c>
      <c r="E3210" s="133" t="s">
        <v>4972</v>
      </c>
      <c r="F3210" s="133" t="s">
        <v>7113</v>
      </c>
      <c r="G3210" s="135">
        <f t="shared" si="50"/>
        <v>0.85430000000000006</v>
      </c>
      <c r="H3210" s="134" t="s">
        <v>388</v>
      </c>
      <c r="I3210" s="138">
        <f>IF(H3210="Urban",VLOOKUP(C3210,'Wage Index Urban (CMS.GOV)-PDPM'!$A$2:$D$1682,4,FALSE),0)</f>
        <v>0</v>
      </c>
      <c r="J3210" s="138">
        <f>IF(H3210="Rural",VLOOKUP(B3210,'Wage Index Rural (CMS.GOV)-PDPM'!$B$1:$C$54,2,FALSE),0)</f>
        <v>0.85430000000000006</v>
      </c>
    </row>
    <row r="3211" spans="1:10" x14ac:dyDescent="0.25">
      <c r="A3211" s="134">
        <v>52270</v>
      </c>
      <c r="B3211" s="134" t="s">
        <v>4936</v>
      </c>
      <c r="C3211" s="131">
        <v>99952</v>
      </c>
      <c r="D3211" s="132" t="s">
        <v>462</v>
      </c>
      <c r="E3211" s="133" t="s">
        <v>4973</v>
      </c>
      <c r="F3211" s="133" t="s">
        <v>7113</v>
      </c>
      <c r="G3211" s="135">
        <f t="shared" si="50"/>
        <v>0.85430000000000006</v>
      </c>
      <c r="H3211" s="134" t="s">
        <v>388</v>
      </c>
      <c r="I3211" s="138">
        <f>IF(H3211="Urban",VLOOKUP(C3211,'Wage Index Urban (CMS.GOV)-PDPM'!$A$2:$D$1682,4,FALSE),0)</f>
        <v>0</v>
      </c>
      <c r="J3211" s="138">
        <f>IF(H3211="Rural",VLOOKUP(B3211,'Wage Index Rural (CMS.GOV)-PDPM'!$B$1:$C$54,2,FALSE),0)</f>
        <v>0.85430000000000006</v>
      </c>
    </row>
    <row r="3212" spans="1:10" x14ac:dyDescent="0.25">
      <c r="A3212" s="134">
        <v>52280</v>
      </c>
      <c r="B3212" s="134" t="s">
        <v>4936</v>
      </c>
      <c r="C3212" s="131">
        <v>99952</v>
      </c>
      <c r="D3212" s="132" t="s">
        <v>4974</v>
      </c>
      <c r="E3212" s="133" t="s">
        <v>4975</v>
      </c>
      <c r="F3212" s="133" t="s">
        <v>7113</v>
      </c>
      <c r="G3212" s="135">
        <f t="shared" si="50"/>
        <v>0.85430000000000006</v>
      </c>
      <c r="H3212" s="134" t="s">
        <v>388</v>
      </c>
      <c r="I3212" s="138">
        <f>IF(H3212="Urban",VLOOKUP(C3212,'Wage Index Urban (CMS.GOV)-PDPM'!$A$2:$D$1682,4,FALSE),0)</f>
        <v>0</v>
      </c>
      <c r="J3212" s="138">
        <f>IF(H3212="Rural",VLOOKUP(B3212,'Wage Index Rural (CMS.GOV)-PDPM'!$B$1:$C$54,2,FALSE),0)</f>
        <v>0.85430000000000006</v>
      </c>
    </row>
    <row r="3213" spans="1:10" x14ac:dyDescent="0.25">
      <c r="A3213" s="134">
        <v>52290</v>
      </c>
      <c r="B3213" s="134" t="s">
        <v>4936</v>
      </c>
      <c r="C3213" s="131">
        <v>29404</v>
      </c>
      <c r="D3213" s="132" t="s">
        <v>4976</v>
      </c>
      <c r="E3213" s="133" t="s">
        <v>4977</v>
      </c>
      <c r="F3213" s="133" t="s">
        <v>128</v>
      </c>
      <c r="G3213" s="135">
        <f t="shared" si="50"/>
        <v>0.98670000000000002</v>
      </c>
      <c r="H3213" s="134" t="s">
        <v>391</v>
      </c>
      <c r="I3213" s="138">
        <f>IF(H3213="Urban",VLOOKUP(C3213,'Wage Index Urban (CMS.GOV)-PDPM'!$A$2:$D$1682,4,FALSE),0)</f>
        <v>0.98670000000000002</v>
      </c>
      <c r="J3213" s="138">
        <f>IF(H3213="Rural",VLOOKUP(B3213,'Wage Index Rural (CMS.GOV)-PDPM'!$B$1:$C$54,2,FALSE),0)</f>
        <v>0</v>
      </c>
    </row>
    <row r="3214" spans="1:10" x14ac:dyDescent="0.25">
      <c r="A3214" s="134">
        <v>52300</v>
      </c>
      <c r="B3214" s="134" t="s">
        <v>4936</v>
      </c>
      <c r="C3214" s="131">
        <v>24580</v>
      </c>
      <c r="D3214" s="132" t="s">
        <v>4978</v>
      </c>
      <c r="E3214" s="133" t="s">
        <v>4979</v>
      </c>
      <c r="F3214" s="133" t="s">
        <v>369</v>
      </c>
      <c r="G3214" s="135">
        <f t="shared" si="50"/>
        <v>0.95120000000000005</v>
      </c>
      <c r="H3214" s="134" t="s">
        <v>391</v>
      </c>
      <c r="I3214" s="138">
        <f>IF(H3214="Urban",VLOOKUP(C3214,'Wage Index Urban (CMS.GOV)-PDPM'!$A$2:$D$1682,4,FALSE),0)</f>
        <v>0.95120000000000005</v>
      </c>
      <c r="J3214" s="138">
        <f>IF(H3214="Rural",VLOOKUP(B3214,'Wage Index Rural (CMS.GOV)-PDPM'!$B$1:$C$54,2,FALSE),0)</f>
        <v>0</v>
      </c>
    </row>
    <row r="3215" spans="1:10" x14ac:dyDescent="0.25">
      <c r="A3215" s="134">
        <v>52310</v>
      </c>
      <c r="B3215" s="134" t="s">
        <v>4936</v>
      </c>
      <c r="C3215" s="131">
        <v>29100</v>
      </c>
      <c r="D3215" s="132" t="s">
        <v>4980</v>
      </c>
      <c r="E3215" s="133" t="s">
        <v>4981</v>
      </c>
      <c r="F3215" s="133" t="s">
        <v>208</v>
      </c>
      <c r="G3215" s="135">
        <f t="shared" si="50"/>
        <v>0.93230000000000002</v>
      </c>
      <c r="H3215" s="134" t="s">
        <v>391</v>
      </c>
      <c r="I3215" s="138">
        <f>IF(H3215="Urban",VLOOKUP(C3215,'Wage Index Urban (CMS.GOV)-PDPM'!$A$2:$D$1682,4,FALSE),0)</f>
        <v>0.93230000000000002</v>
      </c>
      <c r="J3215" s="138">
        <f>IF(H3215="Rural",VLOOKUP(B3215,'Wage Index Rural (CMS.GOV)-PDPM'!$B$1:$C$54,2,FALSE),0)</f>
        <v>0</v>
      </c>
    </row>
    <row r="3216" spans="1:10" x14ac:dyDescent="0.25">
      <c r="A3216" s="134">
        <v>52320</v>
      </c>
      <c r="B3216" s="134" t="s">
        <v>4936</v>
      </c>
      <c r="C3216" s="131">
        <v>99952</v>
      </c>
      <c r="D3216" s="132" t="s">
        <v>678</v>
      </c>
      <c r="E3216" s="133" t="s">
        <v>4982</v>
      </c>
      <c r="F3216" s="133" t="s">
        <v>7113</v>
      </c>
      <c r="G3216" s="135">
        <f t="shared" si="50"/>
        <v>0.85430000000000006</v>
      </c>
      <c r="H3216" s="134" t="s">
        <v>388</v>
      </c>
      <c r="I3216" s="138">
        <f>IF(H3216="Urban",VLOOKUP(C3216,'Wage Index Urban (CMS.GOV)-PDPM'!$A$2:$D$1682,4,FALSE),0)</f>
        <v>0</v>
      </c>
      <c r="J3216" s="138">
        <f>IF(H3216="Rural",VLOOKUP(B3216,'Wage Index Rural (CMS.GOV)-PDPM'!$B$1:$C$54,2,FALSE),0)</f>
        <v>0.85430000000000006</v>
      </c>
    </row>
    <row r="3217" spans="1:10" x14ac:dyDescent="0.25">
      <c r="A3217" s="134">
        <v>52330</v>
      </c>
      <c r="B3217" s="134" t="s">
        <v>4936</v>
      </c>
      <c r="C3217" s="131">
        <v>99952</v>
      </c>
      <c r="D3217" s="132" t="s">
        <v>4983</v>
      </c>
      <c r="E3217" s="133" t="s">
        <v>4984</v>
      </c>
      <c r="F3217" s="133" t="s">
        <v>7113</v>
      </c>
      <c r="G3217" s="135">
        <f t="shared" si="50"/>
        <v>0.85430000000000006</v>
      </c>
      <c r="H3217" s="134" t="s">
        <v>388</v>
      </c>
      <c r="I3217" s="138">
        <f>IF(H3217="Urban",VLOOKUP(C3217,'Wage Index Urban (CMS.GOV)-PDPM'!$A$2:$D$1682,4,FALSE),0)</f>
        <v>0</v>
      </c>
      <c r="J3217" s="138">
        <f>IF(H3217="Rural",VLOOKUP(B3217,'Wage Index Rural (CMS.GOV)-PDPM'!$B$1:$C$54,2,FALSE),0)</f>
        <v>0.85430000000000006</v>
      </c>
    </row>
    <row r="3218" spans="1:10" x14ac:dyDescent="0.25">
      <c r="A3218" s="134">
        <v>52340</v>
      </c>
      <c r="B3218" s="134" t="s">
        <v>4936</v>
      </c>
      <c r="C3218" s="131">
        <v>48140</v>
      </c>
      <c r="D3218" s="132" t="s">
        <v>682</v>
      </c>
      <c r="E3218" s="133" t="s">
        <v>4985</v>
      </c>
      <c r="F3218" s="133" t="s">
        <v>6492</v>
      </c>
      <c r="G3218" s="135">
        <f t="shared" si="50"/>
        <v>0.8599</v>
      </c>
      <c r="H3218" s="134" t="s">
        <v>391</v>
      </c>
      <c r="I3218" s="138">
        <f>IF(H3218="Urban",VLOOKUP(C3218,'Wage Index Urban (CMS.GOV)-PDPM'!$A$2:$D$1682,4,FALSE),0)</f>
        <v>0.8599</v>
      </c>
      <c r="J3218" s="138">
        <f>IF(H3218="Rural",VLOOKUP(B3218,'Wage Index Rural (CMS.GOV)-PDPM'!$B$1:$C$54,2,FALSE),0)</f>
        <v>0</v>
      </c>
    </row>
    <row r="3219" spans="1:10" x14ac:dyDescent="0.25">
      <c r="A3219" s="134">
        <v>52350</v>
      </c>
      <c r="B3219" s="134" t="s">
        <v>4936</v>
      </c>
      <c r="C3219" s="131">
        <v>99952</v>
      </c>
      <c r="D3219" s="132" t="s">
        <v>4986</v>
      </c>
      <c r="E3219" s="133" t="s">
        <v>4987</v>
      </c>
      <c r="F3219" s="133" t="s">
        <v>7113</v>
      </c>
      <c r="G3219" s="135">
        <f t="shared" si="50"/>
        <v>0.85430000000000006</v>
      </c>
      <c r="H3219" s="134" t="s">
        <v>388</v>
      </c>
      <c r="I3219" s="138">
        <f>IF(H3219="Urban",VLOOKUP(C3219,'Wage Index Urban (CMS.GOV)-PDPM'!$A$2:$D$1682,4,FALSE),0)</f>
        <v>0</v>
      </c>
      <c r="J3219" s="138">
        <f>IF(H3219="Rural",VLOOKUP(B3219,'Wage Index Rural (CMS.GOV)-PDPM'!$B$1:$C$54,2,FALSE),0)</f>
        <v>0.85430000000000006</v>
      </c>
    </row>
    <row r="3220" spans="1:10" x14ac:dyDescent="0.25">
      <c r="A3220" s="134">
        <v>52360</v>
      </c>
      <c r="B3220" s="134" t="s">
        <v>4936</v>
      </c>
      <c r="C3220" s="131">
        <v>48140</v>
      </c>
      <c r="D3220" s="132" t="s">
        <v>4988</v>
      </c>
      <c r="E3220" s="133" t="s">
        <v>4989</v>
      </c>
      <c r="F3220" s="133" t="s">
        <v>6492</v>
      </c>
      <c r="G3220" s="135">
        <f t="shared" si="50"/>
        <v>0.8599</v>
      </c>
      <c r="H3220" s="134" t="s">
        <v>391</v>
      </c>
      <c r="I3220" s="138">
        <f>IF(H3220="Urban",VLOOKUP(C3220,'Wage Index Urban (CMS.GOV)-PDPM'!$A$2:$D$1682,4,FALSE),0)</f>
        <v>0.8599</v>
      </c>
      <c r="J3220" s="138">
        <f>IF(H3220="Rural",VLOOKUP(B3220,'Wage Index Rural (CMS.GOV)-PDPM'!$B$1:$C$54,2,FALSE),0)</f>
        <v>0</v>
      </c>
    </row>
    <row r="3221" spans="1:10" x14ac:dyDescent="0.25">
      <c r="A3221" s="134">
        <v>52370</v>
      </c>
      <c r="B3221" s="134" t="s">
        <v>4936</v>
      </c>
      <c r="C3221" s="131">
        <v>99952</v>
      </c>
      <c r="D3221" s="132" t="s">
        <v>4990</v>
      </c>
      <c r="E3221" s="133" t="s">
        <v>4991</v>
      </c>
      <c r="F3221" s="133" t="s">
        <v>7113</v>
      </c>
      <c r="G3221" s="135">
        <f t="shared" si="50"/>
        <v>0.85430000000000006</v>
      </c>
      <c r="H3221" s="134" t="s">
        <v>388</v>
      </c>
      <c r="I3221" s="138">
        <f>IF(H3221="Urban",VLOOKUP(C3221,'Wage Index Urban (CMS.GOV)-PDPM'!$A$2:$D$1682,4,FALSE),0)</f>
        <v>0</v>
      </c>
      <c r="J3221" s="138">
        <f>IF(H3221="Rural",VLOOKUP(B3221,'Wage Index Rural (CMS.GOV)-PDPM'!$B$1:$C$54,2,FALSE),0)</f>
        <v>0.85430000000000006</v>
      </c>
    </row>
    <row r="3222" spans="1:10" x14ac:dyDescent="0.25">
      <c r="A3222" s="134">
        <v>52380</v>
      </c>
      <c r="B3222" s="134" t="s">
        <v>4936</v>
      </c>
      <c r="C3222" s="131">
        <v>99952</v>
      </c>
      <c r="D3222" s="132" t="s">
        <v>2575</v>
      </c>
      <c r="E3222" s="133" t="s">
        <v>4992</v>
      </c>
      <c r="F3222" s="133" t="s">
        <v>7113</v>
      </c>
      <c r="G3222" s="135">
        <f t="shared" si="50"/>
        <v>0.85430000000000006</v>
      </c>
      <c r="H3222" s="134" t="s">
        <v>388</v>
      </c>
      <c r="I3222" s="138">
        <f>IF(H3222="Urban",VLOOKUP(C3222,'Wage Index Urban (CMS.GOV)-PDPM'!$A$2:$D$1682,4,FALSE),0)</f>
        <v>0</v>
      </c>
      <c r="J3222" s="138">
        <f>IF(H3222="Rural",VLOOKUP(B3222,'Wage Index Rural (CMS.GOV)-PDPM'!$B$1:$C$54,2,FALSE),0)</f>
        <v>0.85430000000000006</v>
      </c>
    </row>
    <row r="3223" spans="1:10" x14ac:dyDescent="0.25">
      <c r="A3223" s="134">
        <v>52381</v>
      </c>
      <c r="B3223" s="134" t="s">
        <v>4936</v>
      </c>
      <c r="C3223" s="131">
        <v>99952</v>
      </c>
      <c r="D3223" s="132" t="s">
        <v>4993</v>
      </c>
      <c r="E3223" s="133" t="s">
        <v>4994</v>
      </c>
      <c r="F3223" s="133" t="s">
        <v>7113</v>
      </c>
      <c r="G3223" s="135">
        <f t="shared" si="50"/>
        <v>0.85430000000000006</v>
      </c>
      <c r="H3223" s="134" t="s">
        <v>388</v>
      </c>
      <c r="I3223" s="138">
        <f>IF(H3223="Urban",VLOOKUP(C3223,'Wage Index Urban (CMS.GOV)-PDPM'!$A$2:$D$1682,4,FALSE),0)</f>
        <v>0</v>
      </c>
      <c r="J3223" s="138">
        <f>IF(H3223="Rural",VLOOKUP(B3223,'Wage Index Rural (CMS.GOV)-PDPM'!$B$1:$C$54,2,FALSE),0)</f>
        <v>0.85430000000000006</v>
      </c>
    </row>
    <row r="3224" spans="1:10" x14ac:dyDescent="0.25">
      <c r="A3224" s="134">
        <v>52390</v>
      </c>
      <c r="B3224" s="134" t="s">
        <v>4936</v>
      </c>
      <c r="C3224" s="131">
        <v>33340</v>
      </c>
      <c r="D3224" s="132" t="s">
        <v>4995</v>
      </c>
      <c r="E3224" s="133" t="s">
        <v>4996</v>
      </c>
      <c r="F3224" s="133" t="s">
        <v>7118</v>
      </c>
      <c r="G3224" s="135">
        <f t="shared" si="50"/>
        <v>0.96290000000000009</v>
      </c>
      <c r="H3224" s="134" t="s">
        <v>391</v>
      </c>
      <c r="I3224" s="138">
        <f>IF(H3224="Urban",VLOOKUP(C3224,'Wage Index Urban (CMS.GOV)-PDPM'!$A$2:$D$1682,4,FALSE),0)</f>
        <v>0.96290000000000009</v>
      </c>
      <c r="J3224" s="138">
        <f>IF(H3224="Rural",VLOOKUP(B3224,'Wage Index Rural (CMS.GOV)-PDPM'!$B$1:$C$54,2,FALSE),0)</f>
        <v>0</v>
      </c>
    </row>
    <row r="3225" spans="1:10" x14ac:dyDescent="0.25">
      <c r="A3225" s="134">
        <v>52400</v>
      </c>
      <c r="B3225" s="134" t="s">
        <v>4936</v>
      </c>
      <c r="C3225" s="131">
        <v>99952</v>
      </c>
      <c r="D3225" s="132" t="s">
        <v>488</v>
      </c>
      <c r="E3225" s="133" t="s">
        <v>4997</v>
      </c>
      <c r="F3225" s="133" t="s">
        <v>7113</v>
      </c>
      <c r="G3225" s="135">
        <f t="shared" si="50"/>
        <v>0.85430000000000006</v>
      </c>
      <c r="H3225" s="134" t="s">
        <v>388</v>
      </c>
      <c r="I3225" s="138">
        <f>IF(H3225="Urban",VLOOKUP(C3225,'Wage Index Urban (CMS.GOV)-PDPM'!$A$2:$D$1682,4,FALSE),0)</f>
        <v>0</v>
      </c>
      <c r="J3225" s="138">
        <f>IF(H3225="Rural",VLOOKUP(B3225,'Wage Index Rural (CMS.GOV)-PDPM'!$B$1:$C$54,2,FALSE),0)</f>
        <v>0.85430000000000006</v>
      </c>
    </row>
    <row r="3226" spans="1:10" x14ac:dyDescent="0.25">
      <c r="A3226" s="134">
        <v>52410</v>
      </c>
      <c r="B3226" s="134" t="s">
        <v>4936</v>
      </c>
      <c r="C3226" s="131">
        <v>24580</v>
      </c>
      <c r="D3226" s="132" t="s">
        <v>4998</v>
      </c>
      <c r="E3226" s="133" t="s">
        <v>4999</v>
      </c>
      <c r="F3226" s="133" t="s">
        <v>369</v>
      </c>
      <c r="G3226" s="135">
        <f t="shared" si="50"/>
        <v>0.95120000000000005</v>
      </c>
      <c r="H3226" s="134" t="s">
        <v>391</v>
      </c>
      <c r="I3226" s="138">
        <f>IF(H3226="Urban",VLOOKUP(C3226,'Wage Index Urban (CMS.GOV)-PDPM'!$A$2:$D$1682,4,FALSE),0)</f>
        <v>0.95120000000000005</v>
      </c>
      <c r="J3226" s="138">
        <f>IF(H3226="Rural",VLOOKUP(B3226,'Wage Index Rural (CMS.GOV)-PDPM'!$B$1:$C$54,2,FALSE),0)</f>
        <v>0</v>
      </c>
    </row>
    <row r="3227" spans="1:10" x14ac:dyDescent="0.25">
      <c r="A3227" s="134">
        <v>52420</v>
      </c>
      <c r="B3227" s="134" t="s">
        <v>4936</v>
      </c>
      <c r="C3227" s="131">
        <v>99952</v>
      </c>
      <c r="D3227" s="132" t="s">
        <v>1462</v>
      </c>
      <c r="E3227" s="133" t="s">
        <v>5000</v>
      </c>
      <c r="F3227" s="133" t="s">
        <v>7113</v>
      </c>
      <c r="G3227" s="135">
        <f t="shared" si="50"/>
        <v>0.85430000000000006</v>
      </c>
      <c r="H3227" s="134" t="s">
        <v>388</v>
      </c>
      <c r="I3227" s="138">
        <f>IF(H3227="Urban",VLOOKUP(C3227,'Wage Index Urban (CMS.GOV)-PDPM'!$A$2:$D$1682,4,FALSE),0)</f>
        <v>0</v>
      </c>
      <c r="J3227" s="138">
        <f>IF(H3227="Rural",VLOOKUP(B3227,'Wage Index Rural (CMS.GOV)-PDPM'!$B$1:$C$54,2,FALSE),0)</f>
        <v>0.85430000000000006</v>
      </c>
    </row>
    <row r="3228" spans="1:10" x14ac:dyDescent="0.25">
      <c r="A3228" s="134">
        <v>52430</v>
      </c>
      <c r="B3228" s="134" t="s">
        <v>4936</v>
      </c>
      <c r="C3228" s="131">
        <v>11540</v>
      </c>
      <c r="D3228" s="132" t="s">
        <v>5001</v>
      </c>
      <c r="E3228" s="133" t="s">
        <v>5002</v>
      </c>
      <c r="F3228" s="133" t="s">
        <v>370</v>
      </c>
      <c r="G3228" s="135">
        <f t="shared" si="50"/>
        <v>0.9264</v>
      </c>
      <c r="H3228" s="134" t="s">
        <v>391</v>
      </c>
      <c r="I3228" s="138">
        <f>IF(H3228="Urban",VLOOKUP(C3228,'Wage Index Urban (CMS.GOV)-PDPM'!$A$2:$D$1682,4,FALSE),0)</f>
        <v>0.9264</v>
      </c>
      <c r="J3228" s="138">
        <f>IF(H3228="Rural",VLOOKUP(B3228,'Wage Index Rural (CMS.GOV)-PDPM'!$B$1:$C$54,2,FALSE),0)</f>
        <v>0</v>
      </c>
    </row>
    <row r="3229" spans="1:10" x14ac:dyDescent="0.25">
      <c r="A3229" s="134">
        <v>52440</v>
      </c>
      <c r="B3229" s="134" t="s">
        <v>4936</v>
      </c>
      <c r="C3229" s="131">
        <v>33340</v>
      </c>
      <c r="D3229" s="132" t="s">
        <v>5003</v>
      </c>
      <c r="E3229" s="133" t="s">
        <v>5004</v>
      </c>
      <c r="F3229" s="133" t="s">
        <v>7118</v>
      </c>
      <c r="G3229" s="135">
        <f t="shared" si="50"/>
        <v>0.96290000000000009</v>
      </c>
      <c r="H3229" s="134" t="s">
        <v>391</v>
      </c>
      <c r="I3229" s="138">
        <f>IF(H3229="Urban",VLOOKUP(C3229,'Wage Index Urban (CMS.GOV)-PDPM'!$A$2:$D$1682,4,FALSE),0)</f>
        <v>0.96290000000000009</v>
      </c>
      <c r="J3229" s="138">
        <f>IF(H3229="Rural",VLOOKUP(B3229,'Wage Index Rural (CMS.GOV)-PDPM'!$B$1:$C$54,2,FALSE),0)</f>
        <v>0</v>
      </c>
    </row>
    <row r="3230" spans="1:10" x14ac:dyDescent="0.25">
      <c r="A3230" s="134">
        <v>52450</v>
      </c>
      <c r="B3230" s="134" t="s">
        <v>4936</v>
      </c>
      <c r="C3230" s="131">
        <v>99952</v>
      </c>
      <c r="D3230" s="132" t="s">
        <v>5005</v>
      </c>
      <c r="E3230" s="133" t="s">
        <v>5006</v>
      </c>
      <c r="F3230" s="133" t="s">
        <v>7113</v>
      </c>
      <c r="G3230" s="135">
        <f t="shared" si="50"/>
        <v>0.85430000000000006</v>
      </c>
      <c r="H3230" s="134" t="s">
        <v>388</v>
      </c>
      <c r="I3230" s="138">
        <f>IF(H3230="Urban",VLOOKUP(C3230,'Wage Index Urban (CMS.GOV)-PDPM'!$A$2:$D$1682,4,FALSE),0)</f>
        <v>0</v>
      </c>
      <c r="J3230" s="138">
        <f>IF(H3230="Rural",VLOOKUP(B3230,'Wage Index Rural (CMS.GOV)-PDPM'!$B$1:$C$54,2,FALSE),0)</f>
        <v>0.85430000000000006</v>
      </c>
    </row>
    <row r="3231" spans="1:10" x14ac:dyDescent="0.25">
      <c r="A3231" s="134">
        <v>52460</v>
      </c>
      <c r="B3231" s="134" t="s">
        <v>4936</v>
      </c>
      <c r="C3231" s="131">
        <v>33460</v>
      </c>
      <c r="D3231" s="132" t="s">
        <v>1311</v>
      </c>
      <c r="E3231" s="133" t="s">
        <v>5007</v>
      </c>
      <c r="F3231" s="133" t="s">
        <v>203</v>
      </c>
      <c r="G3231" s="135">
        <f t="shared" si="50"/>
        <v>1.0647</v>
      </c>
      <c r="H3231" s="134" t="s">
        <v>391</v>
      </c>
      <c r="I3231" s="138">
        <f>IF(H3231="Urban",VLOOKUP(C3231,'Wage Index Urban (CMS.GOV)-PDPM'!$A$2:$D$1682,4,FALSE),0)</f>
        <v>1.0647</v>
      </c>
      <c r="J3231" s="138">
        <f>IF(H3231="Rural",VLOOKUP(B3231,'Wage Index Rural (CMS.GOV)-PDPM'!$B$1:$C$54,2,FALSE),0)</f>
        <v>0</v>
      </c>
    </row>
    <row r="3232" spans="1:10" x14ac:dyDescent="0.25">
      <c r="A3232" s="134">
        <v>52470</v>
      </c>
      <c r="B3232" s="134" t="s">
        <v>4936</v>
      </c>
      <c r="C3232" s="131">
        <v>99952</v>
      </c>
      <c r="D3232" s="132" t="s">
        <v>710</v>
      </c>
      <c r="E3232" s="133" t="s">
        <v>5008</v>
      </c>
      <c r="F3232" s="133" t="s">
        <v>7113</v>
      </c>
      <c r="G3232" s="135">
        <f t="shared" si="50"/>
        <v>0.85430000000000006</v>
      </c>
      <c r="H3232" s="134" t="s">
        <v>388</v>
      </c>
      <c r="I3232" s="138">
        <f>IF(H3232="Urban",VLOOKUP(C3232,'Wage Index Urban (CMS.GOV)-PDPM'!$A$2:$D$1682,4,FALSE),0)</f>
        <v>0</v>
      </c>
      <c r="J3232" s="138">
        <f>IF(H3232="Rural",VLOOKUP(B3232,'Wage Index Rural (CMS.GOV)-PDPM'!$B$1:$C$54,2,FALSE),0)</f>
        <v>0.85430000000000006</v>
      </c>
    </row>
    <row r="3233" spans="1:10" x14ac:dyDescent="0.25">
      <c r="A3233" s="134">
        <v>52480</v>
      </c>
      <c r="B3233" s="134" t="s">
        <v>4936</v>
      </c>
      <c r="C3233" s="131">
        <v>99952</v>
      </c>
      <c r="D3233" s="132" t="s">
        <v>3576</v>
      </c>
      <c r="E3233" s="133" t="s">
        <v>5009</v>
      </c>
      <c r="F3233" s="133" t="s">
        <v>7113</v>
      </c>
      <c r="G3233" s="135">
        <f t="shared" si="50"/>
        <v>0.85430000000000006</v>
      </c>
      <c r="H3233" s="134" t="s">
        <v>388</v>
      </c>
      <c r="I3233" s="138">
        <f>IF(H3233="Urban",VLOOKUP(C3233,'Wage Index Urban (CMS.GOV)-PDPM'!$A$2:$D$1682,4,FALSE),0)</f>
        <v>0</v>
      </c>
      <c r="J3233" s="138">
        <f>IF(H3233="Rural",VLOOKUP(B3233,'Wage Index Rural (CMS.GOV)-PDPM'!$B$1:$C$54,2,FALSE),0)</f>
        <v>0.85430000000000006</v>
      </c>
    </row>
    <row r="3234" spans="1:10" x14ac:dyDescent="0.25">
      <c r="A3234" s="134">
        <v>52490</v>
      </c>
      <c r="B3234" s="134" t="s">
        <v>4936</v>
      </c>
      <c r="C3234" s="131">
        <v>99952</v>
      </c>
      <c r="D3234" s="132" t="s">
        <v>5010</v>
      </c>
      <c r="E3234" s="133" t="s">
        <v>5011</v>
      </c>
      <c r="F3234" s="133" t="s">
        <v>7113</v>
      </c>
      <c r="G3234" s="135">
        <f t="shared" si="50"/>
        <v>0.85430000000000006</v>
      </c>
      <c r="H3234" s="134" t="s">
        <v>388</v>
      </c>
      <c r="I3234" s="138">
        <f>IF(H3234="Urban",VLOOKUP(C3234,'Wage Index Urban (CMS.GOV)-PDPM'!$A$2:$D$1682,4,FALSE),0)</f>
        <v>0</v>
      </c>
      <c r="J3234" s="138">
        <f>IF(H3234="Rural",VLOOKUP(B3234,'Wage Index Rural (CMS.GOV)-PDPM'!$B$1:$C$54,2,FALSE),0)</f>
        <v>0.85430000000000006</v>
      </c>
    </row>
    <row r="3235" spans="1:10" x14ac:dyDescent="0.25">
      <c r="A3235" s="134">
        <v>52500</v>
      </c>
      <c r="B3235" s="134" t="s">
        <v>4936</v>
      </c>
      <c r="C3235" s="131">
        <v>39540</v>
      </c>
      <c r="D3235" s="132" t="s">
        <v>5012</v>
      </c>
      <c r="E3235" s="133" t="s">
        <v>5013</v>
      </c>
      <c r="F3235" s="133" t="s">
        <v>374</v>
      </c>
      <c r="G3235" s="135">
        <f t="shared" si="50"/>
        <v>0.99310000000000009</v>
      </c>
      <c r="H3235" s="134" t="s">
        <v>391</v>
      </c>
      <c r="I3235" s="138">
        <f>IF(H3235="Urban",VLOOKUP(C3235,'Wage Index Urban (CMS.GOV)-PDPM'!$A$2:$D$1682,4,FALSE),0)</f>
        <v>0.99310000000000009</v>
      </c>
      <c r="J3235" s="138">
        <f>IF(H3235="Rural",VLOOKUP(B3235,'Wage Index Rural (CMS.GOV)-PDPM'!$B$1:$C$54,2,FALSE),0)</f>
        <v>0</v>
      </c>
    </row>
    <row r="3236" spans="1:10" x14ac:dyDescent="0.25">
      <c r="A3236" s="134">
        <v>52510</v>
      </c>
      <c r="B3236" s="134" t="s">
        <v>4936</v>
      </c>
      <c r="C3236" s="131">
        <v>99952</v>
      </c>
      <c r="D3236" s="132" t="s">
        <v>1600</v>
      </c>
      <c r="E3236" s="133" t="s">
        <v>5014</v>
      </c>
      <c r="F3236" s="133" t="s">
        <v>7113</v>
      </c>
      <c r="G3236" s="135">
        <f t="shared" si="50"/>
        <v>0.85430000000000006</v>
      </c>
      <c r="H3236" s="134" t="s">
        <v>388</v>
      </c>
      <c r="I3236" s="138">
        <f>IF(H3236="Urban",VLOOKUP(C3236,'Wage Index Urban (CMS.GOV)-PDPM'!$A$2:$D$1682,4,FALSE),0)</f>
        <v>0</v>
      </c>
      <c r="J3236" s="138">
        <f>IF(H3236="Rural",VLOOKUP(B3236,'Wage Index Rural (CMS.GOV)-PDPM'!$B$1:$C$54,2,FALSE),0)</f>
        <v>0.85430000000000006</v>
      </c>
    </row>
    <row r="3237" spans="1:10" x14ac:dyDescent="0.25">
      <c r="A3237" s="134">
        <v>52520</v>
      </c>
      <c r="B3237" s="134" t="s">
        <v>4936</v>
      </c>
      <c r="C3237" s="131">
        <v>27500</v>
      </c>
      <c r="D3237" s="132" t="s">
        <v>2743</v>
      </c>
      <c r="E3237" s="133" t="s">
        <v>5015</v>
      </c>
      <c r="F3237" s="133" t="s">
        <v>375</v>
      </c>
      <c r="G3237" s="135">
        <f t="shared" si="50"/>
        <v>0.94340000000000002</v>
      </c>
      <c r="H3237" s="134" t="s">
        <v>391</v>
      </c>
      <c r="I3237" s="138">
        <f>IF(H3237="Urban",VLOOKUP(C3237,'Wage Index Urban (CMS.GOV)-PDPM'!$A$2:$D$1682,4,FALSE),0)</f>
        <v>0.94340000000000002</v>
      </c>
      <c r="J3237" s="138">
        <f>IF(H3237="Rural",VLOOKUP(B3237,'Wage Index Rural (CMS.GOV)-PDPM'!$B$1:$C$54,2,FALSE),0)</f>
        <v>0</v>
      </c>
    </row>
    <row r="3238" spans="1:10" x14ac:dyDescent="0.25">
      <c r="A3238" s="134">
        <v>52530</v>
      </c>
      <c r="B3238" s="134" t="s">
        <v>4936</v>
      </c>
      <c r="C3238" s="131">
        <v>99952</v>
      </c>
      <c r="D3238" s="132" t="s">
        <v>4476</v>
      </c>
      <c r="E3238" s="133" t="s">
        <v>5016</v>
      </c>
      <c r="F3238" s="133" t="s">
        <v>7113</v>
      </c>
      <c r="G3238" s="135">
        <f t="shared" si="50"/>
        <v>0.85430000000000006</v>
      </c>
      <c r="H3238" s="134" t="s">
        <v>388</v>
      </c>
      <c r="I3238" s="138">
        <f>IF(H3238="Urban",VLOOKUP(C3238,'Wage Index Urban (CMS.GOV)-PDPM'!$A$2:$D$1682,4,FALSE),0)</f>
        <v>0</v>
      </c>
      <c r="J3238" s="138">
        <f>IF(H3238="Rural",VLOOKUP(B3238,'Wage Index Rural (CMS.GOV)-PDPM'!$B$1:$C$54,2,FALSE),0)</f>
        <v>0.85430000000000006</v>
      </c>
    </row>
    <row r="3239" spans="1:10" x14ac:dyDescent="0.25">
      <c r="A3239" s="134">
        <v>52550</v>
      </c>
      <c r="B3239" s="134" t="s">
        <v>4936</v>
      </c>
      <c r="C3239" s="131">
        <v>99952</v>
      </c>
      <c r="D3239" s="132" t="s">
        <v>5017</v>
      </c>
      <c r="E3239" s="133" t="s">
        <v>5018</v>
      </c>
      <c r="F3239" s="133" t="s">
        <v>7113</v>
      </c>
      <c r="G3239" s="135">
        <f t="shared" si="50"/>
        <v>0.85430000000000006</v>
      </c>
      <c r="H3239" s="134" t="s">
        <v>388</v>
      </c>
      <c r="I3239" s="138">
        <f>IF(H3239="Urban",VLOOKUP(C3239,'Wage Index Urban (CMS.GOV)-PDPM'!$A$2:$D$1682,4,FALSE),0)</f>
        <v>0</v>
      </c>
      <c r="J3239" s="138">
        <f>IF(H3239="Rural",VLOOKUP(B3239,'Wage Index Rural (CMS.GOV)-PDPM'!$B$1:$C$54,2,FALSE),0)</f>
        <v>0.85430000000000006</v>
      </c>
    </row>
    <row r="3240" spans="1:10" x14ac:dyDescent="0.25">
      <c r="A3240" s="134">
        <v>52560</v>
      </c>
      <c r="B3240" s="134" t="s">
        <v>4936</v>
      </c>
      <c r="C3240" s="131">
        <v>99952</v>
      </c>
      <c r="D3240" s="132" t="s">
        <v>5019</v>
      </c>
      <c r="E3240" s="133" t="s">
        <v>5020</v>
      </c>
      <c r="F3240" s="133" t="s">
        <v>7113</v>
      </c>
      <c r="G3240" s="135">
        <f t="shared" si="50"/>
        <v>0.85430000000000006</v>
      </c>
      <c r="H3240" s="134" t="s">
        <v>388</v>
      </c>
      <c r="I3240" s="138">
        <f>IF(H3240="Urban",VLOOKUP(C3240,'Wage Index Urban (CMS.GOV)-PDPM'!$A$2:$D$1682,4,FALSE),0)</f>
        <v>0</v>
      </c>
      <c r="J3240" s="138">
        <f>IF(H3240="Rural",VLOOKUP(B3240,'Wage Index Rural (CMS.GOV)-PDPM'!$B$1:$C$54,2,FALSE),0)</f>
        <v>0.85430000000000006</v>
      </c>
    </row>
    <row r="3241" spans="1:10" x14ac:dyDescent="0.25">
      <c r="A3241" s="134">
        <v>52570</v>
      </c>
      <c r="B3241" s="134" t="s">
        <v>4936</v>
      </c>
      <c r="C3241" s="131">
        <v>99952</v>
      </c>
      <c r="D3241" s="132" t="s">
        <v>5021</v>
      </c>
      <c r="E3241" s="133" t="s">
        <v>5022</v>
      </c>
      <c r="F3241" s="133" t="s">
        <v>7113</v>
      </c>
      <c r="G3241" s="135">
        <f t="shared" si="50"/>
        <v>0.85430000000000006</v>
      </c>
      <c r="H3241" s="134" t="s">
        <v>388</v>
      </c>
      <c r="I3241" s="138">
        <f>IF(H3241="Urban",VLOOKUP(C3241,'Wage Index Urban (CMS.GOV)-PDPM'!$A$2:$D$1682,4,FALSE),0)</f>
        <v>0</v>
      </c>
      <c r="J3241" s="138">
        <f>IF(H3241="Rural",VLOOKUP(B3241,'Wage Index Rural (CMS.GOV)-PDPM'!$B$1:$C$54,2,FALSE),0)</f>
        <v>0.85430000000000006</v>
      </c>
    </row>
    <row r="3242" spans="1:10" x14ac:dyDescent="0.25">
      <c r="A3242" s="134">
        <v>52580</v>
      </c>
      <c r="B3242" s="134" t="s">
        <v>4936</v>
      </c>
      <c r="C3242" s="131">
        <v>43100</v>
      </c>
      <c r="D3242" s="132" t="s">
        <v>5023</v>
      </c>
      <c r="E3242" s="133" t="s">
        <v>5024</v>
      </c>
      <c r="F3242" s="133" t="s">
        <v>376</v>
      </c>
      <c r="G3242" s="135">
        <f t="shared" si="50"/>
        <v>0.96350000000000002</v>
      </c>
      <c r="H3242" s="134" t="s">
        <v>391</v>
      </c>
      <c r="I3242" s="138">
        <f>IF(H3242="Urban",VLOOKUP(C3242,'Wage Index Urban (CMS.GOV)-PDPM'!$A$2:$D$1682,4,FALSE),0)</f>
        <v>0.96350000000000002</v>
      </c>
      <c r="J3242" s="138">
        <f>IF(H3242="Rural",VLOOKUP(B3242,'Wage Index Rural (CMS.GOV)-PDPM'!$B$1:$C$54,2,FALSE),0)</f>
        <v>0</v>
      </c>
    </row>
    <row r="3243" spans="1:10" x14ac:dyDescent="0.25">
      <c r="A3243" s="134">
        <v>52540</v>
      </c>
      <c r="B3243" s="134" t="s">
        <v>4936</v>
      </c>
      <c r="C3243" s="131">
        <v>33460</v>
      </c>
      <c r="D3243" s="132" t="s">
        <v>5025</v>
      </c>
      <c r="E3243" s="133" t="s">
        <v>5026</v>
      </c>
      <c r="F3243" s="133" t="s">
        <v>203</v>
      </c>
      <c r="G3243" s="135">
        <f t="shared" si="50"/>
        <v>1.0647</v>
      </c>
      <c r="H3243" s="134" t="s">
        <v>391</v>
      </c>
      <c r="I3243" s="138">
        <f>IF(H3243="Urban",VLOOKUP(C3243,'Wage Index Urban (CMS.GOV)-PDPM'!$A$2:$D$1682,4,FALSE),0)</f>
        <v>1.0647</v>
      </c>
      <c r="J3243" s="138">
        <f>IF(H3243="Rural",VLOOKUP(B3243,'Wage Index Rural (CMS.GOV)-PDPM'!$B$1:$C$54,2,FALSE),0)</f>
        <v>0</v>
      </c>
    </row>
    <row r="3244" spans="1:10" x14ac:dyDescent="0.25">
      <c r="A3244" s="134">
        <v>52999</v>
      </c>
      <c r="B3244" s="134" t="s">
        <v>4936</v>
      </c>
      <c r="C3244" s="131">
        <v>99952</v>
      </c>
      <c r="D3244" s="132" t="s">
        <v>387</v>
      </c>
      <c r="E3244" s="133" t="s">
        <v>7064</v>
      </c>
      <c r="F3244" s="133" t="s">
        <v>7113</v>
      </c>
      <c r="G3244" s="135">
        <f t="shared" si="50"/>
        <v>0.85430000000000006</v>
      </c>
      <c r="H3244" s="134" t="s">
        <v>388</v>
      </c>
      <c r="I3244" s="138">
        <f>IF(H3244="Urban",VLOOKUP(C3244,'Wage Index Urban (CMS.GOV)-PDPM'!$A$2:$D$1682,4,FALSE),0)</f>
        <v>0</v>
      </c>
      <c r="J3244" s="138">
        <f>IF(H3244="Rural",VLOOKUP(B3244,'Wage Index Rural (CMS.GOV)-PDPM'!$B$1:$C$54,2,FALSE),0)</f>
        <v>0.85430000000000006</v>
      </c>
    </row>
    <row r="3245" spans="1:10" x14ac:dyDescent="0.25">
      <c r="A3245" s="134">
        <v>52590</v>
      </c>
      <c r="B3245" s="134" t="s">
        <v>4936</v>
      </c>
      <c r="C3245" s="131">
        <v>99952</v>
      </c>
      <c r="D3245" s="132" t="s">
        <v>1113</v>
      </c>
      <c r="E3245" s="133" t="s">
        <v>5027</v>
      </c>
      <c r="F3245" s="133" t="s">
        <v>7113</v>
      </c>
      <c r="G3245" s="135">
        <f t="shared" si="50"/>
        <v>0.85430000000000006</v>
      </c>
      <c r="H3245" s="134" t="s">
        <v>388</v>
      </c>
      <c r="I3245" s="138">
        <f>IF(H3245="Urban",VLOOKUP(C3245,'Wage Index Urban (CMS.GOV)-PDPM'!$A$2:$D$1682,4,FALSE),0)</f>
        <v>0</v>
      </c>
      <c r="J3245" s="138">
        <f>IF(H3245="Rural",VLOOKUP(B3245,'Wage Index Rural (CMS.GOV)-PDPM'!$B$1:$C$54,2,FALSE),0)</f>
        <v>0.85430000000000006</v>
      </c>
    </row>
    <row r="3246" spans="1:10" x14ac:dyDescent="0.25">
      <c r="A3246" s="134">
        <v>52600</v>
      </c>
      <c r="B3246" s="134" t="s">
        <v>4936</v>
      </c>
      <c r="C3246" s="131">
        <v>99952</v>
      </c>
      <c r="D3246" s="132" t="s">
        <v>5028</v>
      </c>
      <c r="E3246" s="133" t="s">
        <v>5029</v>
      </c>
      <c r="F3246" s="133" t="s">
        <v>7113</v>
      </c>
      <c r="G3246" s="135">
        <f t="shared" si="50"/>
        <v>0.85430000000000006</v>
      </c>
      <c r="H3246" s="134" t="s">
        <v>388</v>
      </c>
      <c r="I3246" s="138">
        <f>IF(H3246="Urban",VLOOKUP(C3246,'Wage Index Urban (CMS.GOV)-PDPM'!$A$2:$D$1682,4,FALSE),0)</f>
        <v>0</v>
      </c>
      <c r="J3246" s="138">
        <f>IF(H3246="Rural",VLOOKUP(B3246,'Wage Index Rural (CMS.GOV)-PDPM'!$B$1:$C$54,2,FALSE),0)</f>
        <v>0.85430000000000006</v>
      </c>
    </row>
    <row r="3247" spans="1:10" x14ac:dyDescent="0.25">
      <c r="A3247" s="134">
        <v>52610</v>
      </c>
      <c r="B3247" s="134" t="s">
        <v>4936</v>
      </c>
      <c r="C3247" s="131">
        <v>99952</v>
      </c>
      <c r="D3247" s="132" t="s">
        <v>3047</v>
      </c>
      <c r="E3247" s="133" t="s">
        <v>5030</v>
      </c>
      <c r="F3247" s="133" t="s">
        <v>7113</v>
      </c>
      <c r="G3247" s="135">
        <f t="shared" si="50"/>
        <v>0.85430000000000006</v>
      </c>
      <c r="H3247" s="134" t="s">
        <v>388</v>
      </c>
      <c r="I3247" s="138">
        <f>IF(H3247="Urban",VLOOKUP(C3247,'Wage Index Urban (CMS.GOV)-PDPM'!$A$2:$D$1682,4,FALSE),0)</f>
        <v>0</v>
      </c>
      <c r="J3247" s="138">
        <f>IF(H3247="Rural",VLOOKUP(B3247,'Wage Index Rural (CMS.GOV)-PDPM'!$B$1:$C$54,2,FALSE),0)</f>
        <v>0.85430000000000006</v>
      </c>
    </row>
    <row r="3248" spans="1:10" x14ac:dyDescent="0.25">
      <c r="A3248" s="134">
        <v>52620</v>
      </c>
      <c r="B3248" s="134" t="s">
        <v>4936</v>
      </c>
      <c r="C3248" s="131">
        <v>99952</v>
      </c>
      <c r="D3248" s="132" t="s">
        <v>5031</v>
      </c>
      <c r="E3248" s="133" t="s">
        <v>5032</v>
      </c>
      <c r="F3248" s="133" t="s">
        <v>7113</v>
      </c>
      <c r="G3248" s="135">
        <f t="shared" si="50"/>
        <v>0.85430000000000006</v>
      </c>
      <c r="H3248" s="134" t="s">
        <v>388</v>
      </c>
      <c r="I3248" s="138">
        <f>IF(H3248="Urban",VLOOKUP(C3248,'Wage Index Urban (CMS.GOV)-PDPM'!$A$2:$D$1682,4,FALSE),0)</f>
        <v>0</v>
      </c>
      <c r="J3248" s="138">
        <f>IF(H3248="Rural",VLOOKUP(B3248,'Wage Index Rural (CMS.GOV)-PDPM'!$B$1:$C$54,2,FALSE),0)</f>
        <v>0.85430000000000006</v>
      </c>
    </row>
    <row r="3249" spans="1:10" x14ac:dyDescent="0.25">
      <c r="A3249" s="134">
        <v>52630</v>
      </c>
      <c r="B3249" s="134" t="s">
        <v>4936</v>
      </c>
      <c r="C3249" s="131">
        <v>99952</v>
      </c>
      <c r="D3249" s="132" t="s">
        <v>4031</v>
      </c>
      <c r="E3249" s="133" t="s">
        <v>5033</v>
      </c>
      <c r="F3249" s="133" t="s">
        <v>7113</v>
      </c>
      <c r="G3249" s="135">
        <f t="shared" si="50"/>
        <v>0.85430000000000006</v>
      </c>
      <c r="H3249" s="134" t="s">
        <v>388</v>
      </c>
      <c r="I3249" s="138">
        <f>IF(H3249="Urban",VLOOKUP(C3249,'Wage Index Urban (CMS.GOV)-PDPM'!$A$2:$D$1682,4,FALSE),0)</f>
        <v>0</v>
      </c>
      <c r="J3249" s="138">
        <f>IF(H3249="Rural",VLOOKUP(B3249,'Wage Index Rural (CMS.GOV)-PDPM'!$B$1:$C$54,2,FALSE),0)</f>
        <v>0.85430000000000006</v>
      </c>
    </row>
    <row r="3250" spans="1:10" x14ac:dyDescent="0.25">
      <c r="A3250" s="134">
        <v>52640</v>
      </c>
      <c r="B3250" s="134" t="s">
        <v>4936</v>
      </c>
      <c r="C3250" s="131">
        <v>99952</v>
      </c>
      <c r="D3250" s="132" t="s">
        <v>5034</v>
      </c>
      <c r="E3250" s="133" t="s">
        <v>5035</v>
      </c>
      <c r="F3250" s="133" t="s">
        <v>7113</v>
      </c>
      <c r="G3250" s="135">
        <f t="shared" si="50"/>
        <v>0.85430000000000006</v>
      </c>
      <c r="H3250" s="134" t="s">
        <v>388</v>
      </c>
      <c r="I3250" s="138">
        <f>IF(H3250="Urban",VLOOKUP(C3250,'Wage Index Urban (CMS.GOV)-PDPM'!$A$2:$D$1682,4,FALSE),0)</f>
        <v>0</v>
      </c>
      <c r="J3250" s="138">
        <f>IF(H3250="Rural",VLOOKUP(B3250,'Wage Index Rural (CMS.GOV)-PDPM'!$B$1:$C$54,2,FALSE),0)</f>
        <v>0.85430000000000006</v>
      </c>
    </row>
    <row r="3251" spans="1:10" x14ac:dyDescent="0.25">
      <c r="A3251" s="134">
        <v>52650</v>
      </c>
      <c r="B3251" s="134" t="s">
        <v>4936</v>
      </c>
      <c r="C3251" s="131">
        <v>33340</v>
      </c>
      <c r="D3251" s="132" t="s">
        <v>518</v>
      </c>
      <c r="E3251" s="133" t="s">
        <v>5036</v>
      </c>
      <c r="F3251" s="133" t="s">
        <v>7118</v>
      </c>
      <c r="G3251" s="135">
        <f t="shared" si="50"/>
        <v>0.96290000000000009</v>
      </c>
      <c r="H3251" s="134" t="s">
        <v>391</v>
      </c>
      <c r="I3251" s="138">
        <f>IF(H3251="Urban",VLOOKUP(C3251,'Wage Index Urban (CMS.GOV)-PDPM'!$A$2:$D$1682,4,FALSE),0)</f>
        <v>0.96290000000000009</v>
      </c>
      <c r="J3251" s="138">
        <f>IF(H3251="Rural",VLOOKUP(B3251,'Wage Index Rural (CMS.GOV)-PDPM'!$B$1:$C$54,2,FALSE),0)</f>
        <v>0</v>
      </c>
    </row>
    <row r="3252" spans="1:10" x14ac:dyDescent="0.25">
      <c r="A3252" s="134">
        <v>52660</v>
      </c>
      <c r="B3252" s="134" t="s">
        <v>4936</v>
      </c>
      <c r="C3252" s="131">
        <v>33340</v>
      </c>
      <c r="D3252" s="132" t="s">
        <v>5037</v>
      </c>
      <c r="E3252" s="133" t="s">
        <v>5038</v>
      </c>
      <c r="F3252" s="133" t="s">
        <v>7118</v>
      </c>
      <c r="G3252" s="135">
        <f t="shared" si="50"/>
        <v>0.96290000000000009</v>
      </c>
      <c r="H3252" s="134" t="s">
        <v>391</v>
      </c>
      <c r="I3252" s="138">
        <f>IF(H3252="Urban",VLOOKUP(C3252,'Wage Index Urban (CMS.GOV)-PDPM'!$A$2:$D$1682,4,FALSE),0)</f>
        <v>0.96290000000000009</v>
      </c>
      <c r="J3252" s="138">
        <f>IF(H3252="Rural",VLOOKUP(B3252,'Wage Index Rural (CMS.GOV)-PDPM'!$B$1:$C$54,2,FALSE),0)</f>
        <v>0</v>
      </c>
    </row>
    <row r="3253" spans="1:10" x14ac:dyDescent="0.25">
      <c r="A3253" s="134">
        <v>52670</v>
      </c>
      <c r="B3253" s="134" t="s">
        <v>4936</v>
      </c>
      <c r="C3253" s="131">
        <v>99952</v>
      </c>
      <c r="D3253" s="132" t="s">
        <v>5039</v>
      </c>
      <c r="E3253" s="133" t="s">
        <v>5040</v>
      </c>
      <c r="F3253" s="133" t="s">
        <v>7113</v>
      </c>
      <c r="G3253" s="135">
        <f t="shared" si="50"/>
        <v>0.85430000000000006</v>
      </c>
      <c r="H3253" s="134" t="s">
        <v>388</v>
      </c>
      <c r="I3253" s="138">
        <f>IF(H3253="Urban",VLOOKUP(C3253,'Wage Index Urban (CMS.GOV)-PDPM'!$A$2:$D$1682,4,FALSE),0)</f>
        <v>0</v>
      </c>
      <c r="J3253" s="138">
        <f>IF(H3253="Rural",VLOOKUP(B3253,'Wage Index Rural (CMS.GOV)-PDPM'!$B$1:$C$54,2,FALSE),0)</f>
        <v>0.85430000000000006</v>
      </c>
    </row>
    <row r="3254" spans="1:10" x14ac:dyDescent="0.25">
      <c r="A3254" s="134">
        <v>52680</v>
      </c>
      <c r="B3254" s="134" t="s">
        <v>4936</v>
      </c>
      <c r="C3254" s="131">
        <v>99952</v>
      </c>
      <c r="D3254" s="132" t="s">
        <v>5041</v>
      </c>
      <c r="E3254" s="133" t="s">
        <v>5042</v>
      </c>
      <c r="F3254" s="133" t="s">
        <v>7113</v>
      </c>
      <c r="G3254" s="135">
        <f t="shared" si="50"/>
        <v>0.85430000000000006</v>
      </c>
      <c r="H3254" s="134" t="s">
        <v>388</v>
      </c>
      <c r="I3254" s="138">
        <f>IF(H3254="Urban",VLOOKUP(C3254,'Wage Index Urban (CMS.GOV)-PDPM'!$A$2:$D$1682,4,FALSE),0)</f>
        <v>0</v>
      </c>
      <c r="J3254" s="138">
        <f>IF(H3254="Rural",VLOOKUP(B3254,'Wage Index Rural (CMS.GOV)-PDPM'!$B$1:$C$54,2,FALSE),0)</f>
        <v>0.85430000000000006</v>
      </c>
    </row>
    <row r="3255" spans="1:10" x14ac:dyDescent="0.25">
      <c r="A3255" s="134">
        <v>52690</v>
      </c>
      <c r="B3255" s="134" t="s">
        <v>4936</v>
      </c>
      <c r="C3255" s="131">
        <v>36780</v>
      </c>
      <c r="D3255" s="132" t="s">
        <v>1633</v>
      </c>
      <c r="E3255" s="133" t="s">
        <v>5043</v>
      </c>
      <c r="F3255" s="133" t="s">
        <v>377</v>
      </c>
      <c r="G3255" s="135">
        <f t="shared" si="50"/>
        <v>0.90510000000000002</v>
      </c>
      <c r="H3255" s="134" t="s">
        <v>391</v>
      </c>
      <c r="I3255" s="138">
        <f>IF(H3255="Urban",VLOOKUP(C3255,'Wage Index Urban (CMS.GOV)-PDPM'!$A$2:$D$1682,4,FALSE),0)</f>
        <v>0.90510000000000002</v>
      </c>
      <c r="J3255" s="138">
        <f>IF(H3255="Rural",VLOOKUP(B3255,'Wage Index Rural (CMS.GOV)-PDPM'!$B$1:$C$54,2,FALSE),0)</f>
        <v>0</v>
      </c>
    </row>
    <row r="3256" spans="1:10" x14ac:dyDescent="0.25">
      <c r="A3256" s="134">
        <v>52700</v>
      </c>
      <c r="B3256" s="134" t="s">
        <v>4936</v>
      </c>
      <c r="C3256" s="131">
        <v>99952</v>
      </c>
      <c r="D3256" s="132" t="s">
        <v>3605</v>
      </c>
      <c r="E3256" s="133" t="s">
        <v>5044</v>
      </c>
      <c r="F3256" s="133" t="s">
        <v>7113</v>
      </c>
      <c r="G3256" s="135">
        <f t="shared" si="50"/>
        <v>0.85430000000000006</v>
      </c>
      <c r="H3256" s="134" t="s">
        <v>388</v>
      </c>
      <c r="I3256" s="138">
        <f>IF(H3256="Urban",VLOOKUP(C3256,'Wage Index Urban (CMS.GOV)-PDPM'!$A$2:$D$1682,4,FALSE),0)</f>
        <v>0</v>
      </c>
      <c r="J3256" s="138">
        <f>IF(H3256="Rural",VLOOKUP(B3256,'Wage Index Rural (CMS.GOV)-PDPM'!$B$1:$C$54,2,FALSE),0)</f>
        <v>0.85430000000000006</v>
      </c>
    </row>
    <row r="3257" spans="1:10" x14ac:dyDescent="0.25">
      <c r="A3257" s="134">
        <v>53000</v>
      </c>
      <c r="B3257" s="134" t="s">
        <v>3384</v>
      </c>
      <c r="C3257" s="131">
        <v>99953</v>
      </c>
      <c r="D3257" s="132" t="s">
        <v>3356</v>
      </c>
      <c r="E3257" s="133" t="s">
        <v>5045</v>
      </c>
      <c r="F3257" s="133" t="s">
        <v>7114</v>
      </c>
      <c r="G3257" s="135">
        <f t="shared" si="50"/>
        <v>0.95220000000000005</v>
      </c>
      <c r="H3257" s="134" t="s">
        <v>388</v>
      </c>
      <c r="I3257" s="138">
        <f>IF(H3257="Urban",VLOOKUP(C3257,'Wage Index Urban (CMS.GOV)-PDPM'!$A$2:$D$1682,4,FALSE),0)</f>
        <v>0</v>
      </c>
      <c r="J3257" s="138">
        <f>IF(H3257="Rural",VLOOKUP(B3257,'Wage Index Rural (CMS.GOV)-PDPM'!$B$1:$C$54,2,FALSE),0)</f>
        <v>0.95220000000000005</v>
      </c>
    </row>
    <row r="3258" spans="1:10" x14ac:dyDescent="0.25">
      <c r="A3258" s="134">
        <v>53010</v>
      </c>
      <c r="B3258" s="134" t="s">
        <v>3384</v>
      </c>
      <c r="C3258" s="131">
        <v>99953</v>
      </c>
      <c r="D3258" s="132" t="s">
        <v>3058</v>
      </c>
      <c r="E3258" s="133" t="s">
        <v>5046</v>
      </c>
      <c r="F3258" s="133" t="s">
        <v>7114</v>
      </c>
      <c r="G3258" s="135">
        <f t="shared" si="50"/>
        <v>0.95220000000000005</v>
      </c>
      <c r="H3258" s="134" t="s">
        <v>388</v>
      </c>
      <c r="I3258" s="138">
        <f>IF(H3258="Urban",VLOOKUP(C3258,'Wage Index Urban (CMS.GOV)-PDPM'!$A$2:$D$1682,4,FALSE),0)</f>
        <v>0</v>
      </c>
      <c r="J3258" s="138">
        <f>IF(H3258="Rural",VLOOKUP(B3258,'Wage Index Rural (CMS.GOV)-PDPM'!$B$1:$C$54,2,FALSE),0)</f>
        <v>0.95220000000000005</v>
      </c>
    </row>
    <row r="3259" spans="1:10" x14ac:dyDescent="0.25">
      <c r="A3259" s="134">
        <v>53020</v>
      </c>
      <c r="B3259" s="134" t="s">
        <v>3384</v>
      </c>
      <c r="C3259" s="131">
        <v>99953</v>
      </c>
      <c r="D3259" s="132" t="s">
        <v>2116</v>
      </c>
      <c r="E3259" s="133" t="s">
        <v>5047</v>
      </c>
      <c r="F3259" s="133" t="s">
        <v>7114</v>
      </c>
      <c r="G3259" s="135">
        <f t="shared" si="50"/>
        <v>0.95220000000000005</v>
      </c>
      <c r="H3259" s="134" t="s">
        <v>388</v>
      </c>
      <c r="I3259" s="138">
        <f>IF(H3259="Urban",VLOOKUP(C3259,'Wage Index Urban (CMS.GOV)-PDPM'!$A$2:$D$1682,4,FALSE),0)</f>
        <v>0</v>
      </c>
      <c r="J3259" s="138">
        <f>IF(H3259="Rural",VLOOKUP(B3259,'Wage Index Rural (CMS.GOV)-PDPM'!$B$1:$C$54,2,FALSE),0)</f>
        <v>0.95220000000000005</v>
      </c>
    </row>
    <row r="3260" spans="1:10" x14ac:dyDescent="0.25">
      <c r="A3260" s="134">
        <v>53030</v>
      </c>
      <c r="B3260" s="134" t="s">
        <v>3384</v>
      </c>
      <c r="C3260" s="131">
        <v>99953</v>
      </c>
      <c r="D3260" s="132" t="s">
        <v>3063</v>
      </c>
      <c r="E3260" s="133" t="s">
        <v>5048</v>
      </c>
      <c r="F3260" s="133" t="s">
        <v>7114</v>
      </c>
      <c r="G3260" s="135">
        <f t="shared" si="50"/>
        <v>0.95220000000000005</v>
      </c>
      <c r="H3260" s="134" t="s">
        <v>388</v>
      </c>
      <c r="I3260" s="138">
        <f>IF(H3260="Urban",VLOOKUP(C3260,'Wage Index Urban (CMS.GOV)-PDPM'!$A$2:$D$1682,4,FALSE),0)</f>
        <v>0</v>
      </c>
      <c r="J3260" s="138">
        <f>IF(H3260="Rural",VLOOKUP(B3260,'Wage Index Rural (CMS.GOV)-PDPM'!$B$1:$C$54,2,FALSE),0)</f>
        <v>0.95220000000000005</v>
      </c>
    </row>
    <row r="3261" spans="1:10" x14ac:dyDescent="0.25">
      <c r="A3261" s="134">
        <v>53040</v>
      </c>
      <c r="B3261" s="134" t="s">
        <v>3384</v>
      </c>
      <c r="C3261" s="131">
        <v>99953</v>
      </c>
      <c r="D3261" s="132" t="s">
        <v>5049</v>
      </c>
      <c r="E3261" s="133" t="s">
        <v>5050</v>
      </c>
      <c r="F3261" s="133" t="s">
        <v>7114</v>
      </c>
      <c r="G3261" s="135">
        <f t="shared" si="50"/>
        <v>0.95220000000000005</v>
      </c>
      <c r="H3261" s="134" t="s">
        <v>388</v>
      </c>
      <c r="I3261" s="138">
        <f>IF(H3261="Urban",VLOOKUP(C3261,'Wage Index Urban (CMS.GOV)-PDPM'!$A$2:$D$1682,4,FALSE),0)</f>
        <v>0</v>
      </c>
      <c r="J3261" s="138">
        <f>IF(H3261="Rural",VLOOKUP(B3261,'Wage Index Rural (CMS.GOV)-PDPM'!$B$1:$C$54,2,FALSE),0)</f>
        <v>0.95220000000000005</v>
      </c>
    </row>
    <row r="3262" spans="1:10" x14ac:dyDescent="0.25">
      <c r="A3262" s="134">
        <v>53050</v>
      </c>
      <c r="B3262" s="134" t="s">
        <v>3384</v>
      </c>
      <c r="C3262" s="131">
        <v>99953</v>
      </c>
      <c r="D3262" s="132" t="s">
        <v>3735</v>
      </c>
      <c r="E3262" s="133" t="s">
        <v>5051</v>
      </c>
      <c r="F3262" s="133" t="s">
        <v>7114</v>
      </c>
      <c r="G3262" s="135">
        <f t="shared" si="50"/>
        <v>0.95220000000000005</v>
      </c>
      <c r="H3262" s="134" t="s">
        <v>388</v>
      </c>
      <c r="I3262" s="138">
        <f>IF(H3262="Urban",VLOOKUP(C3262,'Wage Index Urban (CMS.GOV)-PDPM'!$A$2:$D$1682,4,FALSE),0)</f>
        <v>0</v>
      </c>
      <c r="J3262" s="138">
        <f>IF(H3262="Rural",VLOOKUP(B3262,'Wage Index Rural (CMS.GOV)-PDPM'!$B$1:$C$54,2,FALSE),0)</f>
        <v>0.95220000000000005</v>
      </c>
    </row>
    <row r="3263" spans="1:10" x14ac:dyDescent="0.25">
      <c r="A3263" s="134">
        <v>53060</v>
      </c>
      <c r="B3263" s="134" t="s">
        <v>3384</v>
      </c>
      <c r="C3263" s="131">
        <v>99953</v>
      </c>
      <c r="D3263" s="132" t="s">
        <v>906</v>
      </c>
      <c r="E3263" s="133" t="s">
        <v>5052</v>
      </c>
      <c r="F3263" s="133" t="s">
        <v>7114</v>
      </c>
      <c r="G3263" s="135">
        <f t="shared" si="50"/>
        <v>0.95220000000000005</v>
      </c>
      <c r="H3263" s="134" t="s">
        <v>388</v>
      </c>
      <c r="I3263" s="138">
        <f>IF(H3263="Urban",VLOOKUP(C3263,'Wage Index Urban (CMS.GOV)-PDPM'!$A$2:$D$1682,4,FALSE),0)</f>
        <v>0</v>
      </c>
      <c r="J3263" s="138">
        <f>IF(H3263="Rural",VLOOKUP(B3263,'Wage Index Rural (CMS.GOV)-PDPM'!$B$1:$C$54,2,FALSE),0)</f>
        <v>0.95220000000000005</v>
      </c>
    </row>
    <row r="3264" spans="1:10" x14ac:dyDescent="0.25">
      <c r="A3264" s="134">
        <v>53070</v>
      </c>
      <c r="B3264" s="134" t="s">
        <v>3384</v>
      </c>
      <c r="C3264" s="131">
        <v>99953</v>
      </c>
      <c r="D3264" s="132" t="s">
        <v>5053</v>
      </c>
      <c r="E3264" s="133" t="s">
        <v>5054</v>
      </c>
      <c r="F3264" s="133" t="s">
        <v>7114</v>
      </c>
      <c r="G3264" s="135">
        <f t="shared" si="50"/>
        <v>0.95220000000000005</v>
      </c>
      <c r="H3264" s="134" t="s">
        <v>388</v>
      </c>
      <c r="I3264" s="138">
        <f>IF(H3264="Urban",VLOOKUP(C3264,'Wage Index Urban (CMS.GOV)-PDPM'!$A$2:$D$1682,4,FALSE),0)</f>
        <v>0</v>
      </c>
      <c r="J3264" s="138">
        <f>IF(H3264="Rural",VLOOKUP(B3264,'Wage Index Rural (CMS.GOV)-PDPM'!$B$1:$C$54,2,FALSE),0)</f>
        <v>0.95220000000000005</v>
      </c>
    </row>
    <row r="3265" spans="1:10" x14ac:dyDescent="0.25">
      <c r="A3265" s="134">
        <v>53080</v>
      </c>
      <c r="B3265" s="134" t="s">
        <v>3384</v>
      </c>
      <c r="C3265" s="131">
        <v>99953</v>
      </c>
      <c r="D3265" s="132" t="s">
        <v>5055</v>
      </c>
      <c r="E3265" s="133" t="s">
        <v>5056</v>
      </c>
      <c r="F3265" s="133" t="s">
        <v>7114</v>
      </c>
      <c r="G3265" s="135">
        <f t="shared" si="50"/>
        <v>0.95220000000000005</v>
      </c>
      <c r="H3265" s="134" t="s">
        <v>388</v>
      </c>
      <c r="I3265" s="138">
        <f>IF(H3265="Urban",VLOOKUP(C3265,'Wage Index Urban (CMS.GOV)-PDPM'!$A$2:$D$1682,4,FALSE),0)</f>
        <v>0</v>
      </c>
      <c r="J3265" s="138">
        <f>IF(H3265="Rural",VLOOKUP(B3265,'Wage Index Rural (CMS.GOV)-PDPM'!$B$1:$C$54,2,FALSE),0)</f>
        <v>0.95220000000000005</v>
      </c>
    </row>
    <row r="3266" spans="1:10" x14ac:dyDescent="0.25">
      <c r="A3266" s="134">
        <v>53090</v>
      </c>
      <c r="B3266" s="134" t="s">
        <v>3384</v>
      </c>
      <c r="C3266" s="131">
        <v>99953</v>
      </c>
      <c r="D3266" s="132" t="s">
        <v>676</v>
      </c>
      <c r="E3266" s="133" t="s">
        <v>5057</v>
      </c>
      <c r="F3266" s="133" t="s">
        <v>7114</v>
      </c>
      <c r="G3266" s="135">
        <f t="shared" si="50"/>
        <v>0.95220000000000005</v>
      </c>
      <c r="H3266" s="134" t="s">
        <v>388</v>
      </c>
      <c r="I3266" s="138">
        <f>IF(H3266="Urban",VLOOKUP(C3266,'Wage Index Urban (CMS.GOV)-PDPM'!$A$2:$D$1682,4,FALSE),0)</f>
        <v>0</v>
      </c>
      <c r="J3266" s="138">
        <f>IF(H3266="Rural",VLOOKUP(B3266,'Wage Index Rural (CMS.GOV)-PDPM'!$B$1:$C$54,2,FALSE),0)</f>
        <v>0.95220000000000005</v>
      </c>
    </row>
    <row r="3267" spans="1:10" x14ac:dyDescent="0.25">
      <c r="A3267" s="134">
        <v>53100</v>
      </c>
      <c r="B3267" s="134" t="s">
        <v>3384</v>
      </c>
      <c r="C3267" s="131">
        <v>16940</v>
      </c>
      <c r="D3267" s="132" t="s">
        <v>5058</v>
      </c>
      <c r="E3267" s="133" t="s">
        <v>5059</v>
      </c>
      <c r="F3267" s="133" t="s">
        <v>378</v>
      </c>
      <c r="G3267" s="135">
        <f t="shared" si="50"/>
        <v>0.89380000000000004</v>
      </c>
      <c r="H3267" s="134" t="s">
        <v>391</v>
      </c>
      <c r="I3267" s="138">
        <f>IF(H3267="Urban",VLOOKUP(C3267,'Wage Index Urban (CMS.GOV)-PDPM'!$A$2:$D$1682,4,FALSE),0)</f>
        <v>0.89380000000000004</v>
      </c>
      <c r="J3267" s="138">
        <f>IF(H3267="Rural",VLOOKUP(B3267,'Wage Index Rural (CMS.GOV)-PDPM'!$B$1:$C$54,2,FALSE),0)</f>
        <v>0</v>
      </c>
    </row>
    <row r="3268" spans="1:10" x14ac:dyDescent="0.25">
      <c r="A3268" s="134">
        <v>53110</v>
      </c>
      <c r="B3268" s="134" t="s">
        <v>3384</v>
      </c>
      <c r="C3268" s="131">
        <v>99953</v>
      </c>
      <c r="D3268" s="132" t="s">
        <v>682</v>
      </c>
      <c r="E3268" s="133" t="s">
        <v>5060</v>
      </c>
      <c r="F3268" s="133" t="s">
        <v>7114</v>
      </c>
      <c r="G3268" s="135">
        <f t="shared" si="50"/>
        <v>0.95220000000000005</v>
      </c>
      <c r="H3268" s="134" t="s">
        <v>388</v>
      </c>
      <c r="I3268" s="138">
        <f>IF(H3268="Urban",VLOOKUP(C3268,'Wage Index Urban (CMS.GOV)-PDPM'!$A$2:$D$1682,4,FALSE),0)</f>
        <v>0</v>
      </c>
      <c r="J3268" s="138">
        <f>IF(H3268="Rural",VLOOKUP(B3268,'Wage Index Rural (CMS.GOV)-PDPM'!$B$1:$C$54,2,FALSE),0)</f>
        <v>0.95220000000000005</v>
      </c>
    </row>
    <row r="3269" spans="1:10" x14ac:dyDescent="0.25">
      <c r="A3269" s="134">
        <v>53120</v>
      </c>
      <c r="B3269" s="134" t="s">
        <v>3384</v>
      </c>
      <c r="C3269" s="131">
        <v>16220</v>
      </c>
      <c r="D3269" s="132" t="s">
        <v>5061</v>
      </c>
      <c r="E3269" s="133" t="s">
        <v>5062</v>
      </c>
      <c r="F3269" s="133" t="s">
        <v>379</v>
      </c>
      <c r="G3269" s="135">
        <f t="shared" si="50"/>
        <v>0.88890000000000002</v>
      </c>
      <c r="H3269" s="134" t="s">
        <v>391</v>
      </c>
      <c r="I3269" s="138">
        <f>IF(H3269="Urban",VLOOKUP(C3269,'Wage Index Urban (CMS.GOV)-PDPM'!$A$2:$D$1682,4,FALSE),0)</f>
        <v>0.88890000000000002</v>
      </c>
      <c r="J3269" s="138">
        <f>IF(H3269="Rural",VLOOKUP(B3269,'Wage Index Rural (CMS.GOV)-PDPM'!$B$1:$C$54,2,FALSE),0)</f>
        <v>0</v>
      </c>
    </row>
    <row r="3270" spans="1:10" x14ac:dyDescent="0.25">
      <c r="A3270" s="134">
        <v>53130</v>
      </c>
      <c r="B3270" s="134" t="s">
        <v>3384</v>
      </c>
      <c r="C3270" s="131">
        <v>99953</v>
      </c>
      <c r="D3270" s="132" t="s">
        <v>5063</v>
      </c>
      <c r="E3270" s="133" t="s">
        <v>5064</v>
      </c>
      <c r="F3270" s="133" t="s">
        <v>7114</v>
      </c>
      <c r="G3270" s="135">
        <f t="shared" si="50"/>
        <v>0.95220000000000005</v>
      </c>
      <c r="H3270" s="134" t="s">
        <v>388</v>
      </c>
      <c r="I3270" s="138">
        <f>IF(H3270="Urban",VLOOKUP(C3270,'Wage Index Urban (CMS.GOV)-PDPM'!$A$2:$D$1682,4,FALSE),0)</f>
        <v>0</v>
      </c>
      <c r="J3270" s="138">
        <f>IF(H3270="Rural",VLOOKUP(B3270,'Wage Index Rural (CMS.GOV)-PDPM'!$B$1:$C$54,2,FALSE),0)</f>
        <v>0.95220000000000005</v>
      </c>
    </row>
    <row r="3271" spans="1:10" x14ac:dyDescent="0.25">
      <c r="A3271" s="134">
        <v>53140</v>
      </c>
      <c r="B3271" s="134" t="s">
        <v>3384</v>
      </c>
      <c r="C3271" s="131">
        <v>99953</v>
      </c>
      <c r="D3271" s="132" t="s">
        <v>950</v>
      </c>
      <c r="E3271" s="133" t="s">
        <v>5065</v>
      </c>
      <c r="F3271" s="133" t="s">
        <v>7114</v>
      </c>
      <c r="G3271" s="135">
        <f t="shared" si="50"/>
        <v>0.95220000000000005</v>
      </c>
      <c r="H3271" s="134" t="s">
        <v>388</v>
      </c>
      <c r="I3271" s="138">
        <f>IF(H3271="Urban",VLOOKUP(C3271,'Wage Index Urban (CMS.GOV)-PDPM'!$A$2:$D$1682,4,FALSE),0)</f>
        <v>0</v>
      </c>
      <c r="J3271" s="138">
        <f>IF(H3271="Rural",VLOOKUP(B3271,'Wage Index Rural (CMS.GOV)-PDPM'!$B$1:$C$54,2,FALSE),0)</f>
        <v>0.95220000000000005</v>
      </c>
    </row>
    <row r="3272" spans="1:10" x14ac:dyDescent="0.25">
      <c r="A3272" s="134">
        <v>53150</v>
      </c>
      <c r="B3272" s="134" t="s">
        <v>3384</v>
      </c>
      <c r="C3272" s="131">
        <v>99953</v>
      </c>
      <c r="D3272" s="132" t="s">
        <v>3008</v>
      </c>
      <c r="E3272" s="133" t="s">
        <v>5066</v>
      </c>
      <c r="F3272" s="133" t="s">
        <v>7114</v>
      </c>
      <c r="G3272" s="135">
        <f t="shared" si="50"/>
        <v>0.95220000000000005</v>
      </c>
      <c r="H3272" s="134" t="s">
        <v>388</v>
      </c>
      <c r="I3272" s="138">
        <f>IF(H3272="Urban",VLOOKUP(C3272,'Wage Index Urban (CMS.GOV)-PDPM'!$A$2:$D$1682,4,FALSE),0)</f>
        <v>0</v>
      </c>
      <c r="J3272" s="138">
        <f>IF(H3272="Rural",VLOOKUP(B3272,'Wage Index Rural (CMS.GOV)-PDPM'!$B$1:$C$54,2,FALSE),0)</f>
        <v>0.95220000000000005</v>
      </c>
    </row>
    <row r="3273" spans="1:10" x14ac:dyDescent="0.25">
      <c r="A3273" s="134">
        <v>53160</v>
      </c>
      <c r="B3273" s="134" t="s">
        <v>3384</v>
      </c>
      <c r="C3273" s="131">
        <v>99953</v>
      </c>
      <c r="D3273" s="132" t="s">
        <v>2055</v>
      </c>
      <c r="E3273" s="133" t="s">
        <v>5067</v>
      </c>
      <c r="F3273" s="133" t="s">
        <v>7114</v>
      </c>
      <c r="G3273" s="135">
        <f t="shared" ref="G3273:G3280" si="51">IF(H3273="Rural",J3273,I3273)</f>
        <v>0.95220000000000005</v>
      </c>
      <c r="H3273" s="134" t="s">
        <v>388</v>
      </c>
      <c r="I3273" s="138">
        <f>IF(H3273="Urban",VLOOKUP(C3273,'Wage Index Urban (CMS.GOV)-PDPM'!$A$2:$D$1682,4,FALSE),0)</f>
        <v>0</v>
      </c>
      <c r="J3273" s="138">
        <f>IF(H3273="Rural",VLOOKUP(B3273,'Wage Index Rural (CMS.GOV)-PDPM'!$B$1:$C$54,2,FALSE),0)</f>
        <v>0.95220000000000005</v>
      </c>
    </row>
    <row r="3274" spans="1:10" x14ac:dyDescent="0.25">
      <c r="A3274" s="134">
        <v>53999</v>
      </c>
      <c r="B3274" s="134" t="s">
        <v>3384</v>
      </c>
      <c r="C3274" s="131">
        <v>99953</v>
      </c>
      <c r="D3274" s="132" t="s">
        <v>387</v>
      </c>
      <c r="E3274" s="133" t="s">
        <v>7065</v>
      </c>
      <c r="F3274" s="133" t="s">
        <v>7114</v>
      </c>
      <c r="G3274" s="135">
        <f t="shared" si="51"/>
        <v>0.95220000000000005</v>
      </c>
      <c r="H3274" s="134" t="s">
        <v>388</v>
      </c>
      <c r="I3274" s="138">
        <f>IF(H3274="Urban",VLOOKUP(C3274,'Wage Index Urban (CMS.GOV)-PDPM'!$A$2:$D$1682,4,FALSE),0)</f>
        <v>0</v>
      </c>
      <c r="J3274" s="138">
        <f>IF(H3274="Rural",VLOOKUP(B3274,'Wage Index Rural (CMS.GOV)-PDPM'!$B$1:$C$54,2,FALSE),0)</f>
        <v>0.95220000000000005</v>
      </c>
    </row>
    <row r="3275" spans="1:10" x14ac:dyDescent="0.25">
      <c r="A3275" s="134">
        <v>53170</v>
      </c>
      <c r="B3275" s="134" t="s">
        <v>3384</v>
      </c>
      <c r="C3275" s="131">
        <v>99953</v>
      </c>
      <c r="D3275" s="132" t="s">
        <v>5068</v>
      </c>
      <c r="E3275" s="133" t="s">
        <v>5069</v>
      </c>
      <c r="F3275" s="133" t="s">
        <v>7114</v>
      </c>
      <c r="G3275" s="135">
        <f t="shared" si="51"/>
        <v>0.95220000000000005</v>
      </c>
      <c r="H3275" s="134" t="s">
        <v>388</v>
      </c>
      <c r="I3275" s="138">
        <f>IF(H3275="Urban",VLOOKUP(C3275,'Wage Index Urban (CMS.GOV)-PDPM'!$A$2:$D$1682,4,FALSE),0)</f>
        <v>0</v>
      </c>
      <c r="J3275" s="138">
        <f>IF(H3275="Rural",VLOOKUP(B3275,'Wage Index Rural (CMS.GOV)-PDPM'!$B$1:$C$54,2,FALSE),0)</f>
        <v>0.95220000000000005</v>
      </c>
    </row>
    <row r="3276" spans="1:10" x14ac:dyDescent="0.25">
      <c r="A3276" s="134">
        <v>53180</v>
      </c>
      <c r="B3276" s="134" t="s">
        <v>3384</v>
      </c>
      <c r="C3276" s="131">
        <v>99953</v>
      </c>
      <c r="D3276" s="132" t="s">
        <v>5070</v>
      </c>
      <c r="E3276" s="133" t="s">
        <v>5071</v>
      </c>
      <c r="F3276" s="133" t="s">
        <v>7114</v>
      </c>
      <c r="G3276" s="135">
        <f t="shared" si="51"/>
        <v>0.95220000000000005</v>
      </c>
      <c r="H3276" s="134" t="s">
        <v>388</v>
      </c>
      <c r="I3276" s="138">
        <f>IF(H3276="Urban",VLOOKUP(C3276,'Wage Index Urban (CMS.GOV)-PDPM'!$A$2:$D$1682,4,FALSE),0)</f>
        <v>0</v>
      </c>
      <c r="J3276" s="138">
        <f>IF(H3276="Rural",VLOOKUP(B3276,'Wage Index Rural (CMS.GOV)-PDPM'!$B$1:$C$54,2,FALSE),0)</f>
        <v>0.95220000000000005</v>
      </c>
    </row>
    <row r="3277" spans="1:10" x14ac:dyDescent="0.25">
      <c r="A3277" s="134">
        <v>53190</v>
      </c>
      <c r="B3277" s="134" t="s">
        <v>3384</v>
      </c>
      <c r="C3277" s="131">
        <v>99953</v>
      </c>
      <c r="D3277" s="132" t="s">
        <v>1472</v>
      </c>
      <c r="E3277" s="133" t="s">
        <v>5072</v>
      </c>
      <c r="F3277" s="133" t="s">
        <v>7114</v>
      </c>
      <c r="G3277" s="135">
        <f t="shared" si="51"/>
        <v>0.95220000000000005</v>
      </c>
      <c r="H3277" s="134" t="s">
        <v>388</v>
      </c>
      <c r="I3277" s="138">
        <f>IF(H3277="Urban",VLOOKUP(C3277,'Wage Index Urban (CMS.GOV)-PDPM'!$A$2:$D$1682,4,FALSE),0)</f>
        <v>0</v>
      </c>
      <c r="J3277" s="138">
        <f>IF(H3277="Rural",VLOOKUP(B3277,'Wage Index Rural (CMS.GOV)-PDPM'!$B$1:$C$54,2,FALSE),0)</f>
        <v>0.95220000000000005</v>
      </c>
    </row>
    <row r="3278" spans="1:10" x14ac:dyDescent="0.25">
      <c r="A3278" s="134">
        <v>53200</v>
      </c>
      <c r="B3278" s="134" t="s">
        <v>3384</v>
      </c>
      <c r="C3278" s="131">
        <v>99953</v>
      </c>
      <c r="D3278" s="132" t="s">
        <v>5073</v>
      </c>
      <c r="E3278" s="133" t="s">
        <v>5074</v>
      </c>
      <c r="F3278" s="133" t="s">
        <v>7114</v>
      </c>
      <c r="G3278" s="135">
        <f t="shared" si="51"/>
        <v>0.95220000000000005</v>
      </c>
      <c r="H3278" s="134" t="s">
        <v>388</v>
      </c>
      <c r="I3278" s="138">
        <f>IF(H3278="Urban",VLOOKUP(C3278,'Wage Index Urban (CMS.GOV)-PDPM'!$A$2:$D$1682,4,FALSE),0)</f>
        <v>0</v>
      </c>
      <c r="J3278" s="138">
        <f>IF(H3278="Rural",VLOOKUP(B3278,'Wage Index Rural (CMS.GOV)-PDPM'!$B$1:$C$54,2,FALSE),0)</f>
        <v>0.95220000000000005</v>
      </c>
    </row>
    <row r="3279" spans="1:10" x14ac:dyDescent="0.25">
      <c r="A3279" s="134">
        <v>53210</v>
      </c>
      <c r="B3279" s="134" t="s">
        <v>3384</v>
      </c>
      <c r="C3279" s="131">
        <v>99953</v>
      </c>
      <c r="D3279" s="132" t="s">
        <v>5075</v>
      </c>
      <c r="E3279" s="133" t="s">
        <v>5076</v>
      </c>
      <c r="F3279" s="133" t="s">
        <v>7114</v>
      </c>
      <c r="G3279" s="135">
        <f t="shared" si="51"/>
        <v>0.95220000000000005</v>
      </c>
      <c r="H3279" s="134" t="s">
        <v>388</v>
      </c>
      <c r="I3279" s="138">
        <f>IF(H3279="Urban",VLOOKUP(C3279,'Wage Index Urban (CMS.GOV)-PDPM'!$A$2:$D$1682,4,FALSE),0)</f>
        <v>0</v>
      </c>
      <c r="J3279" s="138">
        <f>IF(H3279="Rural",VLOOKUP(B3279,'Wage Index Rural (CMS.GOV)-PDPM'!$B$1:$C$54,2,FALSE),0)</f>
        <v>0.95220000000000005</v>
      </c>
    </row>
    <row r="3280" spans="1:10" x14ac:dyDescent="0.25">
      <c r="A3280" s="134">
        <v>53220</v>
      </c>
      <c r="B3280" s="134" t="s">
        <v>3384</v>
      </c>
      <c r="C3280" s="131">
        <v>99953</v>
      </c>
      <c r="D3280" s="132" t="s">
        <v>5077</v>
      </c>
      <c r="E3280" s="133" t="s">
        <v>5078</v>
      </c>
      <c r="F3280" s="133" t="s">
        <v>7114</v>
      </c>
      <c r="G3280" s="135">
        <f t="shared" si="51"/>
        <v>0.95220000000000005</v>
      </c>
      <c r="H3280" s="134" t="s">
        <v>388</v>
      </c>
      <c r="I3280" s="138">
        <f>IF(H3280="Urban",VLOOKUP(C3280,'Wage Index Urban (CMS.GOV)-PDPM'!$A$2:$D$1682,4,FALSE),0)</f>
        <v>0</v>
      </c>
      <c r="J3280" s="138">
        <f>IF(H3280="Rural",VLOOKUP(B3280,'Wage Index Rural (CMS.GOV)-PDPM'!$B$1:$C$54,2,FALSE),0)</f>
        <v>0.95220000000000005</v>
      </c>
    </row>
  </sheetData>
  <sortState xmlns:xlrd2="http://schemas.microsoft.com/office/spreadsheetml/2017/richdata2" ref="C9:J3280">
    <sortCondition ref="E9:E3280"/>
  </sortState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D1679"/>
  <sheetViews>
    <sheetView workbookViewId="0">
      <selection activeCell="J15" sqref="J15"/>
    </sheetView>
  </sheetViews>
  <sheetFormatPr defaultColWidth="8.7109375" defaultRowHeight="12.75" x14ac:dyDescent="0.2"/>
  <cols>
    <col min="1" max="1" width="7.85546875" style="139" customWidth="1"/>
    <col min="2" max="2" width="47" style="139" bestFit="1" customWidth="1"/>
    <col min="3" max="3" width="34.42578125" style="139" bestFit="1" customWidth="1"/>
    <col min="4" max="4" width="10.85546875" style="141" bestFit="1" customWidth="1"/>
    <col min="5" max="16384" width="8.7109375" style="139"/>
  </cols>
  <sheetData>
    <row r="1" spans="1:4" ht="25.5" x14ac:dyDescent="0.2">
      <c r="A1" s="145" t="s">
        <v>381</v>
      </c>
      <c r="B1" s="146" t="s">
        <v>5082</v>
      </c>
      <c r="C1" s="146" t="s">
        <v>5083</v>
      </c>
      <c r="D1" s="146" t="s">
        <v>384</v>
      </c>
    </row>
    <row r="2" spans="1:4" ht="15" x14ac:dyDescent="0.25">
      <c r="A2" s="39">
        <v>10180</v>
      </c>
      <c r="B2" s="148" t="s">
        <v>327</v>
      </c>
      <c r="C2" s="148" t="s">
        <v>5084</v>
      </c>
      <c r="D2" s="142">
        <v>0.90080000000000005</v>
      </c>
    </row>
    <row r="3" spans="1:4" ht="15" x14ac:dyDescent="0.25">
      <c r="A3" s="147"/>
      <c r="B3" s="149"/>
      <c r="C3" s="148" t="s">
        <v>5085</v>
      </c>
      <c r="D3" s="142"/>
    </row>
    <row r="4" spans="1:4" ht="15" x14ac:dyDescent="0.25">
      <c r="A4" s="147"/>
      <c r="B4" s="149"/>
      <c r="C4" s="148" t="s">
        <v>5086</v>
      </c>
      <c r="D4" s="142"/>
    </row>
    <row r="5" spans="1:4" ht="15" x14ac:dyDescent="0.25">
      <c r="A5" s="150"/>
      <c r="B5" s="149"/>
      <c r="C5" s="149"/>
      <c r="D5" s="142"/>
    </row>
    <row r="6" spans="1:4" ht="15" x14ac:dyDescent="0.25">
      <c r="A6" s="39">
        <v>10380</v>
      </c>
      <c r="B6" s="148" t="s">
        <v>302</v>
      </c>
      <c r="C6" s="148" t="s">
        <v>5087</v>
      </c>
      <c r="D6" s="142">
        <v>0.30130000000000001</v>
      </c>
    </row>
    <row r="7" spans="1:4" ht="15" x14ac:dyDescent="0.25">
      <c r="A7" s="150"/>
      <c r="B7" s="149"/>
      <c r="C7" s="148" t="s">
        <v>5088</v>
      </c>
      <c r="D7" s="142"/>
    </row>
    <row r="8" spans="1:4" ht="15" x14ac:dyDescent="0.25">
      <c r="A8" s="150"/>
      <c r="B8" s="149"/>
      <c r="C8" s="148" t="s">
        <v>5089</v>
      </c>
      <c r="D8" s="142"/>
    </row>
    <row r="9" spans="1:4" ht="15" x14ac:dyDescent="0.25">
      <c r="A9" s="150"/>
      <c r="B9" s="149"/>
      <c r="C9" s="148" t="s">
        <v>5090</v>
      </c>
      <c r="D9" s="142"/>
    </row>
    <row r="10" spans="1:4" ht="15" x14ac:dyDescent="0.25">
      <c r="A10" s="150"/>
      <c r="B10" s="149"/>
      <c r="C10" s="148" t="s">
        <v>5091</v>
      </c>
      <c r="D10" s="142"/>
    </row>
    <row r="11" spans="1:4" ht="15" x14ac:dyDescent="0.25">
      <c r="A11" s="150"/>
      <c r="B11" s="149"/>
      <c r="C11" s="148" t="s">
        <v>5092</v>
      </c>
      <c r="D11" s="142"/>
    </row>
    <row r="12" spans="1:4" ht="15" x14ac:dyDescent="0.25">
      <c r="A12" s="150"/>
      <c r="B12" s="149"/>
      <c r="C12" s="148" t="s">
        <v>5093</v>
      </c>
      <c r="D12" s="142"/>
    </row>
    <row r="13" spans="1:4" ht="15" x14ac:dyDescent="0.25">
      <c r="A13" s="150"/>
      <c r="B13" s="149"/>
      <c r="C13" s="148" t="s">
        <v>5094</v>
      </c>
      <c r="D13" s="142"/>
    </row>
    <row r="14" spans="1:4" ht="15" x14ac:dyDescent="0.25">
      <c r="A14" s="150"/>
      <c r="B14" s="149"/>
      <c r="C14" s="148" t="s">
        <v>5095</v>
      </c>
      <c r="D14" s="142"/>
    </row>
    <row r="15" spans="1:4" ht="15" x14ac:dyDescent="0.25">
      <c r="A15" s="150"/>
      <c r="B15" s="149"/>
      <c r="C15" s="149"/>
      <c r="D15" s="142"/>
    </row>
    <row r="16" spans="1:4" ht="15" x14ac:dyDescent="0.25">
      <c r="A16" s="39">
        <v>10420</v>
      </c>
      <c r="B16" s="148" t="s">
        <v>274</v>
      </c>
      <c r="C16" s="148" t="s">
        <v>5096</v>
      </c>
      <c r="D16" s="142">
        <v>0.78750000000000009</v>
      </c>
    </row>
    <row r="17" spans="1:4" ht="15" x14ac:dyDescent="0.25">
      <c r="A17" s="150"/>
      <c r="B17" s="149"/>
      <c r="C17" s="148" t="s">
        <v>5097</v>
      </c>
      <c r="D17" s="142"/>
    </row>
    <row r="18" spans="1:4" ht="15" x14ac:dyDescent="0.25">
      <c r="A18" s="150"/>
      <c r="B18" s="149"/>
      <c r="C18" s="149"/>
      <c r="D18" s="142"/>
    </row>
    <row r="19" spans="1:4" ht="15" x14ac:dyDescent="0.25">
      <c r="A19" s="39">
        <v>10500</v>
      </c>
      <c r="B19" s="148" t="s">
        <v>100</v>
      </c>
      <c r="C19" s="148" t="s">
        <v>5098</v>
      </c>
      <c r="D19" s="142">
        <v>0.92880000000000007</v>
      </c>
    </row>
    <row r="20" spans="1:4" ht="15" x14ac:dyDescent="0.25">
      <c r="A20" s="150"/>
      <c r="B20" s="149"/>
      <c r="C20" s="148" t="s">
        <v>5099</v>
      </c>
      <c r="D20" s="142"/>
    </row>
    <row r="21" spans="1:4" ht="15" x14ac:dyDescent="0.25">
      <c r="A21" s="150"/>
      <c r="B21" s="149"/>
      <c r="C21" s="148" t="s">
        <v>5100</v>
      </c>
      <c r="D21" s="142"/>
    </row>
    <row r="22" spans="1:4" ht="15" x14ac:dyDescent="0.25">
      <c r="A22" s="150"/>
      <c r="B22" s="149"/>
      <c r="C22" s="148" t="s">
        <v>5101</v>
      </c>
      <c r="D22" s="142"/>
    </row>
    <row r="23" spans="1:4" ht="15" x14ac:dyDescent="0.25">
      <c r="A23" s="150"/>
      <c r="B23" s="149"/>
      <c r="C23" s="149"/>
      <c r="D23" s="142"/>
    </row>
    <row r="24" spans="1:4" ht="15" x14ac:dyDescent="0.25">
      <c r="A24" s="39">
        <v>10540</v>
      </c>
      <c r="B24" s="148" t="s">
        <v>7213</v>
      </c>
      <c r="C24" s="148" t="s">
        <v>5102</v>
      </c>
      <c r="D24" s="142">
        <v>1.0885</v>
      </c>
    </row>
    <row r="25" spans="1:4" ht="15" x14ac:dyDescent="0.25">
      <c r="A25" s="150"/>
      <c r="B25" s="149"/>
      <c r="C25" s="149"/>
      <c r="D25" s="142"/>
    </row>
    <row r="26" spans="1:4" ht="15" x14ac:dyDescent="0.25">
      <c r="A26" s="39">
        <v>10580</v>
      </c>
      <c r="B26" s="148" t="s">
        <v>237</v>
      </c>
      <c r="C26" s="148" t="s">
        <v>5103</v>
      </c>
      <c r="D26" s="142">
        <v>0.80710000000000004</v>
      </c>
    </row>
    <row r="27" spans="1:4" ht="15" x14ac:dyDescent="0.25">
      <c r="A27" s="150"/>
      <c r="B27" s="149"/>
      <c r="C27" s="148" t="s">
        <v>5104</v>
      </c>
      <c r="D27" s="142"/>
    </row>
    <row r="28" spans="1:4" ht="15" x14ac:dyDescent="0.25">
      <c r="A28" s="150"/>
      <c r="B28" s="149"/>
      <c r="C28" s="148" t="s">
        <v>5105</v>
      </c>
      <c r="D28" s="142"/>
    </row>
    <row r="29" spans="1:4" ht="15" x14ac:dyDescent="0.25">
      <c r="A29" s="150"/>
      <c r="B29" s="149"/>
      <c r="C29" s="148" t="s">
        <v>5106</v>
      </c>
      <c r="D29" s="142"/>
    </row>
    <row r="30" spans="1:4" ht="15" x14ac:dyDescent="0.25">
      <c r="A30" s="150"/>
      <c r="B30" s="149"/>
      <c r="C30" s="148" t="s">
        <v>5107</v>
      </c>
      <c r="D30" s="142"/>
    </row>
    <row r="31" spans="1:4" ht="15" x14ac:dyDescent="0.25">
      <c r="A31" s="150"/>
      <c r="B31" s="149"/>
      <c r="C31" s="149"/>
      <c r="D31" s="142"/>
    </row>
    <row r="32" spans="1:4" ht="15" x14ac:dyDescent="0.25">
      <c r="A32" s="39">
        <v>10740</v>
      </c>
      <c r="B32" s="148" t="s">
        <v>233</v>
      </c>
      <c r="C32" s="148" t="s">
        <v>5108</v>
      </c>
      <c r="D32" s="142">
        <v>0.90100000000000002</v>
      </c>
    </row>
    <row r="33" spans="1:4" ht="15" x14ac:dyDescent="0.25">
      <c r="A33" s="150"/>
      <c r="B33" s="149"/>
      <c r="C33" s="148" t="s">
        <v>5109</v>
      </c>
      <c r="D33" s="142"/>
    </row>
    <row r="34" spans="1:4" ht="15" x14ac:dyDescent="0.25">
      <c r="A34" s="150"/>
      <c r="B34" s="149"/>
      <c r="C34" s="148" t="s">
        <v>5110</v>
      </c>
      <c r="D34" s="142"/>
    </row>
    <row r="35" spans="1:4" ht="15" x14ac:dyDescent="0.25">
      <c r="A35" s="150"/>
      <c r="B35" s="149"/>
      <c r="C35" s="148" t="s">
        <v>5111</v>
      </c>
      <c r="D35" s="142"/>
    </row>
    <row r="36" spans="1:4" ht="15" x14ac:dyDescent="0.25">
      <c r="A36" s="150"/>
      <c r="B36" s="149"/>
      <c r="C36" s="149"/>
      <c r="D36" s="142"/>
    </row>
    <row r="37" spans="1:4" ht="15" x14ac:dyDescent="0.25">
      <c r="A37" s="39">
        <v>10780</v>
      </c>
      <c r="B37" s="148" t="s">
        <v>172</v>
      </c>
      <c r="C37" s="148" t="s">
        <v>5112</v>
      </c>
      <c r="D37" s="142">
        <v>0.90060000000000007</v>
      </c>
    </row>
    <row r="38" spans="1:4" ht="15" x14ac:dyDescent="0.25">
      <c r="A38" s="150"/>
      <c r="B38" s="149"/>
      <c r="C38" s="148" t="s">
        <v>5113</v>
      </c>
      <c r="D38" s="142"/>
    </row>
    <row r="39" spans="1:4" ht="15" x14ac:dyDescent="0.25">
      <c r="A39" s="150"/>
      <c r="B39" s="149"/>
      <c r="C39" s="149"/>
      <c r="D39" s="142"/>
    </row>
    <row r="40" spans="1:4" ht="15" x14ac:dyDescent="0.25">
      <c r="A40" s="39">
        <v>10900</v>
      </c>
      <c r="B40" s="148" t="s">
        <v>232</v>
      </c>
      <c r="C40" s="148" t="s">
        <v>5114</v>
      </c>
      <c r="D40" s="142">
        <v>0.9456</v>
      </c>
    </row>
    <row r="41" spans="1:4" ht="15" x14ac:dyDescent="0.25">
      <c r="A41" s="150"/>
      <c r="B41" s="149"/>
      <c r="C41" s="148" t="s">
        <v>5115</v>
      </c>
      <c r="D41" s="142"/>
    </row>
    <row r="42" spans="1:4" ht="15" x14ac:dyDescent="0.25">
      <c r="A42" s="150"/>
      <c r="B42" s="149"/>
      <c r="C42" s="148" t="s">
        <v>5116</v>
      </c>
      <c r="D42" s="142"/>
    </row>
    <row r="43" spans="1:4" ht="15" x14ac:dyDescent="0.25">
      <c r="A43" s="150"/>
      <c r="B43" s="149"/>
      <c r="C43" s="148" t="s">
        <v>5117</v>
      </c>
      <c r="D43" s="142"/>
    </row>
    <row r="44" spans="1:4" ht="15" x14ac:dyDescent="0.25">
      <c r="A44" s="150"/>
      <c r="B44" s="149"/>
      <c r="C44" s="149"/>
      <c r="D44" s="142"/>
    </row>
    <row r="45" spans="1:4" ht="15" x14ac:dyDescent="0.25">
      <c r="A45" s="39">
        <v>11020</v>
      </c>
      <c r="B45" s="148" t="s">
        <v>287</v>
      </c>
      <c r="C45" s="148" t="s">
        <v>5118</v>
      </c>
      <c r="D45" s="142">
        <v>0.85570000000000002</v>
      </c>
    </row>
    <row r="46" spans="1:4" ht="15" x14ac:dyDescent="0.25">
      <c r="A46" s="150"/>
      <c r="B46" s="149"/>
      <c r="C46" s="149"/>
      <c r="D46" s="142"/>
    </row>
    <row r="47" spans="1:4" ht="15" x14ac:dyDescent="0.25">
      <c r="A47" s="39">
        <v>11100</v>
      </c>
      <c r="B47" s="148" t="s">
        <v>322</v>
      </c>
      <c r="C47" s="148" t="s">
        <v>5119</v>
      </c>
      <c r="D47" s="142">
        <v>0.76580000000000004</v>
      </c>
    </row>
    <row r="48" spans="1:4" ht="15" x14ac:dyDescent="0.25">
      <c r="A48" s="150"/>
      <c r="B48" s="149"/>
      <c r="C48" s="148" t="s">
        <v>5120</v>
      </c>
      <c r="D48" s="142"/>
    </row>
    <row r="49" spans="1:4" ht="15" x14ac:dyDescent="0.25">
      <c r="A49" s="150"/>
      <c r="B49" s="149"/>
      <c r="C49" s="148" t="s">
        <v>5121</v>
      </c>
      <c r="D49" s="142"/>
    </row>
    <row r="50" spans="1:4" ht="15" x14ac:dyDescent="0.25">
      <c r="A50" s="150"/>
      <c r="B50" s="149"/>
      <c r="C50" s="148" t="s">
        <v>5122</v>
      </c>
      <c r="D50" s="142"/>
    </row>
    <row r="51" spans="1:4" ht="15" x14ac:dyDescent="0.25">
      <c r="A51" s="150"/>
      <c r="B51" s="149"/>
      <c r="C51" s="148" t="s">
        <v>5123</v>
      </c>
      <c r="D51" s="142"/>
    </row>
    <row r="52" spans="1:4" ht="15" x14ac:dyDescent="0.25">
      <c r="A52" s="150"/>
      <c r="B52" s="149"/>
      <c r="C52" s="149"/>
      <c r="D52" s="142"/>
    </row>
    <row r="53" spans="1:4" ht="15" x14ac:dyDescent="0.25">
      <c r="A53" s="39">
        <v>11180</v>
      </c>
      <c r="B53" s="148" t="s">
        <v>155</v>
      </c>
      <c r="C53" s="148" t="s">
        <v>5124</v>
      </c>
      <c r="D53" s="142">
        <v>0.86560000000000004</v>
      </c>
    </row>
    <row r="54" spans="1:4" ht="15" x14ac:dyDescent="0.25">
      <c r="A54" s="147"/>
      <c r="B54" s="148"/>
      <c r="C54" s="148" t="s">
        <v>7122</v>
      </c>
      <c r="D54" s="142"/>
    </row>
    <row r="55" spans="1:4" ht="15" x14ac:dyDescent="0.25">
      <c r="A55" s="150"/>
      <c r="B55" s="149"/>
      <c r="C55" s="149"/>
      <c r="D55" s="142"/>
    </row>
    <row r="56" spans="1:4" ht="15" x14ac:dyDescent="0.25">
      <c r="A56" s="39">
        <v>11244</v>
      </c>
      <c r="B56" s="148" t="s">
        <v>54</v>
      </c>
      <c r="C56" s="148" t="s">
        <v>5125</v>
      </c>
      <c r="D56" s="142">
        <v>1.2183000000000002</v>
      </c>
    </row>
    <row r="57" spans="1:4" ht="15" x14ac:dyDescent="0.25">
      <c r="A57" s="150"/>
      <c r="B57" s="149"/>
      <c r="C57" s="149"/>
      <c r="D57" s="142"/>
    </row>
    <row r="58" spans="1:4" ht="15" x14ac:dyDescent="0.25">
      <c r="A58" s="39">
        <v>11260</v>
      </c>
      <c r="B58" s="148" t="s">
        <v>26</v>
      </c>
      <c r="C58" s="148" t="s">
        <v>5126</v>
      </c>
      <c r="D58" s="142">
        <v>1.159</v>
      </c>
    </row>
    <row r="59" spans="1:4" ht="15" x14ac:dyDescent="0.25">
      <c r="A59" s="150"/>
      <c r="B59" s="149"/>
      <c r="C59" s="148" t="s">
        <v>5127</v>
      </c>
      <c r="D59" s="142"/>
    </row>
    <row r="60" spans="1:4" ht="15" x14ac:dyDescent="0.25">
      <c r="A60" s="150"/>
      <c r="B60" s="149"/>
      <c r="C60" s="149"/>
      <c r="D60" s="142"/>
    </row>
    <row r="61" spans="1:4" ht="15" x14ac:dyDescent="0.25">
      <c r="A61" s="39">
        <v>11460</v>
      </c>
      <c r="B61" s="148" t="s">
        <v>201</v>
      </c>
      <c r="C61" s="148" t="s">
        <v>5128</v>
      </c>
      <c r="D61" s="142">
        <v>1.0153000000000001</v>
      </c>
    </row>
    <row r="62" spans="1:4" ht="15" x14ac:dyDescent="0.25">
      <c r="A62" s="150"/>
      <c r="B62" s="149"/>
      <c r="C62" s="149"/>
      <c r="D62" s="142"/>
    </row>
    <row r="63" spans="1:4" ht="15" x14ac:dyDescent="0.25">
      <c r="A63" s="39">
        <v>11500</v>
      </c>
      <c r="B63" s="148" t="s">
        <v>7214</v>
      </c>
      <c r="C63" s="148" t="s">
        <v>5129</v>
      </c>
      <c r="D63" s="142">
        <v>0.65670000000000006</v>
      </c>
    </row>
    <row r="64" spans="1:4" ht="15" x14ac:dyDescent="0.25">
      <c r="A64" s="150"/>
      <c r="B64" s="149"/>
      <c r="C64" s="149"/>
      <c r="D64" s="142"/>
    </row>
    <row r="65" spans="1:4" ht="15" x14ac:dyDescent="0.25">
      <c r="A65" s="39">
        <v>11540</v>
      </c>
      <c r="B65" s="148" t="s">
        <v>370</v>
      </c>
      <c r="C65" s="148" t="s">
        <v>5130</v>
      </c>
      <c r="D65" s="142">
        <v>0.9264</v>
      </c>
    </row>
    <row r="66" spans="1:4" ht="15" x14ac:dyDescent="0.25">
      <c r="A66" s="150"/>
      <c r="B66" s="149"/>
      <c r="C66" s="148" t="s">
        <v>5131</v>
      </c>
      <c r="D66" s="142"/>
    </row>
    <row r="67" spans="1:4" ht="15" x14ac:dyDescent="0.25">
      <c r="A67" s="150"/>
      <c r="B67" s="149"/>
      <c r="C67" s="149"/>
      <c r="D67" s="142"/>
    </row>
    <row r="68" spans="1:4" ht="15" x14ac:dyDescent="0.25">
      <c r="A68" s="39">
        <v>11640</v>
      </c>
      <c r="B68" s="148" t="s">
        <v>304</v>
      </c>
      <c r="C68" s="148" t="s">
        <v>5132</v>
      </c>
      <c r="D68" s="142">
        <v>0.3261</v>
      </c>
    </row>
    <row r="69" spans="1:4" ht="15" x14ac:dyDescent="0.25">
      <c r="A69" s="150"/>
      <c r="B69" s="149"/>
      <c r="C69" s="148" t="s">
        <v>5133</v>
      </c>
      <c r="D69" s="142"/>
    </row>
    <row r="70" spans="1:4" ht="15" x14ac:dyDescent="0.25">
      <c r="A70" s="150"/>
      <c r="B70" s="149"/>
      <c r="C70" s="148" t="s">
        <v>5134</v>
      </c>
      <c r="D70" s="142"/>
    </row>
    <row r="71" spans="1:4" ht="15" x14ac:dyDescent="0.25">
      <c r="A71" s="150"/>
      <c r="B71" s="149"/>
      <c r="C71" s="148" t="s">
        <v>5135</v>
      </c>
      <c r="D71" s="142"/>
    </row>
    <row r="72" spans="1:4" ht="15" x14ac:dyDescent="0.25">
      <c r="A72" s="150"/>
      <c r="B72" s="149"/>
      <c r="C72" s="149"/>
      <c r="D72" s="142"/>
    </row>
    <row r="73" spans="1:4" ht="15" x14ac:dyDescent="0.25">
      <c r="A73" s="39">
        <v>11700</v>
      </c>
      <c r="B73" s="148" t="s">
        <v>251</v>
      </c>
      <c r="C73" s="148" t="s">
        <v>5136</v>
      </c>
      <c r="D73" s="142">
        <v>0.84900000000000009</v>
      </c>
    </row>
    <row r="74" spans="1:4" ht="15" x14ac:dyDescent="0.25">
      <c r="A74" s="150"/>
      <c r="B74" s="149"/>
      <c r="C74" s="148" t="s">
        <v>5137</v>
      </c>
      <c r="D74" s="142"/>
    </row>
    <row r="75" spans="1:4" ht="15" x14ac:dyDescent="0.25">
      <c r="A75" s="150"/>
      <c r="B75" s="149"/>
      <c r="C75" s="148" t="s">
        <v>5138</v>
      </c>
      <c r="D75" s="142"/>
    </row>
    <row r="76" spans="1:4" ht="15" x14ac:dyDescent="0.25">
      <c r="A76" s="150"/>
      <c r="B76" s="149"/>
      <c r="C76" s="148" t="s">
        <v>5139</v>
      </c>
      <c r="D76" s="142"/>
    </row>
    <row r="77" spans="1:4" ht="15" x14ac:dyDescent="0.25">
      <c r="A77" s="150"/>
      <c r="B77" s="149"/>
      <c r="C77" s="149"/>
      <c r="D77" s="142"/>
    </row>
    <row r="78" spans="1:4" ht="15" x14ac:dyDescent="0.25">
      <c r="A78" s="39">
        <v>12020</v>
      </c>
      <c r="B78" s="148" t="s">
        <v>106</v>
      </c>
      <c r="C78" s="148" t="s">
        <v>5140</v>
      </c>
      <c r="D78" s="142">
        <v>0.90140000000000009</v>
      </c>
    </row>
    <row r="79" spans="1:4" ht="15" x14ac:dyDescent="0.25">
      <c r="A79" s="150"/>
      <c r="B79" s="149"/>
      <c r="C79" s="148" t="s">
        <v>5141</v>
      </c>
      <c r="D79" s="142"/>
    </row>
    <row r="80" spans="1:4" ht="15" x14ac:dyDescent="0.25">
      <c r="A80" s="150"/>
      <c r="B80" s="149"/>
      <c r="C80" s="148" t="s">
        <v>5142</v>
      </c>
      <c r="D80" s="142"/>
    </row>
    <row r="81" spans="1:4" ht="15" x14ac:dyDescent="0.25">
      <c r="A81" s="150"/>
      <c r="B81" s="149"/>
      <c r="C81" s="148" t="s">
        <v>5143</v>
      </c>
      <c r="D81" s="142"/>
    </row>
    <row r="82" spans="1:4" ht="15" x14ac:dyDescent="0.25">
      <c r="A82" s="150"/>
      <c r="B82" s="149"/>
      <c r="C82" s="149"/>
      <c r="D82" s="142"/>
    </row>
    <row r="83" spans="1:4" ht="15" x14ac:dyDescent="0.25">
      <c r="A83" s="39">
        <v>12060</v>
      </c>
      <c r="B83" s="148" t="s">
        <v>7215</v>
      </c>
      <c r="C83" s="148" t="s">
        <v>5144</v>
      </c>
      <c r="D83" s="142">
        <v>1.0064</v>
      </c>
    </row>
    <row r="84" spans="1:4" ht="15" x14ac:dyDescent="0.25">
      <c r="A84" s="150"/>
      <c r="B84" s="149"/>
      <c r="C84" s="148" t="s">
        <v>5145</v>
      </c>
      <c r="D84" s="142"/>
    </row>
    <row r="85" spans="1:4" ht="15" x14ac:dyDescent="0.25">
      <c r="A85" s="150"/>
      <c r="B85" s="149"/>
      <c r="C85" s="148" t="s">
        <v>5146</v>
      </c>
      <c r="D85" s="142"/>
    </row>
    <row r="86" spans="1:4" ht="15" x14ac:dyDescent="0.25">
      <c r="A86" s="150"/>
      <c r="B86" s="149"/>
      <c r="C86" s="148" t="s">
        <v>5147</v>
      </c>
      <c r="D86" s="142"/>
    </row>
    <row r="87" spans="1:4" ht="15" x14ac:dyDescent="0.25">
      <c r="A87" s="150"/>
      <c r="B87" s="149"/>
      <c r="C87" s="148" t="s">
        <v>5148</v>
      </c>
      <c r="D87" s="142"/>
    </row>
    <row r="88" spans="1:4" ht="15" x14ac:dyDescent="0.25">
      <c r="A88" s="150"/>
      <c r="B88" s="149"/>
      <c r="C88" s="148" t="s">
        <v>5149</v>
      </c>
      <c r="D88" s="142"/>
    </row>
    <row r="89" spans="1:4" ht="15" x14ac:dyDescent="0.25">
      <c r="A89" s="150"/>
      <c r="B89" s="149"/>
      <c r="C89" s="148" t="s">
        <v>5150</v>
      </c>
      <c r="D89" s="142"/>
    </row>
    <row r="90" spans="1:4" ht="15" x14ac:dyDescent="0.25">
      <c r="A90" s="150"/>
      <c r="B90" s="149"/>
      <c r="C90" s="148" t="s">
        <v>5151</v>
      </c>
      <c r="D90" s="142"/>
    </row>
    <row r="91" spans="1:4" ht="15" x14ac:dyDescent="0.25">
      <c r="A91" s="150"/>
      <c r="B91" s="149"/>
      <c r="C91" s="148" t="s">
        <v>5152</v>
      </c>
      <c r="D91" s="142"/>
    </row>
    <row r="92" spans="1:4" ht="15" x14ac:dyDescent="0.25">
      <c r="A92" s="150"/>
      <c r="B92" s="149"/>
      <c r="C92" s="148" t="s">
        <v>5153</v>
      </c>
      <c r="D92" s="142"/>
    </row>
    <row r="93" spans="1:4" ht="15" x14ac:dyDescent="0.25">
      <c r="A93" s="150"/>
      <c r="B93" s="149"/>
      <c r="C93" s="148" t="s">
        <v>5154</v>
      </c>
      <c r="D93" s="142"/>
    </row>
    <row r="94" spans="1:4" ht="15" x14ac:dyDescent="0.25">
      <c r="A94" s="150"/>
      <c r="B94" s="149"/>
      <c r="C94" s="148" t="s">
        <v>5155</v>
      </c>
      <c r="D94" s="142"/>
    </row>
    <row r="95" spans="1:4" ht="15" x14ac:dyDescent="0.25">
      <c r="A95" s="150"/>
      <c r="B95" s="149"/>
      <c r="C95" s="148" t="s">
        <v>5156</v>
      </c>
      <c r="D95" s="142"/>
    </row>
    <row r="96" spans="1:4" ht="15" x14ac:dyDescent="0.25">
      <c r="A96" s="150"/>
      <c r="B96" s="149"/>
      <c r="C96" s="148" t="s">
        <v>5157</v>
      </c>
      <c r="D96" s="142"/>
    </row>
    <row r="97" spans="1:4" ht="15" x14ac:dyDescent="0.25">
      <c r="A97" s="150"/>
      <c r="B97" s="149"/>
      <c r="C97" s="148" t="s">
        <v>5158</v>
      </c>
      <c r="D97" s="142"/>
    </row>
    <row r="98" spans="1:4" ht="15" x14ac:dyDescent="0.25">
      <c r="A98" s="150"/>
      <c r="B98" s="149"/>
      <c r="C98" s="148" t="s">
        <v>5159</v>
      </c>
      <c r="D98" s="142"/>
    </row>
    <row r="99" spans="1:4" ht="15" x14ac:dyDescent="0.25">
      <c r="A99" s="150"/>
      <c r="B99" s="149"/>
      <c r="C99" s="148" t="s">
        <v>5160</v>
      </c>
      <c r="D99" s="142"/>
    </row>
    <row r="100" spans="1:4" ht="15" x14ac:dyDescent="0.25">
      <c r="A100" s="150"/>
      <c r="B100" s="149"/>
      <c r="C100" s="148" t="s">
        <v>5161</v>
      </c>
      <c r="D100" s="142"/>
    </row>
    <row r="101" spans="1:4" ht="15" x14ac:dyDescent="0.25">
      <c r="A101" s="150"/>
      <c r="B101" s="149"/>
      <c r="C101" s="148" t="s">
        <v>5162</v>
      </c>
      <c r="D101" s="142"/>
    </row>
    <row r="102" spans="1:4" ht="15" x14ac:dyDescent="0.25">
      <c r="A102" s="150"/>
      <c r="B102" s="149"/>
      <c r="C102" s="148" t="s">
        <v>5163</v>
      </c>
      <c r="D102" s="142"/>
    </row>
    <row r="103" spans="1:4" ht="15" x14ac:dyDescent="0.25">
      <c r="A103" s="150"/>
      <c r="B103" s="149"/>
      <c r="C103" s="148" t="s">
        <v>5164</v>
      </c>
      <c r="D103" s="142"/>
    </row>
    <row r="104" spans="1:4" ht="15" x14ac:dyDescent="0.25">
      <c r="A104" s="150"/>
      <c r="B104" s="149"/>
      <c r="C104" s="148" t="s">
        <v>5165</v>
      </c>
      <c r="D104" s="142"/>
    </row>
    <row r="105" spans="1:4" ht="15" x14ac:dyDescent="0.25">
      <c r="A105" s="150"/>
      <c r="B105" s="149"/>
      <c r="C105" s="148" t="s">
        <v>5166</v>
      </c>
      <c r="D105" s="142"/>
    </row>
    <row r="106" spans="1:4" ht="15" x14ac:dyDescent="0.25">
      <c r="A106" s="150"/>
      <c r="B106" s="149"/>
      <c r="C106" s="148" t="s">
        <v>5167</v>
      </c>
      <c r="D106" s="142"/>
    </row>
    <row r="107" spans="1:4" ht="15" x14ac:dyDescent="0.25">
      <c r="A107" s="150"/>
      <c r="B107" s="149"/>
      <c r="C107" s="148" t="s">
        <v>5168</v>
      </c>
      <c r="D107" s="142"/>
    </row>
    <row r="108" spans="1:4" ht="15" x14ac:dyDescent="0.25">
      <c r="A108" s="150"/>
      <c r="B108" s="149"/>
      <c r="C108" s="148" t="s">
        <v>5169</v>
      </c>
      <c r="D108" s="142"/>
    </row>
    <row r="109" spans="1:4" ht="15" x14ac:dyDescent="0.25">
      <c r="A109" s="150"/>
      <c r="B109" s="149"/>
      <c r="C109" s="148" t="s">
        <v>5170</v>
      </c>
      <c r="D109" s="142"/>
    </row>
    <row r="110" spans="1:4" ht="15" x14ac:dyDescent="0.25">
      <c r="A110" s="150"/>
      <c r="B110" s="149"/>
      <c r="C110" s="148" t="s">
        <v>5171</v>
      </c>
      <c r="D110" s="142"/>
    </row>
    <row r="111" spans="1:4" ht="15" x14ac:dyDescent="0.25">
      <c r="A111" s="150"/>
      <c r="B111" s="149"/>
      <c r="C111" s="148" t="s">
        <v>5172</v>
      </c>
      <c r="D111" s="142"/>
    </row>
    <row r="112" spans="1:4" ht="15" x14ac:dyDescent="0.25">
      <c r="A112" s="150"/>
      <c r="B112" s="149"/>
      <c r="C112" s="149"/>
      <c r="D112" s="142"/>
    </row>
    <row r="113" spans="1:4" ht="15" x14ac:dyDescent="0.25">
      <c r="A113" s="39">
        <v>12100</v>
      </c>
      <c r="B113" s="148" t="s">
        <v>226</v>
      </c>
      <c r="C113" s="148" t="s">
        <v>5173</v>
      </c>
      <c r="D113" s="142">
        <v>1.0877000000000001</v>
      </c>
    </row>
    <row r="114" spans="1:4" ht="15" x14ac:dyDescent="0.25">
      <c r="A114" s="150"/>
      <c r="B114" s="149"/>
      <c r="C114" s="149"/>
      <c r="D114" s="142"/>
    </row>
    <row r="115" spans="1:4" ht="15" x14ac:dyDescent="0.25">
      <c r="A115" s="39">
        <v>12220</v>
      </c>
      <c r="B115" s="148" t="s">
        <v>22</v>
      </c>
      <c r="C115" s="148" t="s">
        <v>5174</v>
      </c>
      <c r="D115" s="142">
        <v>0.67970000000000008</v>
      </c>
    </row>
    <row r="116" spans="1:4" ht="15" x14ac:dyDescent="0.25">
      <c r="A116" s="150"/>
      <c r="B116" s="149"/>
      <c r="C116" s="149"/>
      <c r="D116" s="142"/>
    </row>
    <row r="117" spans="1:4" ht="15" x14ac:dyDescent="0.25">
      <c r="A117" s="39">
        <v>12260</v>
      </c>
      <c r="B117" s="148" t="s">
        <v>104</v>
      </c>
      <c r="C117" s="148" t="s">
        <v>5175</v>
      </c>
      <c r="D117" s="142">
        <v>0.8357</v>
      </c>
    </row>
    <row r="118" spans="1:4" ht="15" x14ac:dyDescent="0.25">
      <c r="A118" s="150"/>
      <c r="B118" s="149"/>
      <c r="C118" s="148" t="s">
        <v>5176</v>
      </c>
      <c r="D118" s="142"/>
    </row>
    <row r="119" spans="1:4" ht="15" x14ac:dyDescent="0.25">
      <c r="A119" s="150"/>
      <c r="B119" s="149"/>
      <c r="C119" s="148" t="s">
        <v>5177</v>
      </c>
      <c r="D119" s="142"/>
    </row>
    <row r="120" spans="1:4" ht="15" x14ac:dyDescent="0.25">
      <c r="A120" s="150"/>
      <c r="B120" s="149"/>
      <c r="C120" s="148" t="s">
        <v>5178</v>
      </c>
      <c r="D120" s="142"/>
    </row>
    <row r="121" spans="1:4" ht="15" x14ac:dyDescent="0.25">
      <c r="A121" s="150"/>
      <c r="B121" s="149"/>
      <c r="C121" s="148" t="s">
        <v>5179</v>
      </c>
      <c r="D121" s="142"/>
    </row>
    <row r="122" spans="1:4" ht="15" x14ac:dyDescent="0.25">
      <c r="A122" s="150"/>
      <c r="B122" s="149"/>
      <c r="C122" s="148" t="s">
        <v>5180</v>
      </c>
      <c r="D122" s="142"/>
    </row>
    <row r="123" spans="1:4" ht="15" x14ac:dyDescent="0.25">
      <c r="A123" s="150"/>
      <c r="B123" s="149"/>
      <c r="C123" s="148" t="s">
        <v>5181</v>
      </c>
      <c r="D123" s="142"/>
    </row>
    <row r="124" spans="1:4" ht="15" x14ac:dyDescent="0.25">
      <c r="A124" s="150"/>
      <c r="B124" s="149"/>
      <c r="C124" s="149"/>
      <c r="D124" s="142"/>
    </row>
    <row r="125" spans="1:4" ht="15" x14ac:dyDescent="0.25">
      <c r="A125" s="39">
        <v>12420</v>
      </c>
      <c r="B125" s="148" t="s">
        <v>7216</v>
      </c>
      <c r="C125" s="148" t="s">
        <v>5182</v>
      </c>
      <c r="D125" s="142">
        <v>0.93330000000000002</v>
      </c>
    </row>
    <row r="126" spans="1:4" ht="15" x14ac:dyDescent="0.25">
      <c r="A126" s="150"/>
      <c r="B126" s="149"/>
      <c r="C126" s="148" t="s">
        <v>5183</v>
      </c>
      <c r="D126" s="142"/>
    </row>
    <row r="127" spans="1:4" ht="15" x14ac:dyDescent="0.25">
      <c r="A127" s="150"/>
      <c r="B127" s="149"/>
      <c r="C127" s="148" t="s">
        <v>5184</v>
      </c>
      <c r="D127" s="142"/>
    </row>
    <row r="128" spans="1:4" ht="15" x14ac:dyDescent="0.25">
      <c r="A128" s="150"/>
      <c r="B128" s="149"/>
      <c r="C128" s="148" t="s">
        <v>5185</v>
      </c>
      <c r="D128" s="142"/>
    </row>
    <row r="129" spans="1:4" ht="15" x14ac:dyDescent="0.25">
      <c r="A129" s="150"/>
      <c r="B129" s="149"/>
      <c r="C129" s="148" t="s">
        <v>5186</v>
      </c>
      <c r="D129" s="142"/>
    </row>
    <row r="130" spans="1:4" ht="15" x14ac:dyDescent="0.25">
      <c r="A130" s="150"/>
      <c r="B130" s="149"/>
      <c r="C130" s="149"/>
      <c r="D130" s="142"/>
    </row>
    <row r="131" spans="1:4" ht="15" x14ac:dyDescent="0.25">
      <c r="A131" s="39">
        <v>12540</v>
      </c>
      <c r="B131" s="148" t="s">
        <v>46</v>
      </c>
      <c r="C131" s="148" t="s">
        <v>5187</v>
      </c>
      <c r="D131" s="142">
        <v>1.1830000000000001</v>
      </c>
    </row>
    <row r="132" spans="1:4" ht="15" x14ac:dyDescent="0.25">
      <c r="A132" s="150"/>
      <c r="B132" s="149"/>
      <c r="C132" s="149"/>
      <c r="D132" s="142"/>
    </row>
    <row r="133" spans="1:4" ht="15" x14ac:dyDescent="0.25">
      <c r="A133" s="39">
        <v>12580</v>
      </c>
      <c r="B133" s="148" t="s">
        <v>181</v>
      </c>
      <c r="C133" s="148" t="s">
        <v>5188</v>
      </c>
      <c r="D133" s="142">
        <v>0.97900000000000009</v>
      </c>
    </row>
    <row r="134" spans="1:4" ht="15" x14ac:dyDescent="0.25">
      <c r="A134" s="150"/>
      <c r="B134" s="149"/>
      <c r="C134" s="148" t="s">
        <v>5190</v>
      </c>
      <c r="D134" s="142"/>
    </row>
    <row r="135" spans="1:4" ht="15" x14ac:dyDescent="0.25">
      <c r="A135" s="150"/>
      <c r="B135" s="149"/>
      <c r="C135" s="148" t="s">
        <v>5191</v>
      </c>
      <c r="D135" s="142"/>
    </row>
    <row r="136" spans="1:4" ht="15" x14ac:dyDescent="0.25">
      <c r="A136" s="150"/>
      <c r="B136" s="149"/>
      <c r="C136" s="148" t="s">
        <v>5192</v>
      </c>
      <c r="D136" s="142"/>
    </row>
    <row r="137" spans="1:4" ht="15" x14ac:dyDescent="0.25">
      <c r="A137" s="150"/>
      <c r="B137" s="149"/>
      <c r="C137" s="148" t="s">
        <v>5193</v>
      </c>
      <c r="D137" s="142"/>
    </row>
    <row r="138" spans="1:4" ht="15" x14ac:dyDescent="0.25">
      <c r="A138" s="150"/>
      <c r="B138" s="149"/>
      <c r="C138" s="148" t="s">
        <v>6236</v>
      </c>
      <c r="D138" s="142"/>
    </row>
    <row r="139" spans="1:4" ht="15" x14ac:dyDescent="0.25">
      <c r="A139" s="150"/>
      <c r="B139" s="149"/>
      <c r="C139" s="151" t="s">
        <v>5189</v>
      </c>
      <c r="D139" s="142"/>
    </row>
    <row r="140" spans="1:4" ht="15" x14ac:dyDescent="0.25">
      <c r="A140" s="150"/>
      <c r="B140" s="149"/>
      <c r="C140" s="149"/>
      <c r="D140" s="142"/>
    </row>
    <row r="141" spans="1:4" ht="15" x14ac:dyDescent="0.25">
      <c r="A141" s="39">
        <v>12620</v>
      </c>
      <c r="B141" s="148" t="s">
        <v>179</v>
      </c>
      <c r="C141" s="148" t="s">
        <v>5194</v>
      </c>
      <c r="D141" s="142">
        <v>0.91610000000000003</v>
      </c>
    </row>
    <row r="142" spans="1:4" ht="15" x14ac:dyDescent="0.25">
      <c r="A142" s="150"/>
      <c r="B142" s="149"/>
      <c r="C142" s="149"/>
      <c r="D142" s="142"/>
    </row>
    <row r="143" spans="1:4" ht="15" x14ac:dyDescent="0.25">
      <c r="A143" s="39">
        <v>12700</v>
      </c>
      <c r="B143" s="148" t="s">
        <v>184</v>
      </c>
      <c r="C143" s="148" t="s">
        <v>5195</v>
      </c>
      <c r="D143" s="142">
        <v>1.1187</v>
      </c>
    </row>
    <row r="144" spans="1:4" ht="15" x14ac:dyDescent="0.25">
      <c r="A144" s="150"/>
      <c r="B144" s="149"/>
      <c r="C144" s="149"/>
      <c r="D144" s="142"/>
    </row>
    <row r="145" spans="1:4" ht="15" x14ac:dyDescent="0.25">
      <c r="A145" s="39">
        <v>12940</v>
      </c>
      <c r="B145" s="148" t="s">
        <v>169</v>
      </c>
      <c r="C145" s="148" t="s">
        <v>5196</v>
      </c>
      <c r="D145" s="142">
        <v>0.81620000000000004</v>
      </c>
    </row>
    <row r="146" spans="1:4" ht="15" x14ac:dyDescent="0.25">
      <c r="A146" s="147"/>
      <c r="B146" s="148"/>
      <c r="C146" s="148" t="s">
        <v>7123</v>
      </c>
      <c r="D146" s="142"/>
    </row>
    <row r="147" spans="1:4" ht="15" x14ac:dyDescent="0.25">
      <c r="A147" s="150"/>
      <c r="B147" s="149"/>
      <c r="C147" s="148" t="s">
        <v>5197</v>
      </c>
      <c r="D147" s="142"/>
    </row>
    <row r="148" spans="1:4" ht="15" x14ac:dyDescent="0.25">
      <c r="A148" s="150"/>
      <c r="B148" s="149"/>
      <c r="C148" s="148" t="s">
        <v>5198</v>
      </c>
      <c r="D148" s="142"/>
    </row>
    <row r="149" spans="1:4" ht="15" x14ac:dyDescent="0.25">
      <c r="A149" s="150"/>
      <c r="B149" s="149"/>
      <c r="C149" s="148" t="s">
        <v>5199</v>
      </c>
      <c r="D149" s="142"/>
    </row>
    <row r="150" spans="1:4" ht="15" x14ac:dyDescent="0.25">
      <c r="A150" s="150"/>
      <c r="B150" s="149"/>
      <c r="C150" s="148" t="s">
        <v>5200</v>
      </c>
      <c r="D150" s="142"/>
    </row>
    <row r="151" spans="1:4" ht="15" x14ac:dyDescent="0.25">
      <c r="A151" s="150"/>
      <c r="B151" s="149"/>
      <c r="C151" s="148" t="s">
        <v>5201</v>
      </c>
      <c r="D151" s="142"/>
    </row>
    <row r="152" spans="1:4" ht="15" x14ac:dyDescent="0.25">
      <c r="A152" s="150"/>
      <c r="B152" s="149"/>
      <c r="C152" s="148" t="s">
        <v>5202</v>
      </c>
      <c r="D152" s="142"/>
    </row>
    <row r="153" spans="1:4" ht="15" x14ac:dyDescent="0.25">
      <c r="A153" s="150"/>
      <c r="B153" s="149"/>
      <c r="C153" s="148" t="s">
        <v>5203</v>
      </c>
      <c r="D153" s="142"/>
    </row>
    <row r="154" spans="1:4" ht="15" x14ac:dyDescent="0.25">
      <c r="A154" s="150"/>
      <c r="B154" s="149"/>
      <c r="C154" s="148" t="s">
        <v>5204</v>
      </c>
      <c r="D154" s="142"/>
    </row>
    <row r="155" spans="1:4" ht="15" x14ac:dyDescent="0.25">
      <c r="A155" s="150"/>
      <c r="B155" s="149"/>
      <c r="C155" s="149"/>
      <c r="D155" s="142"/>
    </row>
    <row r="156" spans="1:4" ht="15" x14ac:dyDescent="0.25">
      <c r="A156" s="39">
        <v>12980</v>
      </c>
      <c r="B156" s="148" t="s">
        <v>191</v>
      </c>
      <c r="C156" s="148" t="s">
        <v>5205</v>
      </c>
      <c r="D156" s="142">
        <v>0.86210000000000009</v>
      </c>
    </row>
    <row r="157" spans="1:4" ht="15" x14ac:dyDescent="0.25">
      <c r="A157" s="150"/>
      <c r="B157" s="149"/>
      <c r="C157" s="149"/>
      <c r="D157" s="142"/>
    </row>
    <row r="158" spans="1:4" ht="15" x14ac:dyDescent="0.25">
      <c r="A158" s="39">
        <v>13020</v>
      </c>
      <c r="B158" s="148" t="s">
        <v>190</v>
      </c>
      <c r="C158" s="148" t="s">
        <v>5206</v>
      </c>
      <c r="D158" s="142">
        <v>0.89119999999999999</v>
      </c>
    </row>
    <row r="159" spans="1:4" ht="15" x14ac:dyDescent="0.25">
      <c r="A159" s="150"/>
      <c r="B159" s="149"/>
      <c r="C159" s="149"/>
      <c r="D159" s="142"/>
    </row>
    <row r="160" spans="1:4" ht="15" x14ac:dyDescent="0.25">
      <c r="A160" s="39">
        <v>13140</v>
      </c>
      <c r="B160" s="148" t="s">
        <v>337</v>
      </c>
      <c r="C160" s="148" t="s">
        <v>5207</v>
      </c>
      <c r="D160" s="142">
        <v>0.93149999999999999</v>
      </c>
    </row>
    <row r="161" spans="1:4" ht="15" x14ac:dyDescent="0.25">
      <c r="A161" s="150"/>
      <c r="B161" s="149"/>
      <c r="C161" s="148" t="s">
        <v>5208</v>
      </c>
      <c r="D161" s="142"/>
    </row>
    <row r="162" spans="1:4" ht="15" x14ac:dyDescent="0.25">
      <c r="A162" s="150"/>
      <c r="B162" s="149"/>
      <c r="C162" s="148" t="s">
        <v>5209</v>
      </c>
      <c r="D162" s="142"/>
    </row>
    <row r="163" spans="1:4" ht="15" x14ac:dyDescent="0.25">
      <c r="A163" s="150"/>
      <c r="B163" s="149"/>
      <c r="C163" s="149"/>
      <c r="D163" s="142"/>
    </row>
    <row r="164" spans="1:4" ht="15" x14ac:dyDescent="0.25">
      <c r="A164" s="39">
        <v>13220</v>
      </c>
      <c r="B164" s="148" t="s">
        <v>366</v>
      </c>
      <c r="C164" s="148" t="s">
        <v>5210</v>
      </c>
      <c r="D164" s="142">
        <v>0.79080000000000006</v>
      </c>
    </row>
    <row r="165" spans="1:4" ht="15" x14ac:dyDescent="0.25">
      <c r="A165" s="150"/>
      <c r="B165" s="149"/>
      <c r="C165" s="148" t="s">
        <v>5211</v>
      </c>
      <c r="D165" s="142"/>
    </row>
    <row r="166" spans="1:4" ht="15" x14ac:dyDescent="0.25">
      <c r="A166" s="150"/>
      <c r="B166" s="149"/>
      <c r="C166" s="149"/>
      <c r="D166" s="142"/>
    </row>
    <row r="167" spans="1:4" ht="15" x14ac:dyDescent="0.25">
      <c r="A167" s="39">
        <v>13380</v>
      </c>
      <c r="B167" s="148" t="s">
        <v>363</v>
      </c>
      <c r="C167" s="148" t="s">
        <v>5212</v>
      </c>
      <c r="D167" s="142">
        <v>1.2999000000000001</v>
      </c>
    </row>
    <row r="168" spans="1:4" ht="15" x14ac:dyDescent="0.25">
      <c r="A168" s="150"/>
      <c r="B168" s="149"/>
      <c r="C168" s="149"/>
      <c r="D168" s="142"/>
    </row>
    <row r="169" spans="1:4" ht="15" x14ac:dyDescent="0.25">
      <c r="A169" s="39">
        <v>13460</v>
      </c>
      <c r="B169" s="148" t="s">
        <v>7217</v>
      </c>
      <c r="C169" s="148" t="s">
        <v>5213</v>
      </c>
      <c r="D169" s="142">
        <v>1.1012</v>
      </c>
    </row>
    <row r="170" spans="1:4" ht="15" x14ac:dyDescent="0.25">
      <c r="A170" s="150"/>
      <c r="B170" s="149"/>
      <c r="C170" s="149"/>
      <c r="D170" s="142"/>
    </row>
    <row r="171" spans="1:4" ht="15" x14ac:dyDescent="0.25">
      <c r="A171" s="39">
        <v>13740</v>
      </c>
      <c r="B171" s="148" t="s">
        <v>216</v>
      </c>
      <c r="C171" s="148" t="s">
        <v>5214</v>
      </c>
      <c r="D171" s="142">
        <v>0.8992</v>
      </c>
    </row>
    <row r="172" spans="1:4" ht="15" x14ac:dyDescent="0.25">
      <c r="A172" s="147"/>
      <c r="B172" s="148"/>
      <c r="C172" s="148" t="s">
        <v>7124</v>
      </c>
      <c r="D172" s="142"/>
    </row>
    <row r="173" spans="1:4" ht="15" x14ac:dyDescent="0.25">
      <c r="A173" s="150"/>
      <c r="B173" s="149"/>
      <c r="C173" s="148" t="s">
        <v>5215</v>
      </c>
      <c r="D173" s="142"/>
    </row>
    <row r="174" spans="1:4" ht="15" x14ac:dyDescent="0.25">
      <c r="A174" s="150"/>
      <c r="B174" s="149"/>
      <c r="C174" s="149"/>
      <c r="D174" s="142"/>
    </row>
    <row r="175" spans="1:4" ht="15" x14ac:dyDescent="0.25">
      <c r="A175" s="39">
        <v>13780</v>
      </c>
      <c r="B175" s="148" t="s">
        <v>238</v>
      </c>
      <c r="C175" s="148" t="s">
        <v>5216</v>
      </c>
      <c r="D175" s="142">
        <v>0.84279999999999999</v>
      </c>
    </row>
    <row r="176" spans="1:4" ht="15" x14ac:dyDescent="0.25">
      <c r="A176" s="150"/>
      <c r="B176" s="149"/>
      <c r="C176" s="148" t="s">
        <v>5217</v>
      </c>
      <c r="D176" s="142"/>
    </row>
    <row r="177" spans="1:4" ht="15" x14ac:dyDescent="0.25">
      <c r="A177" s="150"/>
      <c r="B177" s="149"/>
      <c r="C177" s="149"/>
      <c r="D177" s="142"/>
    </row>
    <row r="178" spans="1:4" ht="15" x14ac:dyDescent="0.25">
      <c r="A178" s="39">
        <v>13820</v>
      </c>
      <c r="B178" s="148" t="s">
        <v>16</v>
      </c>
      <c r="C178" s="148" t="s">
        <v>5218</v>
      </c>
      <c r="D178" s="142">
        <v>0.79160000000000008</v>
      </c>
    </row>
    <row r="179" spans="1:4" ht="15" x14ac:dyDescent="0.25">
      <c r="A179" s="150"/>
      <c r="B179" s="149"/>
      <c r="C179" s="148" t="s">
        <v>5219</v>
      </c>
      <c r="D179" s="142"/>
    </row>
    <row r="180" spans="1:4" ht="15" x14ac:dyDescent="0.25">
      <c r="A180" s="150"/>
      <c r="B180" s="149"/>
      <c r="C180" s="148" t="s">
        <v>5220</v>
      </c>
      <c r="D180" s="142"/>
    </row>
    <row r="181" spans="1:4" ht="15" x14ac:dyDescent="0.25">
      <c r="A181" s="150"/>
      <c r="B181" s="149"/>
      <c r="C181" s="148" t="s">
        <v>5221</v>
      </c>
      <c r="D181" s="142"/>
    </row>
    <row r="182" spans="1:4" ht="15" x14ac:dyDescent="0.25">
      <c r="A182" s="150"/>
      <c r="B182" s="149"/>
      <c r="C182" s="148" t="s">
        <v>5222</v>
      </c>
      <c r="D182" s="142"/>
    </row>
    <row r="183" spans="1:4" ht="15" x14ac:dyDescent="0.25">
      <c r="A183" s="150"/>
      <c r="B183" s="149"/>
      <c r="C183" s="148" t="s">
        <v>5223</v>
      </c>
      <c r="D183" s="142"/>
    </row>
    <row r="184" spans="1:4" ht="15" x14ac:dyDescent="0.25">
      <c r="A184" s="150"/>
      <c r="B184" s="149"/>
      <c r="C184" s="149"/>
      <c r="D184" s="142"/>
    </row>
    <row r="185" spans="1:4" ht="15" x14ac:dyDescent="0.25">
      <c r="A185" s="39">
        <v>13900</v>
      </c>
      <c r="B185" s="148" t="s">
        <v>264</v>
      </c>
      <c r="C185" s="148" t="s">
        <v>5224</v>
      </c>
      <c r="D185" s="142">
        <v>0.90260000000000007</v>
      </c>
    </row>
    <row r="186" spans="1:4" ht="15" x14ac:dyDescent="0.25">
      <c r="A186" s="150"/>
      <c r="B186" s="149"/>
      <c r="C186" s="148" t="s">
        <v>5225</v>
      </c>
      <c r="D186" s="142"/>
    </row>
    <row r="187" spans="1:4" ht="15" x14ac:dyDescent="0.25">
      <c r="A187" s="150"/>
      <c r="B187" s="149"/>
      <c r="C187" s="148" t="s">
        <v>5226</v>
      </c>
      <c r="D187" s="142"/>
    </row>
    <row r="188" spans="1:4" ht="15" x14ac:dyDescent="0.25">
      <c r="A188" s="150"/>
      <c r="B188" s="149"/>
      <c r="C188" s="149"/>
      <c r="D188" s="142"/>
    </row>
    <row r="189" spans="1:4" ht="15" x14ac:dyDescent="0.25">
      <c r="A189" s="39">
        <v>13980</v>
      </c>
      <c r="B189" s="148" t="s">
        <v>7218</v>
      </c>
      <c r="C189" s="148" t="s">
        <v>5227</v>
      </c>
      <c r="D189" s="142">
        <v>0.85670000000000002</v>
      </c>
    </row>
    <row r="190" spans="1:4" ht="15" x14ac:dyDescent="0.25">
      <c r="A190" s="150"/>
      <c r="B190" s="149"/>
      <c r="C190" s="148" t="s">
        <v>5228</v>
      </c>
      <c r="D190" s="142"/>
    </row>
    <row r="191" spans="1:4" ht="15" x14ac:dyDescent="0.25">
      <c r="A191" s="150"/>
      <c r="B191" s="149"/>
      <c r="C191" s="148" t="s">
        <v>5229</v>
      </c>
      <c r="D191" s="142"/>
    </row>
    <row r="192" spans="1:4" ht="15" x14ac:dyDescent="0.25">
      <c r="A192" s="150"/>
      <c r="B192" s="149"/>
      <c r="C192" s="148" t="s">
        <v>5230</v>
      </c>
      <c r="D192" s="142"/>
    </row>
    <row r="193" spans="1:4" ht="15" x14ac:dyDescent="0.25">
      <c r="A193" s="150"/>
      <c r="B193" s="149"/>
      <c r="C193" s="149"/>
      <c r="D193" s="142"/>
    </row>
    <row r="194" spans="1:4" ht="15" x14ac:dyDescent="0.25">
      <c r="A194" s="39">
        <v>14010</v>
      </c>
      <c r="B194" s="148" t="s">
        <v>124</v>
      </c>
      <c r="C194" s="148" t="s">
        <v>5231</v>
      </c>
      <c r="D194" s="142">
        <v>0.8579</v>
      </c>
    </row>
    <row r="195" spans="1:4" ht="15" x14ac:dyDescent="0.25">
      <c r="A195" s="150"/>
      <c r="B195" s="149"/>
      <c r="C195"/>
      <c r="D195" s="142"/>
    </row>
    <row r="196" spans="1:4" ht="15" x14ac:dyDescent="0.25">
      <c r="A196" s="150"/>
      <c r="B196" s="149"/>
      <c r="C196" s="149"/>
      <c r="D196" s="142"/>
    </row>
    <row r="197" spans="1:4" ht="15" x14ac:dyDescent="0.25">
      <c r="A197" s="39">
        <v>14020</v>
      </c>
      <c r="B197" s="148" t="s">
        <v>145</v>
      </c>
      <c r="C197" s="148" t="s">
        <v>5232</v>
      </c>
      <c r="D197" s="142">
        <v>0.8972</v>
      </c>
    </row>
    <row r="198" spans="1:4" ht="15" x14ac:dyDescent="0.25">
      <c r="A198" s="150"/>
      <c r="B198" s="149"/>
      <c r="C198" s="148" t="s">
        <v>5233</v>
      </c>
      <c r="D198" s="142"/>
    </row>
    <row r="199" spans="1:4" ht="15" x14ac:dyDescent="0.25">
      <c r="A199" s="150"/>
      <c r="B199" s="149"/>
      <c r="C199" s="149"/>
      <c r="D199" s="142"/>
    </row>
    <row r="200" spans="1:4" ht="15" x14ac:dyDescent="0.25">
      <c r="A200" s="39">
        <v>14100</v>
      </c>
      <c r="B200" s="148" t="s">
        <v>291</v>
      </c>
      <c r="C200" s="148" t="s">
        <v>5234</v>
      </c>
      <c r="D200" s="142">
        <v>0.83230000000000004</v>
      </c>
    </row>
    <row r="201" spans="1:4" ht="15" x14ac:dyDescent="0.25">
      <c r="A201" s="150"/>
      <c r="B201" s="149"/>
      <c r="C201" s="148" t="s">
        <v>5235</v>
      </c>
      <c r="D201" s="142"/>
    </row>
    <row r="202" spans="1:4" ht="15" x14ac:dyDescent="0.25">
      <c r="A202" s="150"/>
      <c r="B202" s="149"/>
      <c r="C202" s="149"/>
      <c r="D202" s="142"/>
    </row>
    <row r="203" spans="1:4" ht="15" x14ac:dyDescent="0.25">
      <c r="A203" s="39">
        <v>14260</v>
      </c>
      <c r="B203" s="148" t="s">
        <v>113</v>
      </c>
      <c r="C203" s="148" t="s">
        <v>5236</v>
      </c>
      <c r="D203" s="142">
        <v>0.9083</v>
      </c>
    </row>
    <row r="204" spans="1:4" ht="15" x14ac:dyDescent="0.25">
      <c r="A204" s="150"/>
      <c r="B204" s="149"/>
      <c r="C204" s="148" t="s">
        <v>5237</v>
      </c>
      <c r="D204" s="142"/>
    </row>
    <row r="205" spans="1:4" ht="15" x14ac:dyDescent="0.25">
      <c r="A205" s="150"/>
      <c r="B205" s="149"/>
      <c r="C205" s="148" t="s">
        <v>5238</v>
      </c>
      <c r="D205" s="142"/>
    </row>
    <row r="206" spans="1:4" ht="15" x14ac:dyDescent="0.25">
      <c r="A206" s="150"/>
      <c r="B206" s="149"/>
      <c r="C206" s="148" t="s">
        <v>5239</v>
      </c>
      <c r="D206" s="142"/>
    </row>
    <row r="207" spans="1:4" ht="15" x14ac:dyDescent="0.25">
      <c r="A207" s="150"/>
      <c r="B207" s="149"/>
      <c r="C207" s="148" t="s">
        <v>5240</v>
      </c>
      <c r="D207" s="142"/>
    </row>
    <row r="208" spans="1:4" ht="15" x14ac:dyDescent="0.25">
      <c r="A208" s="150"/>
      <c r="B208" s="149"/>
      <c r="C208" s="149"/>
      <c r="D208" s="142"/>
    </row>
    <row r="209" spans="1:4" ht="15" x14ac:dyDescent="0.25">
      <c r="A209" s="39">
        <v>14454</v>
      </c>
      <c r="B209" s="148" t="s">
        <v>189</v>
      </c>
      <c r="C209" s="148" t="s">
        <v>5241</v>
      </c>
      <c r="D209" s="142">
        <v>1.1568000000000001</v>
      </c>
    </row>
    <row r="210" spans="1:4" ht="15" x14ac:dyDescent="0.25">
      <c r="A210" s="150"/>
      <c r="B210" s="149"/>
      <c r="C210" s="148" t="s">
        <v>5242</v>
      </c>
      <c r="D210" s="142"/>
    </row>
    <row r="211" spans="1:4" ht="15" x14ac:dyDescent="0.25">
      <c r="A211" s="150"/>
      <c r="B211" s="149"/>
      <c r="C211" s="148" t="s">
        <v>5243</v>
      </c>
      <c r="D211" s="142"/>
    </row>
    <row r="212" spans="1:4" ht="15" x14ac:dyDescent="0.25">
      <c r="A212" s="150"/>
      <c r="B212" s="149"/>
      <c r="C212" s="149"/>
      <c r="D212" s="142"/>
    </row>
    <row r="213" spans="1:4" ht="15" x14ac:dyDescent="0.25">
      <c r="A213" s="39">
        <v>14500</v>
      </c>
      <c r="B213" s="148" t="s">
        <v>66</v>
      </c>
      <c r="C213" s="148" t="s">
        <v>5244</v>
      </c>
      <c r="D213" s="142">
        <v>1.0181</v>
      </c>
    </row>
    <row r="214" spans="1:4" ht="15" x14ac:dyDescent="0.25">
      <c r="A214" s="150"/>
      <c r="B214" s="149"/>
      <c r="C214" s="149"/>
      <c r="D214" s="142"/>
    </row>
    <row r="215" spans="1:4" ht="15" x14ac:dyDescent="0.25">
      <c r="A215" s="39">
        <v>14540</v>
      </c>
      <c r="B215" s="148" t="s">
        <v>162</v>
      </c>
      <c r="C215" s="148" t="s">
        <v>5245</v>
      </c>
      <c r="D215" s="142">
        <v>0.88450000000000006</v>
      </c>
    </row>
    <row r="216" spans="1:4" ht="15" x14ac:dyDescent="0.25">
      <c r="A216" s="150"/>
      <c r="B216" s="149"/>
      <c r="C216" s="148" t="s">
        <v>5246</v>
      </c>
      <c r="D216" s="142"/>
    </row>
    <row r="217" spans="1:4" ht="15" x14ac:dyDescent="0.25">
      <c r="A217" s="150"/>
      <c r="B217" s="149"/>
      <c r="C217" s="148" t="s">
        <v>5247</v>
      </c>
      <c r="D217" s="142"/>
    </row>
    <row r="218" spans="1:4" ht="15" x14ac:dyDescent="0.25">
      <c r="A218" s="150"/>
      <c r="B218" s="149"/>
      <c r="C218" s="148" t="s">
        <v>5248</v>
      </c>
      <c r="D218" s="142"/>
    </row>
    <row r="219" spans="1:4" ht="15" x14ac:dyDescent="0.25">
      <c r="A219" s="150"/>
      <c r="B219" s="149"/>
      <c r="C219" s="149"/>
      <c r="D219" s="142"/>
    </row>
    <row r="220" spans="1:4" ht="15" x14ac:dyDescent="0.25">
      <c r="A220" s="39">
        <v>14740</v>
      </c>
      <c r="B220" s="148" t="s">
        <v>7219</v>
      </c>
      <c r="C220" s="148" t="s">
        <v>5249</v>
      </c>
      <c r="D220" s="142">
        <v>1.2524</v>
      </c>
    </row>
    <row r="221" spans="1:4" ht="15" x14ac:dyDescent="0.25">
      <c r="A221" s="150"/>
      <c r="B221" s="149"/>
      <c r="C221" s="149"/>
      <c r="D221" s="142"/>
    </row>
    <row r="222" spans="1:4" ht="15" x14ac:dyDescent="0.25">
      <c r="A222" s="39">
        <v>14860</v>
      </c>
      <c r="B222" s="148" t="s">
        <v>72</v>
      </c>
      <c r="C222" s="148" t="s">
        <v>5250</v>
      </c>
      <c r="D222" s="142">
        <v>1.1806000000000001</v>
      </c>
    </row>
    <row r="223" spans="1:4" ht="15" x14ac:dyDescent="0.25">
      <c r="A223" s="150"/>
      <c r="B223" s="149"/>
      <c r="C223" s="149"/>
      <c r="D223" s="142"/>
    </row>
    <row r="224" spans="1:4" ht="15" x14ac:dyDescent="0.25">
      <c r="A224" s="39">
        <v>15180</v>
      </c>
      <c r="B224" s="148" t="s">
        <v>328</v>
      </c>
      <c r="C224" s="148" t="s">
        <v>5251</v>
      </c>
      <c r="D224" s="142">
        <v>0.80890000000000006</v>
      </c>
    </row>
    <row r="225" spans="1:4" ht="15" x14ac:dyDescent="0.25">
      <c r="A225" s="150"/>
      <c r="B225" s="149"/>
      <c r="C225" s="149"/>
      <c r="D225" s="142"/>
    </row>
    <row r="226" spans="1:4" ht="15" x14ac:dyDescent="0.25">
      <c r="A226" s="39">
        <v>15260</v>
      </c>
      <c r="B226" s="148" t="s">
        <v>101</v>
      </c>
      <c r="C226" s="148" t="s">
        <v>5252</v>
      </c>
      <c r="D226" s="142">
        <v>0.92820000000000003</v>
      </c>
    </row>
    <row r="227" spans="1:4" ht="15" x14ac:dyDescent="0.25">
      <c r="A227" s="150"/>
      <c r="B227" s="149"/>
      <c r="C227" s="148" t="s">
        <v>5253</v>
      </c>
      <c r="D227" s="142"/>
    </row>
    <row r="228" spans="1:4" ht="15" x14ac:dyDescent="0.25">
      <c r="A228" s="150"/>
      <c r="B228" s="149"/>
      <c r="C228" s="148" t="s">
        <v>5254</v>
      </c>
      <c r="D228" s="142"/>
    </row>
    <row r="229" spans="1:4" ht="15" x14ac:dyDescent="0.25">
      <c r="A229" s="150"/>
      <c r="B229" s="149"/>
      <c r="C229" s="149"/>
      <c r="D229" s="142"/>
    </row>
    <row r="230" spans="1:4" ht="15" x14ac:dyDescent="0.25">
      <c r="A230" s="39">
        <v>15380</v>
      </c>
      <c r="B230" s="148" t="s">
        <v>7220</v>
      </c>
      <c r="C230" s="148" t="s">
        <v>5255</v>
      </c>
      <c r="D230" s="142">
        <v>1.0538000000000001</v>
      </c>
    </row>
    <row r="231" spans="1:4" ht="15" x14ac:dyDescent="0.25">
      <c r="A231" s="150"/>
      <c r="B231" s="149"/>
      <c r="C231" s="148" t="s">
        <v>5256</v>
      </c>
      <c r="D231" s="142"/>
    </row>
    <row r="232" spans="1:4" ht="15" x14ac:dyDescent="0.25">
      <c r="A232" s="150"/>
      <c r="B232" s="149"/>
      <c r="C232" s="149"/>
      <c r="D232" s="142"/>
    </row>
    <row r="233" spans="1:4" ht="15" x14ac:dyDescent="0.25">
      <c r="A233" s="39">
        <v>15500</v>
      </c>
      <c r="B233" s="148" t="s">
        <v>248</v>
      </c>
      <c r="C233" s="148" t="s">
        <v>5257</v>
      </c>
      <c r="D233" s="142">
        <v>0.85570000000000002</v>
      </c>
    </row>
    <row r="234" spans="1:4" ht="15" x14ac:dyDescent="0.25">
      <c r="A234" s="150"/>
      <c r="B234" s="149"/>
      <c r="C234" s="149"/>
      <c r="D234" s="142"/>
    </row>
    <row r="235" spans="1:4" ht="15" x14ac:dyDescent="0.25">
      <c r="A235" s="39">
        <v>15540</v>
      </c>
      <c r="B235" s="148" t="s">
        <v>348</v>
      </c>
      <c r="C235" s="148" t="s">
        <v>5258</v>
      </c>
      <c r="D235" s="142">
        <v>0.96030000000000004</v>
      </c>
    </row>
    <row r="236" spans="1:4" ht="15" x14ac:dyDescent="0.25">
      <c r="A236" s="150"/>
      <c r="B236" s="149"/>
      <c r="C236" s="148" t="s">
        <v>5259</v>
      </c>
      <c r="D236" s="142"/>
    </row>
    <row r="237" spans="1:4" ht="15" x14ac:dyDescent="0.25">
      <c r="A237" s="150"/>
      <c r="B237" s="149"/>
      <c r="C237" s="148" t="s">
        <v>5260</v>
      </c>
      <c r="D237" s="142"/>
    </row>
    <row r="238" spans="1:4" ht="15" x14ac:dyDescent="0.25">
      <c r="A238" s="150"/>
      <c r="B238" s="149"/>
      <c r="C238" s="149"/>
      <c r="D238" s="142"/>
    </row>
    <row r="239" spans="1:4" ht="15" x14ac:dyDescent="0.25">
      <c r="A239" s="39">
        <v>15680</v>
      </c>
      <c r="B239" s="148" t="s">
        <v>182</v>
      </c>
      <c r="C239" s="148" t="s">
        <v>5261</v>
      </c>
      <c r="D239" s="142">
        <v>0.88470000000000004</v>
      </c>
    </row>
    <row r="240" spans="1:4" ht="15" x14ac:dyDescent="0.25">
      <c r="A240" s="150"/>
      <c r="B240" s="149"/>
      <c r="C240" s="149"/>
      <c r="D240" s="142"/>
    </row>
    <row r="241" spans="1:4" ht="15" x14ac:dyDescent="0.25">
      <c r="A241" s="39">
        <v>15764</v>
      </c>
      <c r="B241" s="148" t="s">
        <v>187</v>
      </c>
      <c r="C241" s="148" t="s">
        <v>5262</v>
      </c>
      <c r="D241" s="142">
        <v>1.0482</v>
      </c>
    </row>
    <row r="242" spans="1:4" ht="15" x14ac:dyDescent="0.25">
      <c r="A242" s="150"/>
      <c r="B242" s="149"/>
      <c r="C242" s="148" t="s">
        <v>5263</v>
      </c>
      <c r="D242" s="142"/>
    </row>
    <row r="243" spans="1:4" ht="15" x14ac:dyDescent="0.25">
      <c r="A243" s="150"/>
      <c r="B243" s="149"/>
      <c r="C243" s="149"/>
      <c r="D243" s="142"/>
    </row>
    <row r="244" spans="1:4" ht="15" x14ac:dyDescent="0.25">
      <c r="A244" s="39">
        <v>15804</v>
      </c>
      <c r="B244" s="148" t="s">
        <v>228</v>
      </c>
      <c r="C244" s="148" t="s">
        <v>5264</v>
      </c>
      <c r="D244" s="142">
        <v>1.0121</v>
      </c>
    </row>
    <row r="245" spans="1:4" ht="15" x14ac:dyDescent="0.25">
      <c r="A245" s="150"/>
      <c r="B245" s="149"/>
      <c r="C245" s="148" t="s">
        <v>5265</v>
      </c>
      <c r="D245" s="142"/>
    </row>
    <row r="246" spans="1:4" ht="15" x14ac:dyDescent="0.25">
      <c r="A246" s="150"/>
      <c r="B246" s="149"/>
      <c r="C246" s="148" t="s">
        <v>5266</v>
      </c>
      <c r="D246" s="142"/>
    </row>
    <row r="247" spans="1:4" ht="15" x14ac:dyDescent="0.25">
      <c r="A247" s="150"/>
      <c r="B247" s="149"/>
      <c r="C247" s="149"/>
      <c r="D247" s="142"/>
    </row>
    <row r="248" spans="1:4" ht="15" x14ac:dyDescent="0.25">
      <c r="A248" s="39">
        <v>15940</v>
      </c>
      <c r="B248" s="148" t="s">
        <v>267</v>
      </c>
      <c r="C248" s="148" t="s">
        <v>5267</v>
      </c>
      <c r="D248" s="142">
        <v>0.74540000000000006</v>
      </c>
    </row>
    <row r="249" spans="1:4" ht="15" x14ac:dyDescent="0.25">
      <c r="A249" s="150"/>
      <c r="B249" s="149"/>
      <c r="C249" s="148" t="s">
        <v>5268</v>
      </c>
      <c r="D249" s="142"/>
    </row>
    <row r="250" spans="1:4" ht="15" x14ac:dyDescent="0.25">
      <c r="A250" s="150"/>
      <c r="B250" s="149"/>
      <c r="C250" s="149"/>
      <c r="D250" s="142"/>
    </row>
    <row r="251" spans="1:4" ht="15" x14ac:dyDescent="0.25">
      <c r="A251" s="39">
        <v>15980</v>
      </c>
      <c r="B251" s="148" t="s">
        <v>93</v>
      </c>
      <c r="C251" s="148" t="s">
        <v>5269</v>
      </c>
      <c r="D251" s="142">
        <v>0.92020000000000002</v>
      </c>
    </row>
    <row r="252" spans="1:4" ht="15" x14ac:dyDescent="0.25">
      <c r="A252" s="150"/>
      <c r="B252" s="149"/>
      <c r="C252" s="149"/>
      <c r="D252" s="142"/>
    </row>
    <row r="253" spans="1:4" ht="15" x14ac:dyDescent="0.25">
      <c r="A253" s="39">
        <v>16020</v>
      </c>
      <c r="B253" s="148" t="s">
        <v>119</v>
      </c>
      <c r="C253" s="148" t="s">
        <v>5270</v>
      </c>
      <c r="D253" s="142">
        <v>0.72489999999999999</v>
      </c>
    </row>
    <row r="254" spans="1:4" ht="15" x14ac:dyDescent="0.25">
      <c r="A254" s="150"/>
      <c r="B254" s="149"/>
      <c r="C254" s="148" t="s">
        <v>5271</v>
      </c>
      <c r="D254" s="142"/>
    </row>
    <row r="255" spans="1:4" ht="15" x14ac:dyDescent="0.25">
      <c r="A255" s="150"/>
      <c r="B255" s="149"/>
      <c r="C255" s="148" t="s">
        <v>5272</v>
      </c>
      <c r="D255" s="142"/>
    </row>
    <row r="256" spans="1:4" ht="15" x14ac:dyDescent="0.25">
      <c r="A256" s="150"/>
      <c r="B256" s="149"/>
      <c r="C256" s="149"/>
      <c r="D256" s="142"/>
    </row>
    <row r="257" spans="1:4" ht="15" x14ac:dyDescent="0.25">
      <c r="A257" s="39">
        <v>16060</v>
      </c>
      <c r="B257" s="148" t="s">
        <v>126</v>
      </c>
      <c r="C257" s="148" t="s">
        <v>5273</v>
      </c>
      <c r="D257" s="142">
        <v>0.81440000000000001</v>
      </c>
    </row>
    <row r="258" spans="1:4" ht="15" x14ac:dyDescent="0.25">
      <c r="A258" s="147"/>
      <c r="B258" s="148"/>
      <c r="C258" s="148" t="s">
        <v>7125</v>
      </c>
      <c r="D258" s="142"/>
    </row>
    <row r="259" spans="1:4" ht="15" x14ac:dyDescent="0.25">
      <c r="A259" s="150"/>
      <c r="B259" s="149"/>
      <c r="C259" s="148" t="s">
        <v>5274</v>
      </c>
      <c r="D259" s="142"/>
    </row>
    <row r="260" spans="1:4" ht="15" x14ac:dyDescent="0.25">
      <c r="A260" s="150"/>
      <c r="B260" s="149"/>
      <c r="C260" s="149"/>
      <c r="D260" s="142"/>
    </row>
    <row r="261" spans="1:4" s="140" customFormat="1" ht="15" x14ac:dyDescent="0.25">
      <c r="A261" s="39">
        <v>16180</v>
      </c>
      <c r="B261" s="148" t="s">
        <v>222</v>
      </c>
      <c r="C261" s="148" t="s">
        <v>5275</v>
      </c>
      <c r="D261" s="142">
        <v>0.90970000000000006</v>
      </c>
    </row>
    <row r="262" spans="1:4" ht="15" x14ac:dyDescent="0.25">
      <c r="A262" s="150"/>
      <c r="B262" s="149"/>
      <c r="C262" s="149"/>
      <c r="D262" s="142"/>
    </row>
    <row r="263" spans="1:4" ht="15" x14ac:dyDescent="0.25">
      <c r="A263" s="39">
        <v>16220</v>
      </c>
      <c r="B263" s="148" t="s">
        <v>379</v>
      </c>
      <c r="C263" s="148" t="s">
        <v>5276</v>
      </c>
      <c r="D263" s="142">
        <v>0.88890000000000002</v>
      </c>
    </row>
    <row r="264" spans="1:4" ht="15" x14ac:dyDescent="0.25">
      <c r="A264" s="150"/>
      <c r="B264" s="149"/>
      <c r="C264" s="149"/>
      <c r="D264" s="142"/>
    </row>
    <row r="265" spans="1:4" ht="15" x14ac:dyDescent="0.25">
      <c r="A265" s="39">
        <v>16300</v>
      </c>
      <c r="B265" s="148" t="s">
        <v>148</v>
      </c>
      <c r="C265" s="148" t="s">
        <v>5277</v>
      </c>
      <c r="D265" s="142">
        <v>0.86699999999999999</v>
      </c>
    </row>
    <row r="266" spans="1:4" ht="15" x14ac:dyDescent="0.25">
      <c r="A266" s="150"/>
      <c r="B266" s="149"/>
      <c r="C266" s="148" t="s">
        <v>5278</v>
      </c>
      <c r="D266" s="142"/>
    </row>
    <row r="267" spans="1:4" ht="15" x14ac:dyDescent="0.25">
      <c r="A267" s="150"/>
      <c r="B267" s="149"/>
      <c r="C267" s="148" t="s">
        <v>5279</v>
      </c>
      <c r="D267" s="142"/>
    </row>
    <row r="268" spans="1:4" ht="15" x14ac:dyDescent="0.25">
      <c r="A268" s="150"/>
      <c r="B268" s="149"/>
      <c r="C268" s="149"/>
      <c r="D268" s="142"/>
    </row>
    <row r="269" spans="1:4" ht="15" x14ac:dyDescent="0.25">
      <c r="A269" s="39">
        <v>16540</v>
      </c>
      <c r="B269" s="148" t="s">
        <v>295</v>
      </c>
      <c r="C269" s="148" t="s">
        <v>5280</v>
      </c>
      <c r="D269" s="142">
        <v>1.125</v>
      </c>
    </row>
    <row r="270" spans="1:4" ht="15" x14ac:dyDescent="0.25">
      <c r="A270" s="150"/>
      <c r="B270" s="149"/>
      <c r="C270" s="149"/>
      <c r="D270" s="142"/>
    </row>
    <row r="271" spans="1:4" ht="15" x14ac:dyDescent="0.25">
      <c r="A271" s="39">
        <v>16580</v>
      </c>
      <c r="B271" s="148" t="s">
        <v>122</v>
      </c>
      <c r="C271" s="148" t="s">
        <v>5281</v>
      </c>
      <c r="D271" s="142">
        <v>0.88990000000000002</v>
      </c>
    </row>
    <row r="272" spans="1:4" ht="15" x14ac:dyDescent="0.25">
      <c r="A272" s="150"/>
      <c r="B272" s="149"/>
      <c r="C272" s="148" t="s">
        <v>5282</v>
      </c>
      <c r="D272" s="142"/>
    </row>
    <row r="273" spans="1:4" ht="15" x14ac:dyDescent="0.25">
      <c r="A273" s="150"/>
      <c r="B273" s="149"/>
      <c r="C273" s="149"/>
      <c r="D273" s="142"/>
    </row>
    <row r="274" spans="1:4" ht="15" x14ac:dyDescent="0.25">
      <c r="A274" s="39">
        <v>16620</v>
      </c>
      <c r="B274" s="148" t="s">
        <v>365</v>
      </c>
      <c r="C274" s="148" t="s">
        <v>5283</v>
      </c>
      <c r="D274" s="142">
        <v>0.79760000000000009</v>
      </c>
    </row>
    <row r="275" spans="1:4" ht="15" x14ac:dyDescent="0.25">
      <c r="A275" s="150"/>
      <c r="B275" s="149"/>
      <c r="C275" s="148" t="s">
        <v>5284</v>
      </c>
      <c r="D275" s="142"/>
    </row>
    <row r="276" spans="1:4" ht="15" x14ac:dyDescent="0.25">
      <c r="A276" s="150"/>
      <c r="B276" s="149"/>
      <c r="C276" s="148" t="s">
        <v>7126</v>
      </c>
      <c r="D276" s="142"/>
    </row>
    <row r="277" spans="1:4" ht="15" x14ac:dyDescent="0.25">
      <c r="A277" s="150"/>
      <c r="B277" s="149"/>
      <c r="C277" s="148" t="s">
        <v>5285</v>
      </c>
      <c r="D277" s="142"/>
    </row>
    <row r="278" spans="1:4" ht="15" x14ac:dyDescent="0.25">
      <c r="A278" s="150"/>
      <c r="B278" s="149"/>
      <c r="C278" s="148" t="s">
        <v>5560</v>
      </c>
      <c r="D278" s="142"/>
    </row>
    <row r="279" spans="1:4" ht="15" x14ac:dyDescent="0.25">
      <c r="A279" s="150"/>
      <c r="B279" s="149"/>
      <c r="C279" s="149"/>
      <c r="D279" s="142"/>
    </row>
    <row r="280" spans="1:4" ht="15" x14ac:dyDescent="0.25">
      <c r="A280" s="39">
        <v>16700</v>
      </c>
      <c r="B280" s="148" t="s">
        <v>307</v>
      </c>
      <c r="C280" s="148" t="s">
        <v>5286</v>
      </c>
      <c r="D280" s="142">
        <v>0.88750000000000007</v>
      </c>
    </row>
    <row r="281" spans="1:4" ht="15" x14ac:dyDescent="0.25">
      <c r="A281" s="150"/>
      <c r="B281" s="149"/>
      <c r="C281" s="148" t="s">
        <v>5287</v>
      </c>
      <c r="D281" s="142"/>
    </row>
    <row r="282" spans="1:4" ht="15" x14ac:dyDescent="0.25">
      <c r="A282" s="150"/>
      <c r="B282" s="149"/>
      <c r="C282" s="148" t="s">
        <v>5288</v>
      </c>
      <c r="D282" s="142"/>
    </row>
    <row r="283" spans="1:4" ht="15" x14ac:dyDescent="0.25">
      <c r="A283" s="150"/>
      <c r="B283" s="149"/>
      <c r="C283" s="149"/>
      <c r="D283" s="142"/>
    </row>
    <row r="284" spans="1:4" ht="15" x14ac:dyDescent="0.25">
      <c r="A284" s="39">
        <v>16740</v>
      </c>
      <c r="B284" s="148" t="s">
        <v>252</v>
      </c>
      <c r="C284" s="148" t="s">
        <v>7127</v>
      </c>
      <c r="D284" s="142">
        <v>0.94640000000000002</v>
      </c>
    </row>
    <row r="285" spans="1:4" ht="15" x14ac:dyDescent="0.25">
      <c r="A285" s="147"/>
      <c r="B285" s="148"/>
      <c r="C285" s="148" t="s">
        <v>5289</v>
      </c>
      <c r="D285" s="142"/>
    </row>
    <row r="286" spans="1:4" ht="15" x14ac:dyDescent="0.25">
      <c r="A286" s="150"/>
      <c r="B286" s="149"/>
      <c r="C286" s="148" t="s">
        <v>5290</v>
      </c>
      <c r="D286" s="142"/>
    </row>
    <row r="287" spans="1:4" ht="15" x14ac:dyDescent="0.25">
      <c r="A287" s="150"/>
      <c r="B287" s="149"/>
      <c r="C287" s="148" t="s">
        <v>5291</v>
      </c>
      <c r="D287" s="142"/>
    </row>
    <row r="288" spans="1:4" ht="15" x14ac:dyDescent="0.25">
      <c r="A288" s="150"/>
      <c r="B288" s="149"/>
      <c r="C288" s="148" t="s">
        <v>5292</v>
      </c>
      <c r="D288" s="142"/>
    </row>
    <row r="289" spans="1:4" ht="15" x14ac:dyDescent="0.25">
      <c r="A289" s="150"/>
      <c r="B289" s="149"/>
      <c r="C289" s="148" t="s">
        <v>5293</v>
      </c>
      <c r="D289" s="142"/>
    </row>
    <row r="290" spans="1:4" ht="15" x14ac:dyDescent="0.25">
      <c r="A290" s="150"/>
      <c r="B290" s="149"/>
      <c r="C290" s="148" t="s">
        <v>5294</v>
      </c>
      <c r="D290" s="142"/>
    </row>
    <row r="291" spans="1:4" ht="15" x14ac:dyDescent="0.25">
      <c r="A291" s="150"/>
      <c r="B291" s="149"/>
      <c r="C291" s="148" t="s">
        <v>5295</v>
      </c>
      <c r="D291" s="142"/>
    </row>
    <row r="292" spans="1:4" ht="15" x14ac:dyDescent="0.25">
      <c r="A292" s="150"/>
      <c r="B292" s="149"/>
      <c r="C292" s="148" t="s">
        <v>5296</v>
      </c>
      <c r="D292" s="142"/>
    </row>
    <row r="293" spans="1:4" ht="15" x14ac:dyDescent="0.25">
      <c r="A293" s="150"/>
      <c r="B293" s="149"/>
      <c r="C293" s="148" t="s">
        <v>5297</v>
      </c>
      <c r="D293" s="142"/>
    </row>
    <row r="294" spans="1:4" ht="15" x14ac:dyDescent="0.25">
      <c r="A294" s="150"/>
      <c r="B294" s="149"/>
      <c r="C294" s="148" t="s">
        <v>5298</v>
      </c>
      <c r="D294" s="142"/>
    </row>
    <row r="295" spans="1:4" ht="15" x14ac:dyDescent="0.25">
      <c r="A295" s="150"/>
      <c r="B295" s="149"/>
      <c r="C295" s="149"/>
      <c r="D295" s="142"/>
    </row>
    <row r="296" spans="1:4" ht="15" x14ac:dyDescent="0.25">
      <c r="A296" s="39">
        <v>16820</v>
      </c>
      <c r="B296" s="148" t="s">
        <v>349</v>
      </c>
      <c r="C296" s="148" t="s">
        <v>5299</v>
      </c>
      <c r="D296" s="142">
        <v>0.89030000000000009</v>
      </c>
    </row>
    <row r="297" spans="1:4" ht="15" x14ac:dyDescent="0.25">
      <c r="A297" s="150"/>
      <c r="B297" s="149"/>
      <c r="C297" s="148" t="s">
        <v>5300</v>
      </c>
      <c r="D297" s="142"/>
    </row>
    <row r="298" spans="1:4" ht="15" x14ac:dyDescent="0.25">
      <c r="A298" s="150"/>
      <c r="B298" s="149"/>
      <c r="C298" s="148" t="s">
        <v>5301</v>
      </c>
      <c r="D298" s="142"/>
    </row>
    <row r="299" spans="1:4" ht="15" x14ac:dyDescent="0.25">
      <c r="A299" s="150"/>
      <c r="B299" s="149"/>
      <c r="C299" s="148" t="s">
        <v>5302</v>
      </c>
      <c r="D299" s="142"/>
    </row>
    <row r="300" spans="1:4" ht="15" x14ac:dyDescent="0.25">
      <c r="A300" s="150"/>
      <c r="B300" s="149"/>
      <c r="C300" s="148" t="s">
        <v>5303</v>
      </c>
      <c r="D300" s="142"/>
    </row>
    <row r="301" spans="1:4" ht="15" x14ac:dyDescent="0.25">
      <c r="A301" s="150"/>
      <c r="B301" s="149"/>
      <c r="C301" s="149"/>
      <c r="D301" s="142"/>
    </row>
    <row r="302" spans="1:4" ht="15" x14ac:dyDescent="0.25">
      <c r="A302" s="39">
        <v>16860</v>
      </c>
      <c r="B302" s="148" t="s">
        <v>105</v>
      </c>
      <c r="C302" s="148" t="s">
        <v>5304</v>
      </c>
      <c r="D302" s="142">
        <v>0.85140000000000005</v>
      </c>
    </row>
    <row r="303" spans="1:4" ht="15" x14ac:dyDescent="0.25">
      <c r="A303" s="150"/>
      <c r="B303" s="149"/>
      <c r="C303" s="148" t="s">
        <v>5305</v>
      </c>
      <c r="D303" s="142"/>
    </row>
    <row r="304" spans="1:4" ht="15" x14ac:dyDescent="0.25">
      <c r="A304" s="150"/>
      <c r="B304" s="149"/>
      <c r="C304" s="148" t="s">
        <v>5306</v>
      </c>
      <c r="D304" s="142"/>
    </row>
    <row r="305" spans="1:4" ht="15" x14ac:dyDescent="0.25">
      <c r="A305" s="150"/>
      <c r="B305" s="149"/>
      <c r="C305" s="148" t="s">
        <v>5307</v>
      </c>
      <c r="D305" s="142"/>
    </row>
    <row r="306" spans="1:4" ht="15" x14ac:dyDescent="0.25">
      <c r="A306" s="150"/>
      <c r="B306" s="149"/>
      <c r="C306" s="148" t="s">
        <v>5308</v>
      </c>
      <c r="D306" s="142"/>
    </row>
    <row r="307" spans="1:4" ht="15" x14ac:dyDescent="0.25">
      <c r="A307" s="150"/>
      <c r="B307" s="149"/>
      <c r="C307" s="148" t="s">
        <v>5309</v>
      </c>
      <c r="D307" s="142"/>
    </row>
    <row r="308" spans="1:4" ht="15" x14ac:dyDescent="0.25">
      <c r="A308" s="150"/>
      <c r="B308" s="149"/>
      <c r="C308" s="149"/>
      <c r="D308" s="142"/>
    </row>
    <row r="309" spans="1:4" ht="15" x14ac:dyDescent="0.25">
      <c r="A309" s="39">
        <v>16940</v>
      </c>
      <c r="B309" s="148" t="s">
        <v>378</v>
      </c>
      <c r="C309" s="148" t="s">
        <v>5310</v>
      </c>
      <c r="D309" s="142">
        <v>0.89380000000000004</v>
      </c>
    </row>
    <row r="310" spans="1:4" ht="15" x14ac:dyDescent="0.25">
      <c r="A310" s="150"/>
      <c r="B310" s="149"/>
      <c r="C310" s="149"/>
      <c r="D310" s="142"/>
    </row>
    <row r="311" spans="1:4" ht="15" x14ac:dyDescent="0.25">
      <c r="A311" s="39">
        <v>16984</v>
      </c>
      <c r="B311" s="148" t="s">
        <v>7221</v>
      </c>
      <c r="C311" s="148" t="s">
        <v>5311</v>
      </c>
      <c r="D311" s="142">
        <v>1.0419</v>
      </c>
    </row>
    <row r="312" spans="1:4" ht="15" x14ac:dyDescent="0.25">
      <c r="A312" s="150"/>
      <c r="B312" s="149"/>
      <c r="C312" s="148" t="s">
        <v>7128</v>
      </c>
      <c r="D312" s="142"/>
    </row>
    <row r="313" spans="1:4" ht="15" x14ac:dyDescent="0.25">
      <c r="A313" s="150"/>
      <c r="B313" s="149"/>
      <c r="C313" s="148" t="s">
        <v>5312</v>
      </c>
      <c r="D313" s="142"/>
    </row>
    <row r="314" spans="1:4" ht="15" x14ac:dyDescent="0.25">
      <c r="A314" s="150"/>
      <c r="B314" s="149"/>
      <c r="C314" s="148" t="s">
        <v>5314</v>
      </c>
      <c r="D314" s="142"/>
    </row>
    <row r="315" spans="1:4" ht="15" x14ac:dyDescent="0.25">
      <c r="A315" s="150"/>
      <c r="B315" s="149"/>
      <c r="C315" s="148" t="s">
        <v>5315</v>
      </c>
      <c r="D315" s="142"/>
    </row>
    <row r="316" spans="1:4" ht="15" x14ac:dyDescent="0.25">
      <c r="A316" s="150"/>
      <c r="B316" s="149"/>
      <c r="C316" s="149"/>
      <c r="D316" s="142"/>
    </row>
    <row r="317" spans="1:4" ht="15" x14ac:dyDescent="0.25">
      <c r="A317" s="39">
        <v>17020</v>
      </c>
      <c r="B317" s="148" t="s">
        <v>42</v>
      </c>
      <c r="C317" s="148" t="s">
        <v>5316</v>
      </c>
      <c r="D317" s="142">
        <v>1.0891</v>
      </c>
    </row>
    <row r="318" spans="1:4" ht="15" x14ac:dyDescent="0.25">
      <c r="A318" s="150"/>
      <c r="B318" s="149"/>
      <c r="C318" s="149"/>
      <c r="D318" s="142"/>
    </row>
    <row r="319" spans="1:4" ht="15" x14ac:dyDescent="0.25">
      <c r="A319" s="39">
        <v>17140</v>
      </c>
      <c r="B319" s="148" t="s">
        <v>139</v>
      </c>
      <c r="C319" s="148" t="s">
        <v>5317</v>
      </c>
      <c r="D319" s="142">
        <v>0.9103</v>
      </c>
    </row>
    <row r="320" spans="1:4" ht="15" x14ac:dyDescent="0.25">
      <c r="A320" s="150"/>
      <c r="B320" s="149"/>
      <c r="C320" s="148" t="s">
        <v>5318</v>
      </c>
      <c r="D320" s="142"/>
    </row>
    <row r="321" spans="1:4" ht="15" x14ac:dyDescent="0.25">
      <c r="A321" s="150"/>
      <c r="B321" s="149"/>
      <c r="C321" s="148" t="s">
        <v>5319</v>
      </c>
      <c r="D321" s="142"/>
    </row>
    <row r="322" spans="1:4" ht="15" x14ac:dyDescent="0.25">
      <c r="A322" s="150"/>
      <c r="B322" s="149"/>
      <c r="C322" s="148" t="s">
        <v>5320</v>
      </c>
      <c r="D322" s="142"/>
    </row>
    <row r="323" spans="1:4" ht="15" x14ac:dyDescent="0.25">
      <c r="A323" s="150"/>
      <c r="B323" s="149"/>
      <c r="C323" s="148" t="s">
        <v>5321</v>
      </c>
      <c r="D323" s="142"/>
    </row>
    <row r="324" spans="1:4" ht="15" x14ac:dyDescent="0.25">
      <c r="A324" s="150"/>
      <c r="B324" s="149"/>
      <c r="C324" s="148" t="s">
        <v>5322</v>
      </c>
      <c r="D324" s="142"/>
    </row>
    <row r="325" spans="1:4" ht="15" x14ac:dyDescent="0.25">
      <c r="A325" s="150"/>
      <c r="B325" s="149"/>
      <c r="C325" s="148" t="s">
        <v>5323</v>
      </c>
      <c r="D325" s="142"/>
    </row>
    <row r="326" spans="1:4" ht="15" x14ac:dyDescent="0.25">
      <c r="A326" s="150"/>
      <c r="B326" s="149"/>
      <c r="C326" s="148" t="s">
        <v>5324</v>
      </c>
      <c r="D326" s="142"/>
    </row>
    <row r="327" spans="1:4" ht="15" x14ac:dyDescent="0.25">
      <c r="A327" s="150"/>
      <c r="B327" s="149"/>
      <c r="C327" s="148" t="s">
        <v>5325</v>
      </c>
      <c r="D327" s="142"/>
    </row>
    <row r="328" spans="1:4" ht="15" x14ac:dyDescent="0.25">
      <c r="A328" s="150"/>
      <c r="B328" s="149"/>
      <c r="C328" s="148" t="s">
        <v>7129</v>
      </c>
      <c r="D328" s="142"/>
    </row>
    <row r="329" spans="1:4" ht="15" x14ac:dyDescent="0.25">
      <c r="A329" s="150"/>
      <c r="B329" s="149"/>
      <c r="C329" s="148" t="s">
        <v>5326</v>
      </c>
      <c r="D329" s="142"/>
    </row>
    <row r="330" spans="1:4" ht="15" x14ac:dyDescent="0.25">
      <c r="A330" s="150"/>
      <c r="B330" s="149"/>
      <c r="C330" s="148" t="s">
        <v>5327</v>
      </c>
      <c r="D330" s="142"/>
    </row>
    <row r="331" spans="1:4" ht="15" x14ac:dyDescent="0.25">
      <c r="A331" s="150"/>
      <c r="B331" s="149"/>
      <c r="C331" s="148" t="s">
        <v>5328</v>
      </c>
      <c r="D331" s="142"/>
    </row>
    <row r="332" spans="1:4" ht="15" x14ac:dyDescent="0.25">
      <c r="A332" s="150"/>
      <c r="B332" s="149"/>
      <c r="C332" s="148" t="s">
        <v>5329</v>
      </c>
      <c r="D332" s="142"/>
    </row>
    <row r="333" spans="1:4" ht="15" x14ac:dyDescent="0.25">
      <c r="A333" s="150"/>
      <c r="B333" s="149"/>
      <c r="C333" s="148" t="s">
        <v>5330</v>
      </c>
      <c r="D333" s="142"/>
    </row>
    <row r="334" spans="1:4" ht="15" x14ac:dyDescent="0.25">
      <c r="A334" s="150"/>
      <c r="B334" s="149"/>
      <c r="C334" s="148" t="s">
        <v>5331</v>
      </c>
      <c r="D334" s="142"/>
    </row>
    <row r="335" spans="1:4" ht="15" x14ac:dyDescent="0.25">
      <c r="A335" s="150"/>
      <c r="B335" s="149"/>
      <c r="C335" s="149"/>
      <c r="D335" s="142"/>
    </row>
    <row r="336" spans="1:4" ht="15" x14ac:dyDescent="0.25">
      <c r="A336" s="39">
        <v>17300</v>
      </c>
      <c r="B336" s="148" t="s">
        <v>165</v>
      </c>
      <c r="C336" s="148" t="s">
        <v>5332</v>
      </c>
      <c r="D336" s="142">
        <v>0.71660000000000001</v>
      </c>
    </row>
    <row r="337" spans="1:4" ht="15" x14ac:dyDescent="0.25">
      <c r="A337" s="150"/>
      <c r="B337" s="149"/>
      <c r="C337" s="148" t="s">
        <v>5333</v>
      </c>
      <c r="D337" s="142"/>
    </row>
    <row r="338" spans="1:4" ht="15" x14ac:dyDescent="0.25">
      <c r="A338" s="150"/>
      <c r="B338" s="149"/>
      <c r="C338" s="148" t="s">
        <v>5334</v>
      </c>
      <c r="D338" s="142"/>
    </row>
    <row r="339" spans="1:4" ht="15" x14ac:dyDescent="0.25">
      <c r="A339" s="150"/>
      <c r="B339" s="149"/>
      <c r="C339" s="148" t="s">
        <v>7130</v>
      </c>
      <c r="D339" s="142"/>
    </row>
    <row r="340" spans="1:4" ht="15" x14ac:dyDescent="0.25">
      <c r="A340" s="150"/>
      <c r="B340" s="149"/>
      <c r="C340" s="149"/>
      <c r="D340" s="142"/>
    </row>
    <row r="341" spans="1:4" ht="15" x14ac:dyDescent="0.25">
      <c r="A341" s="39">
        <v>17420</v>
      </c>
      <c r="B341" s="148" t="s">
        <v>315</v>
      </c>
      <c r="C341" s="148" t="s">
        <v>5335</v>
      </c>
      <c r="D341" s="142">
        <v>0.76440000000000008</v>
      </c>
    </row>
    <row r="342" spans="1:4" ht="15" x14ac:dyDescent="0.25">
      <c r="A342" s="150"/>
      <c r="B342" s="149"/>
      <c r="C342" s="148" t="s">
        <v>5336</v>
      </c>
      <c r="D342" s="142"/>
    </row>
    <row r="343" spans="1:4" ht="15" x14ac:dyDescent="0.25">
      <c r="A343" s="150"/>
      <c r="B343" s="149"/>
      <c r="C343" s="149"/>
      <c r="D343" s="142"/>
    </row>
    <row r="344" spans="1:4" ht="15" x14ac:dyDescent="0.25">
      <c r="A344" s="39">
        <v>17460</v>
      </c>
      <c r="B344" s="148" t="s">
        <v>269</v>
      </c>
      <c r="C344" s="148" t="s">
        <v>5337</v>
      </c>
      <c r="D344" s="142">
        <v>0.85410000000000008</v>
      </c>
    </row>
    <row r="345" spans="1:4" ht="15" x14ac:dyDescent="0.25">
      <c r="A345" s="150"/>
      <c r="B345" s="149"/>
      <c r="C345" s="148" t="s">
        <v>5338</v>
      </c>
      <c r="D345" s="142"/>
    </row>
    <row r="346" spans="1:4" ht="15" x14ac:dyDescent="0.25">
      <c r="A346" s="150"/>
      <c r="B346" s="149"/>
      <c r="C346" s="148" t="s">
        <v>5339</v>
      </c>
      <c r="D346" s="142"/>
    </row>
    <row r="347" spans="1:4" ht="15" x14ac:dyDescent="0.25">
      <c r="A347" s="150"/>
      <c r="B347" s="149"/>
      <c r="C347" s="148" t="s">
        <v>5340</v>
      </c>
      <c r="D347" s="142"/>
    </row>
    <row r="348" spans="1:4" ht="15" x14ac:dyDescent="0.25">
      <c r="A348" s="150"/>
      <c r="B348" s="149"/>
      <c r="C348" s="148" t="s">
        <v>5341</v>
      </c>
      <c r="D348" s="142"/>
    </row>
    <row r="349" spans="1:4" ht="15" x14ac:dyDescent="0.25">
      <c r="A349" s="150"/>
      <c r="B349" s="149"/>
      <c r="C349" s="149"/>
      <c r="D349" s="142"/>
    </row>
    <row r="350" spans="1:4" ht="15" x14ac:dyDescent="0.25">
      <c r="A350" s="39">
        <v>17660</v>
      </c>
      <c r="B350" s="148" t="s">
        <v>117</v>
      </c>
      <c r="C350" s="148" t="s">
        <v>5342</v>
      </c>
      <c r="D350" s="142">
        <v>0.91839999999999999</v>
      </c>
    </row>
    <row r="351" spans="1:4" ht="15" x14ac:dyDescent="0.25">
      <c r="A351" s="150"/>
      <c r="B351" s="149"/>
      <c r="C351" s="149"/>
      <c r="D351" s="142"/>
    </row>
    <row r="352" spans="1:4" ht="15" x14ac:dyDescent="0.25">
      <c r="A352" s="39">
        <v>17780</v>
      </c>
      <c r="B352" s="148" t="s">
        <v>326</v>
      </c>
      <c r="C352" s="148" t="s">
        <v>5343</v>
      </c>
      <c r="D352" s="142">
        <v>0.89680000000000004</v>
      </c>
    </row>
    <row r="353" spans="1:4" ht="15" x14ac:dyDescent="0.25">
      <c r="A353" s="150"/>
      <c r="B353" s="149"/>
      <c r="C353" s="148" t="s">
        <v>5344</v>
      </c>
      <c r="D353" s="142"/>
    </row>
    <row r="354" spans="1:4" ht="15" x14ac:dyDescent="0.25">
      <c r="A354" s="150"/>
      <c r="B354" s="149"/>
      <c r="C354" s="148" t="s">
        <v>5345</v>
      </c>
      <c r="D354" s="142"/>
    </row>
    <row r="355" spans="1:4" ht="15" x14ac:dyDescent="0.25">
      <c r="A355" s="150"/>
      <c r="B355" s="149"/>
      <c r="C355" s="149"/>
      <c r="D355" s="142"/>
    </row>
    <row r="356" spans="1:4" ht="15" x14ac:dyDescent="0.25">
      <c r="A356" s="39">
        <v>17820</v>
      </c>
      <c r="B356" s="148" t="s">
        <v>67</v>
      </c>
      <c r="C356" s="148" t="s">
        <v>5346</v>
      </c>
      <c r="D356" s="142">
        <v>0.95280000000000009</v>
      </c>
    </row>
    <row r="357" spans="1:4" ht="15" x14ac:dyDescent="0.25">
      <c r="A357" s="150"/>
      <c r="B357" s="149"/>
      <c r="C357" s="148" t="s">
        <v>5347</v>
      </c>
      <c r="D357" s="142"/>
    </row>
    <row r="358" spans="1:4" ht="15" x14ac:dyDescent="0.25">
      <c r="A358" s="150"/>
      <c r="B358" s="149"/>
      <c r="C358" s="149"/>
      <c r="D358" s="142"/>
    </row>
    <row r="359" spans="1:4" ht="15" x14ac:dyDescent="0.25">
      <c r="A359" s="39">
        <v>17860</v>
      </c>
      <c r="B359" s="148" t="s">
        <v>212</v>
      </c>
      <c r="C359" s="148" t="s">
        <v>5348</v>
      </c>
      <c r="D359" s="142">
        <v>0.8377</v>
      </c>
    </row>
    <row r="360" spans="1:4" ht="15" x14ac:dyDescent="0.25">
      <c r="A360" s="147"/>
      <c r="B360" s="148"/>
      <c r="C360" s="148" t="s">
        <v>7131</v>
      </c>
      <c r="D360" s="142"/>
    </row>
    <row r="361" spans="1:4" ht="15" x14ac:dyDescent="0.25">
      <c r="A361" s="147"/>
      <c r="B361" s="148"/>
      <c r="C361" s="148" t="s">
        <v>7132</v>
      </c>
      <c r="D361" s="142"/>
    </row>
    <row r="362" spans="1:4" ht="15" x14ac:dyDescent="0.25">
      <c r="A362" s="150"/>
      <c r="B362" s="149"/>
      <c r="C362" s="149"/>
      <c r="D362" s="142"/>
    </row>
    <row r="363" spans="1:4" ht="15" x14ac:dyDescent="0.25">
      <c r="A363" s="39">
        <v>17900</v>
      </c>
      <c r="B363" s="148" t="s">
        <v>308</v>
      </c>
      <c r="C363" s="148" t="s">
        <v>5349</v>
      </c>
      <c r="D363" s="142">
        <v>0.85650000000000004</v>
      </c>
    </row>
    <row r="364" spans="1:4" ht="15" x14ac:dyDescent="0.25">
      <c r="A364" s="150"/>
      <c r="B364" s="149"/>
      <c r="C364" s="148" t="s">
        <v>5350</v>
      </c>
      <c r="D364" s="142"/>
    </row>
    <row r="365" spans="1:4" ht="15" x14ac:dyDescent="0.25">
      <c r="A365" s="150"/>
      <c r="B365" s="149"/>
      <c r="C365" s="148" t="s">
        <v>5351</v>
      </c>
      <c r="D365" s="142"/>
    </row>
    <row r="366" spans="1:4" ht="15" x14ac:dyDescent="0.25">
      <c r="A366" s="150"/>
      <c r="B366" s="149"/>
      <c r="C366" s="148" t="s">
        <v>5352</v>
      </c>
      <c r="D366" s="142"/>
    </row>
    <row r="367" spans="1:4" ht="15" x14ac:dyDescent="0.25">
      <c r="A367" s="150"/>
      <c r="B367" s="149"/>
      <c r="C367" s="148" t="s">
        <v>5353</v>
      </c>
      <c r="D367" s="142"/>
    </row>
    <row r="368" spans="1:4" ht="15" x14ac:dyDescent="0.25">
      <c r="A368" s="150"/>
      <c r="B368" s="149"/>
      <c r="C368" s="148" t="s">
        <v>5354</v>
      </c>
      <c r="D368" s="142"/>
    </row>
    <row r="369" spans="1:4" ht="15" x14ac:dyDescent="0.25">
      <c r="A369" s="150"/>
      <c r="B369" s="149"/>
      <c r="C369" s="149"/>
      <c r="D369" s="142"/>
    </row>
    <row r="370" spans="1:4" ht="15" x14ac:dyDescent="0.25">
      <c r="A370" s="39">
        <v>17980</v>
      </c>
      <c r="B370" s="148" t="s">
        <v>25</v>
      </c>
      <c r="C370" s="148" t="s">
        <v>5355</v>
      </c>
      <c r="D370" s="142">
        <v>0.78490000000000004</v>
      </c>
    </row>
    <row r="371" spans="1:4" ht="15" x14ac:dyDescent="0.25">
      <c r="A371" s="150"/>
      <c r="B371" s="149"/>
      <c r="C371" s="148" t="s">
        <v>5356</v>
      </c>
      <c r="D371" s="142"/>
    </row>
    <row r="372" spans="1:4" ht="15" x14ac:dyDescent="0.25">
      <c r="A372" s="150"/>
      <c r="B372" s="149"/>
      <c r="C372" s="148" t="s">
        <v>5357</v>
      </c>
      <c r="D372" s="142"/>
    </row>
    <row r="373" spans="1:4" ht="15" x14ac:dyDescent="0.25">
      <c r="A373" s="150"/>
      <c r="B373" s="149"/>
      <c r="C373" s="148" t="s">
        <v>5358</v>
      </c>
      <c r="D373" s="142"/>
    </row>
    <row r="374" spans="1:4" ht="15" x14ac:dyDescent="0.25">
      <c r="A374" s="150"/>
      <c r="B374" s="149"/>
      <c r="C374" s="148" t="s">
        <v>5359</v>
      </c>
      <c r="D374" s="142"/>
    </row>
    <row r="375" spans="1:4" ht="15" x14ac:dyDescent="0.25">
      <c r="A375" s="150"/>
      <c r="B375" s="149"/>
      <c r="C375" s="148" t="s">
        <v>7133</v>
      </c>
      <c r="D375" s="142"/>
    </row>
    <row r="376" spans="1:4" ht="15" x14ac:dyDescent="0.25">
      <c r="A376" s="150"/>
      <c r="B376" s="149"/>
      <c r="C376" s="148" t="s">
        <v>7134</v>
      </c>
      <c r="D376" s="142"/>
    </row>
    <row r="377" spans="1:4" ht="15" x14ac:dyDescent="0.25">
      <c r="A377" s="150"/>
      <c r="B377" s="149"/>
      <c r="C377" s="149"/>
      <c r="D377" s="142"/>
    </row>
    <row r="378" spans="1:4" ht="15" x14ac:dyDescent="0.25">
      <c r="A378" s="39">
        <v>18020</v>
      </c>
      <c r="B378" s="148" t="s">
        <v>134</v>
      </c>
      <c r="C378" s="148" t="s">
        <v>5360</v>
      </c>
      <c r="D378" s="142">
        <v>0.96800000000000008</v>
      </c>
    </row>
    <row r="379" spans="1:4" ht="15" x14ac:dyDescent="0.25">
      <c r="A379" s="150"/>
      <c r="B379" s="149"/>
      <c r="C379" s="149"/>
      <c r="D379" s="142"/>
    </row>
    <row r="380" spans="1:4" ht="15" x14ac:dyDescent="0.25">
      <c r="A380" s="39">
        <v>18140</v>
      </c>
      <c r="B380" s="148" t="s">
        <v>270</v>
      </c>
      <c r="C380" s="148" t="s">
        <v>5361</v>
      </c>
      <c r="D380" s="142">
        <v>0.9486</v>
      </c>
    </row>
    <row r="381" spans="1:4" ht="15" x14ac:dyDescent="0.25">
      <c r="A381" s="150"/>
      <c r="B381" s="149"/>
      <c r="C381" s="148" t="s">
        <v>5362</v>
      </c>
      <c r="D381" s="142"/>
    </row>
    <row r="382" spans="1:4" ht="15" x14ac:dyDescent="0.25">
      <c r="A382" s="150"/>
      <c r="B382" s="149"/>
      <c r="C382" s="148" t="s">
        <v>5363</v>
      </c>
      <c r="D382" s="142"/>
    </row>
    <row r="383" spans="1:4" ht="15" x14ac:dyDescent="0.25">
      <c r="A383" s="150"/>
      <c r="B383" s="149"/>
      <c r="C383" s="148" t="s">
        <v>5364</v>
      </c>
      <c r="D383" s="142"/>
    </row>
    <row r="384" spans="1:4" ht="15" x14ac:dyDescent="0.25">
      <c r="A384" s="150"/>
      <c r="B384" s="149"/>
      <c r="C384" s="148" t="s">
        <v>5365</v>
      </c>
      <c r="D384" s="142"/>
    </row>
    <row r="385" spans="1:4" ht="15" x14ac:dyDescent="0.25">
      <c r="A385" s="150"/>
      <c r="B385" s="149"/>
      <c r="C385" s="148" t="s">
        <v>5366</v>
      </c>
      <c r="D385" s="142"/>
    </row>
    <row r="386" spans="1:4" ht="15" x14ac:dyDescent="0.25">
      <c r="A386" s="150"/>
      <c r="B386" s="149"/>
      <c r="C386" s="148" t="s">
        <v>5367</v>
      </c>
      <c r="D386" s="142"/>
    </row>
    <row r="387" spans="1:4" ht="15" x14ac:dyDescent="0.25">
      <c r="A387" s="150"/>
      <c r="B387" s="149"/>
      <c r="C387" s="148" t="s">
        <v>5368</v>
      </c>
      <c r="D387" s="142"/>
    </row>
    <row r="388" spans="1:4" ht="15" x14ac:dyDescent="0.25">
      <c r="A388" s="150"/>
      <c r="B388" s="149"/>
      <c r="C388" s="148" t="s">
        <v>5369</v>
      </c>
      <c r="D388" s="142"/>
    </row>
    <row r="389" spans="1:4" ht="15" x14ac:dyDescent="0.25">
      <c r="A389" s="150"/>
      <c r="B389" s="149"/>
      <c r="C389" s="148" t="s">
        <v>5370</v>
      </c>
      <c r="D389" s="142"/>
    </row>
    <row r="390" spans="1:4" ht="15" x14ac:dyDescent="0.25">
      <c r="A390" s="150"/>
      <c r="B390" s="149"/>
      <c r="C390" s="149"/>
      <c r="D390" s="142"/>
    </row>
    <row r="391" spans="1:4" ht="15" x14ac:dyDescent="0.25">
      <c r="A391" s="39">
        <v>18580</v>
      </c>
      <c r="B391" s="148" t="s">
        <v>320</v>
      </c>
      <c r="C391" s="148" t="s">
        <v>5371</v>
      </c>
      <c r="D391" s="142">
        <v>0.97520000000000007</v>
      </c>
    </row>
    <row r="392" spans="1:4" ht="15" x14ac:dyDescent="0.25">
      <c r="A392" s="150"/>
      <c r="B392" s="149"/>
      <c r="C392" s="148" t="s">
        <v>5372</v>
      </c>
      <c r="D392" s="142"/>
    </row>
    <row r="393" spans="1:4" ht="15" x14ac:dyDescent="0.25">
      <c r="A393" s="150"/>
      <c r="B393" s="149"/>
      <c r="C393"/>
      <c r="D393" s="142"/>
    </row>
    <row r="394" spans="1:4" ht="15" x14ac:dyDescent="0.25">
      <c r="A394" s="150"/>
      <c r="B394" s="149"/>
      <c r="C394" s="149"/>
      <c r="D394" s="142"/>
    </row>
    <row r="395" spans="1:4" ht="15" x14ac:dyDescent="0.25">
      <c r="A395" s="39">
        <v>18700</v>
      </c>
      <c r="B395" s="148" t="s">
        <v>279</v>
      </c>
      <c r="C395" s="148" t="s">
        <v>5373</v>
      </c>
      <c r="D395" s="142">
        <v>1.0808</v>
      </c>
    </row>
    <row r="396" spans="1:4" ht="15" x14ac:dyDescent="0.25">
      <c r="A396" s="150"/>
      <c r="B396" s="149"/>
      <c r="C396" s="149"/>
      <c r="D396" s="142"/>
    </row>
    <row r="397" spans="1:4" ht="15" x14ac:dyDescent="0.25">
      <c r="A397" s="39">
        <v>18880</v>
      </c>
      <c r="B397" s="148" t="s">
        <v>97</v>
      </c>
      <c r="C397" s="148" t="s">
        <v>5374</v>
      </c>
      <c r="D397" s="142">
        <v>0.90390000000000004</v>
      </c>
    </row>
    <row r="398" spans="1:4" ht="15" x14ac:dyDescent="0.25">
      <c r="A398" s="150"/>
      <c r="B398" s="149"/>
      <c r="C398" s="148" t="s">
        <v>5375</v>
      </c>
      <c r="D398" s="142"/>
    </row>
    <row r="399" spans="1:4" ht="15" x14ac:dyDescent="0.25">
      <c r="A399" s="150"/>
      <c r="B399" s="149"/>
      <c r="C399" s="149"/>
      <c r="D399" s="142"/>
    </row>
    <row r="400" spans="1:4" ht="15" x14ac:dyDescent="0.25">
      <c r="A400" s="39">
        <v>19060</v>
      </c>
      <c r="B400" s="148" t="s">
        <v>180</v>
      </c>
      <c r="C400" s="148" t="s">
        <v>5376</v>
      </c>
      <c r="D400" s="142">
        <v>0.85750000000000004</v>
      </c>
    </row>
    <row r="401" spans="1:4" ht="15" x14ac:dyDescent="0.25">
      <c r="A401" s="150"/>
      <c r="B401" s="149"/>
      <c r="C401" s="148" t="s">
        <v>5377</v>
      </c>
      <c r="D401" s="142"/>
    </row>
    <row r="402" spans="1:4" ht="15" x14ac:dyDescent="0.25">
      <c r="A402" s="150"/>
      <c r="B402" s="149"/>
      <c r="C402" s="149"/>
      <c r="D402" s="142"/>
    </row>
    <row r="403" spans="1:4" ht="15" x14ac:dyDescent="0.25">
      <c r="A403" s="39">
        <v>19124</v>
      </c>
      <c r="B403" s="148" t="s">
        <v>329</v>
      </c>
      <c r="C403" s="148" t="s">
        <v>5378</v>
      </c>
      <c r="D403" s="142">
        <v>0.96250000000000002</v>
      </c>
    </row>
    <row r="404" spans="1:4" ht="15" x14ac:dyDescent="0.25">
      <c r="A404" s="150"/>
      <c r="B404" s="149"/>
      <c r="C404" s="148" t="s">
        <v>5379</v>
      </c>
      <c r="D404" s="142"/>
    </row>
    <row r="405" spans="1:4" ht="15" x14ac:dyDescent="0.25">
      <c r="A405" s="150"/>
      <c r="B405" s="149"/>
      <c r="C405" s="148" t="s">
        <v>5380</v>
      </c>
      <c r="D405" s="142"/>
    </row>
    <row r="406" spans="1:4" ht="15" x14ac:dyDescent="0.25">
      <c r="A406" s="150"/>
      <c r="B406" s="149"/>
      <c r="C406" s="148" t="s">
        <v>5381</v>
      </c>
      <c r="D406" s="142"/>
    </row>
    <row r="407" spans="1:4" ht="15" x14ac:dyDescent="0.25">
      <c r="A407" s="150"/>
      <c r="B407" s="149"/>
      <c r="C407" s="148" t="s">
        <v>5382</v>
      </c>
      <c r="D407" s="142"/>
    </row>
    <row r="408" spans="1:4" ht="15" x14ac:dyDescent="0.25">
      <c r="A408" s="150"/>
      <c r="B408" s="149"/>
      <c r="C408" s="148" t="s">
        <v>5383</v>
      </c>
      <c r="D408" s="142"/>
    </row>
    <row r="409" spans="1:4" ht="15" x14ac:dyDescent="0.25">
      <c r="A409" s="150"/>
      <c r="B409" s="149"/>
      <c r="C409" s="148" t="s">
        <v>5384</v>
      </c>
      <c r="D409" s="142"/>
    </row>
    <row r="410" spans="1:4" ht="15" x14ac:dyDescent="0.25">
      <c r="A410" s="150"/>
      <c r="B410" s="149"/>
      <c r="C410" s="149"/>
      <c r="D410" s="142"/>
    </row>
    <row r="411" spans="1:4" ht="15" x14ac:dyDescent="0.25">
      <c r="A411" s="39">
        <v>19140</v>
      </c>
      <c r="B411" s="148" t="s">
        <v>110</v>
      </c>
      <c r="C411" s="148" t="s">
        <v>5385</v>
      </c>
      <c r="D411" s="142">
        <v>0.8992</v>
      </c>
    </row>
    <row r="412" spans="1:4" ht="15" x14ac:dyDescent="0.25">
      <c r="A412" s="150"/>
      <c r="B412" s="149"/>
      <c r="C412" s="148" t="s">
        <v>5386</v>
      </c>
      <c r="D412" s="142"/>
    </row>
    <row r="413" spans="1:4" ht="15" x14ac:dyDescent="0.25">
      <c r="A413" s="150"/>
      <c r="B413" s="149"/>
      <c r="C413" s="149"/>
      <c r="D413" s="142"/>
    </row>
    <row r="414" spans="1:4" ht="15" x14ac:dyDescent="0.25">
      <c r="A414" s="39">
        <v>19180</v>
      </c>
      <c r="B414" s="148" t="s">
        <v>132</v>
      </c>
      <c r="C414" s="148" t="s">
        <v>5387</v>
      </c>
      <c r="D414" s="142">
        <v>0.92880000000000007</v>
      </c>
    </row>
    <row r="415" spans="1:4" ht="15" x14ac:dyDescent="0.25">
      <c r="A415" s="150"/>
      <c r="B415" s="149"/>
      <c r="C415" s="149"/>
      <c r="D415" s="142"/>
    </row>
    <row r="416" spans="1:4" ht="15" x14ac:dyDescent="0.25">
      <c r="A416" s="39">
        <v>19300</v>
      </c>
      <c r="B416" s="148" t="s">
        <v>15</v>
      </c>
      <c r="C416" s="148" t="s">
        <v>5388</v>
      </c>
      <c r="D416" s="142">
        <v>0.75409999999999999</v>
      </c>
    </row>
    <row r="417" spans="1:4" ht="15" x14ac:dyDescent="0.25">
      <c r="A417" s="150"/>
      <c r="B417" s="149"/>
      <c r="C417" s="149"/>
      <c r="D417" s="142"/>
    </row>
    <row r="418" spans="1:4" ht="15" x14ac:dyDescent="0.25">
      <c r="A418" s="39">
        <v>19340</v>
      </c>
      <c r="B418" s="148" t="s">
        <v>125</v>
      </c>
      <c r="C418" s="148" t="s">
        <v>5389</v>
      </c>
      <c r="D418" s="142">
        <v>0.78860000000000008</v>
      </c>
    </row>
    <row r="419" spans="1:4" ht="15" x14ac:dyDescent="0.25">
      <c r="A419" s="150"/>
      <c r="B419" s="149"/>
      <c r="C419" s="148" t="s">
        <v>5390</v>
      </c>
      <c r="D419" s="142"/>
    </row>
    <row r="420" spans="1:4" ht="15" x14ac:dyDescent="0.25">
      <c r="A420" s="150"/>
      <c r="B420" s="149"/>
      <c r="C420" s="148" t="s">
        <v>5391</v>
      </c>
      <c r="D420" s="142"/>
    </row>
    <row r="421" spans="1:4" ht="15" x14ac:dyDescent="0.25">
      <c r="A421" s="150"/>
      <c r="B421" s="149"/>
      <c r="C421" s="148" t="s">
        <v>5392</v>
      </c>
      <c r="D421" s="142"/>
    </row>
    <row r="422" spans="1:4" ht="15" x14ac:dyDescent="0.25">
      <c r="A422" s="150"/>
      <c r="B422" s="149"/>
      <c r="C422" s="149"/>
      <c r="D422" s="142"/>
    </row>
    <row r="423" spans="1:4" ht="15" x14ac:dyDescent="0.25">
      <c r="A423" s="39">
        <v>19430</v>
      </c>
      <c r="B423" s="148" t="s">
        <v>7222</v>
      </c>
      <c r="C423" s="148" t="s">
        <v>5393</v>
      </c>
      <c r="D423" s="142">
        <v>0.872</v>
      </c>
    </row>
    <row r="424" spans="1:4" ht="15" x14ac:dyDescent="0.25">
      <c r="A424" s="150"/>
      <c r="B424" s="149"/>
      <c r="C424" s="148" t="s">
        <v>5394</v>
      </c>
      <c r="D424" s="142"/>
    </row>
    <row r="425" spans="1:4" ht="15" x14ac:dyDescent="0.25">
      <c r="A425" s="150"/>
      <c r="B425" s="149"/>
      <c r="C425" s="148" t="s">
        <v>5395</v>
      </c>
      <c r="D425" s="142"/>
    </row>
    <row r="426" spans="1:4" ht="15" x14ac:dyDescent="0.25">
      <c r="A426" s="150"/>
      <c r="B426" s="149"/>
      <c r="C426" s="149"/>
      <c r="D426" s="142"/>
    </row>
    <row r="427" spans="1:4" ht="15" x14ac:dyDescent="0.25">
      <c r="A427" s="39">
        <v>19460</v>
      </c>
      <c r="B427" s="148" t="s">
        <v>21</v>
      </c>
      <c r="C427" s="148" t="s">
        <v>5396</v>
      </c>
      <c r="D427" s="142">
        <v>0.67220000000000002</v>
      </c>
    </row>
    <row r="428" spans="1:4" ht="15" x14ac:dyDescent="0.25">
      <c r="A428" s="150"/>
      <c r="B428" s="149"/>
      <c r="C428" s="148" t="s">
        <v>5397</v>
      </c>
      <c r="D428" s="142"/>
    </row>
    <row r="429" spans="1:4" ht="15" x14ac:dyDescent="0.25">
      <c r="A429" s="150"/>
      <c r="B429" s="149"/>
      <c r="C429" s="149"/>
      <c r="D429" s="142"/>
    </row>
    <row r="430" spans="1:4" ht="15" x14ac:dyDescent="0.25">
      <c r="A430" s="39">
        <v>19500</v>
      </c>
      <c r="B430" s="148" t="s">
        <v>129</v>
      </c>
      <c r="C430" s="148" t="s">
        <v>5398</v>
      </c>
      <c r="D430" s="142">
        <v>0.87950000000000006</v>
      </c>
    </row>
    <row r="431" spans="1:4" ht="15" x14ac:dyDescent="0.25">
      <c r="A431" s="150"/>
      <c r="B431" s="149"/>
      <c r="C431" s="149"/>
      <c r="D431" s="142"/>
    </row>
    <row r="432" spans="1:4" ht="15" x14ac:dyDescent="0.25">
      <c r="A432" s="39">
        <v>19660</v>
      </c>
      <c r="B432" s="148" t="s">
        <v>88</v>
      </c>
      <c r="C432" s="148" t="s">
        <v>5399</v>
      </c>
      <c r="D432" s="142">
        <v>0.80149999999999999</v>
      </c>
    </row>
    <row r="433" spans="1:4" ht="15" x14ac:dyDescent="0.25">
      <c r="A433" s="150"/>
      <c r="B433" s="149"/>
      <c r="C433" s="148" t="s">
        <v>5400</v>
      </c>
      <c r="D433" s="142"/>
    </row>
    <row r="434" spans="1:4" ht="15" x14ac:dyDescent="0.25">
      <c r="A434" s="150"/>
      <c r="B434" s="149"/>
      <c r="C434" s="149"/>
      <c r="D434" s="142"/>
    </row>
    <row r="435" spans="1:4" ht="15" x14ac:dyDescent="0.25">
      <c r="A435" s="39">
        <v>19740</v>
      </c>
      <c r="B435" s="148" t="s">
        <v>65</v>
      </c>
      <c r="C435" s="148" t="s">
        <v>5401</v>
      </c>
      <c r="D435" s="142">
        <v>0.98810000000000009</v>
      </c>
    </row>
    <row r="436" spans="1:4" ht="15" x14ac:dyDescent="0.25">
      <c r="A436" s="150"/>
      <c r="B436" s="149"/>
      <c r="C436" s="148" t="s">
        <v>5402</v>
      </c>
      <c r="D436" s="142"/>
    </row>
    <row r="437" spans="1:4" ht="15" x14ac:dyDescent="0.25">
      <c r="A437" s="150"/>
      <c r="B437" s="149"/>
      <c r="C437" s="148" t="s">
        <v>5403</v>
      </c>
      <c r="D437" s="142"/>
    </row>
    <row r="438" spans="1:4" ht="15" x14ac:dyDescent="0.25">
      <c r="A438" s="150"/>
      <c r="B438" s="149"/>
      <c r="C438" s="148" t="s">
        <v>5404</v>
      </c>
      <c r="D438" s="142"/>
    </row>
    <row r="439" spans="1:4" ht="15" x14ac:dyDescent="0.25">
      <c r="A439" s="150"/>
      <c r="B439" s="149"/>
      <c r="C439" s="148" t="s">
        <v>5405</v>
      </c>
      <c r="D439" s="142"/>
    </row>
    <row r="440" spans="1:4" ht="15" x14ac:dyDescent="0.25">
      <c r="A440" s="150"/>
      <c r="B440" s="149"/>
      <c r="C440" s="148" t="s">
        <v>5406</v>
      </c>
      <c r="D440" s="142"/>
    </row>
    <row r="441" spans="1:4" ht="15" x14ac:dyDescent="0.25">
      <c r="A441" s="150"/>
      <c r="B441" s="149"/>
      <c r="C441" s="148" t="s">
        <v>5407</v>
      </c>
      <c r="D441" s="142"/>
    </row>
    <row r="442" spans="1:4" ht="15" x14ac:dyDescent="0.25">
      <c r="A442" s="150"/>
      <c r="B442" s="149"/>
      <c r="C442" s="148" t="s">
        <v>5408</v>
      </c>
      <c r="D442" s="142"/>
    </row>
    <row r="443" spans="1:4" ht="15" x14ac:dyDescent="0.25">
      <c r="A443" s="150"/>
      <c r="B443" s="149"/>
      <c r="C443" s="148" t="s">
        <v>5409</v>
      </c>
      <c r="D443" s="142"/>
    </row>
    <row r="444" spans="1:4" ht="15" x14ac:dyDescent="0.25">
      <c r="A444" s="150"/>
      <c r="B444" s="149"/>
      <c r="C444" s="148" t="s">
        <v>5410</v>
      </c>
      <c r="D444" s="142"/>
    </row>
    <row r="445" spans="1:4" ht="15" x14ac:dyDescent="0.25">
      <c r="A445" s="150"/>
      <c r="B445" s="149"/>
      <c r="C445" s="149"/>
      <c r="D445" s="142"/>
    </row>
    <row r="446" spans="1:4" ht="15" x14ac:dyDescent="0.25">
      <c r="A446" s="39">
        <v>19780</v>
      </c>
      <c r="B446" s="148" t="s">
        <v>150</v>
      </c>
      <c r="C446" s="148" t="s">
        <v>5411</v>
      </c>
      <c r="D446" s="142">
        <v>0.87060000000000004</v>
      </c>
    </row>
    <row r="447" spans="1:4" ht="15" x14ac:dyDescent="0.25">
      <c r="A447" s="150"/>
      <c r="B447" s="149"/>
      <c r="C447" s="148" t="s">
        <v>5412</v>
      </c>
      <c r="D447" s="142"/>
    </row>
    <row r="448" spans="1:4" ht="15" x14ac:dyDescent="0.25">
      <c r="A448" s="150"/>
      <c r="B448" s="149"/>
      <c r="C448" s="148" t="s">
        <v>7135</v>
      </c>
      <c r="D448" s="142"/>
    </row>
    <row r="449" spans="1:4" ht="15" x14ac:dyDescent="0.25">
      <c r="A449" s="150"/>
      <c r="B449" s="149"/>
      <c r="C449" s="148" t="s">
        <v>5413</v>
      </c>
      <c r="D449" s="142"/>
    </row>
    <row r="450" spans="1:4" ht="15" x14ac:dyDescent="0.25">
      <c r="A450" s="150"/>
      <c r="B450" s="149"/>
      <c r="C450" s="148" t="s">
        <v>5414</v>
      </c>
      <c r="D450" s="142"/>
    </row>
    <row r="451" spans="1:4" ht="15" x14ac:dyDescent="0.25">
      <c r="A451" s="150"/>
      <c r="B451" s="149"/>
      <c r="C451" s="148" t="s">
        <v>5415</v>
      </c>
      <c r="D451" s="142"/>
    </row>
    <row r="452" spans="1:4" ht="15" x14ac:dyDescent="0.25">
      <c r="A452" s="150"/>
      <c r="B452" s="149"/>
      <c r="C452" s="149"/>
      <c r="D452" s="142"/>
    </row>
    <row r="453" spans="1:4" ht="15" x14ac:dyDescent="0.25">
      <c r="A453" s="39">
        <v>19804</v>
      </c>
      <c r="B453" s="148" t="s">
        <v>202</v>
      </c>
      <c r="C453" s="148" t="s">
        <v>5416</v>
      </c>
      <c r="D453" s="142">
        <v>0.88430000000000009</v>
      </c>
    </row>
    <row r="454" spans="1:4" ht="15" x14ac:dyDescent="0.25">
      <c r="A454" s="150"/>
      <c r="B454" s="149"/>
      <c r="C454" s="149"/>
      <c r="D454" s="142"/>
    </row>
    <row r="455" spans="1:4" ht="15" x14ac:dyDescent="0.25">
      <c r="A455" s="39">
        <v>20020</v>
      </c>
      <c r="B455" s="148" t="s">
        <v>19</v>
      </c>
      <c r="C455" s="148" t="s">
        <v>5417</v>
      </c>
      <c r="D455" s="142">
        <v>0.64950000000000008</v>
      </c>
    </row>
    <row r="456" spans="1:4" ht="15" x14ac:dyDescent="0.25">
      <c r="A456" s="150"/>
      <c r="B456" s="149"/>
      <c r="C456" s="148" t="s">
        <v>5418</v>
      </c>
      <c r="D456" s="142"/>
    </row>
    <row r="457" spans="1:4" ht="15" x14ac:dyDescent="0.25">
      <c r="A457" s="150"/>
      <c r="B457" s="149"/>
      <c r="C457" s="148" t="s">
        <v>5419</v>
      </c>
      <c r="D457" s="142"/>
    </row>
    <row r="458" spans="1:4" ht="15" x14ac:dyDescent="0.25">
      <c r="A458" s="150"/>
      <c r="B458" s="149"/>
      <c r="C458" s="149"/>
      <c r="D458" s="142"/>
    </row>
    <row r="459" spans="1:4" ht="15" x14ac:dyDescent="0.25">
      <c r="A459" s="39">
        <v>20100</v>
      </c>
      <c r="B459" s="148" t="s">
        <v>76</v>
      </c>
      <c r="C459" s="148" t="s">
        <v>5420</v>
      </c>
      <c r="D459" s="142">
        <v>1.0899000000000001</v>
      </c>
    </row>
    <row r="460" spans="1:4" ht="15" x14ac:dyDescent="0.25">
      <c r="A460" s="150"/>
      <c r="B460" s="149"/>
      <c r="C460" s="149"/>
      <c r="D460" s="142"/>
    </row>
    <row r="461" spans="1:4" ht="15" x14ac:dyDescent="0.25">
      <c r="A461" s="39">
        <v>20220</v>
      </c>
      <c r="B461" s="148" t="s">
        <v>151</v>
      </c>
      <c r="C461" s="148" t="s">
        <v>5421</v>
      </c>
      <c r="D461" s="142">
        <v>0.8377</v>
      </c>
    </row>
    <row r="462" spans="1:4" ht="15" x14ac:dyDescent="0.25">
      <c r="A462" s="150"/>
      <c r="B462" s="149"/>
      <c r="C462" s="149"/>
      <c r="D462" s="142"/>
    </row>
    <row r="463" spans="1:4" ht="15" x14ac:dyDescent="0.25">
      <c r="A463" s="39">
        <v>20260</v>
      </c>
      <c r="B463" s="148" t="s">
        <v>205</v>
      </c>
      <c r="C463" s="148" t="s">
        <v>5422</v>
      </c>
      <c r="D463" s="142">
        <v>0.9748</v>
      </c>
    </row>
    <row r="464" spans="1:4" ht="15" x14ac:dyDescent="0.25">
      <c r="A464" s="150"/>
      <c r="B464" s="149"/>
      <c r="C464" s="148" t="s">
        <v>7136</v>
      </c>
      <c r="D464" s="142"/>
    </row>
    <row r="465" spans="1:4" ht="15" x14ac:dyDescent="0.25">
      <c r="A465" s="150"/>
      <c r="B465" s="149"/>
      <c r="C465" s="148" t="s">
        <v>5423</v>
      </c>
      <c r="D465" s="142"/>
    </row>
    <row r="466" spans="1:4" ht="15" x14ac:dyDescent="0.25">
      <c r="A466" s="150"/>
      <c r="B466" s="149"/>
      <c r="C466" s="148" t="s">
        <v>5424</v>
      </c>
      <c r="D466" s="142"/>
    </row>
    <row r="467" spans="1:4" ht="15" x14ac:dyDescent="0.25">
      <c r="A467" s="150"/>
      <c r="B467" s="149"/>
      <c r="C467" s="149"/>
      <c r="D467" s="142"/>
    </row>
    <row r="468" spans="1:4" ht="15" x14ac:dyDescent="0.25">
      <c r="A468" s="39">
        <v>20500</v>
      </c>
      <c r="B468" s="148" t="s">
        <v>253</v>
      </c>
      <c r="C468" s="148" t="s">
        <v>5425</v>
      </c>
      <c r="D468" s="142">
        <v>0.95440000000000003</v>
      </c>
    </row>
    <row r="469" spans="1:4" ht="15" x14ac:dyDescent="0.25">
      <c r="A469" s="150"/>
      <c r="B469" s="149"/>
      <c r="C469" s="148" t="s">
        <v>5426</v>
      </c>
      <c r="D469" s="142"/>
    </row>
    <row r="470" spans="1:4" ht="15" x14ac:dyDescent="0.25">
      <c r="A470" s="150"/>
      <c r="B470" s="149"/>
      <c r="C470" s="148" t="s">
        <v>7137</v>
      </c>
      <c r="D470" s="142"/>
    </row>
    <row r="471" spans="1:4" ht="15" x14ac:dyDescent="0.25">
      <c r="A471" s="150"/>
      <c r="B471" s="149"/>
      <c r="C471" s="148" t="s">
        <v>5427</v>
      </c>
      <c r="D471" s="142"/>
    </row>
    <row r="472" spans="1:4" ht="15" x14ac:dyDescent="0.25">
      <c r="A472" s="150"/>
      <c r="B472" s="149"/>
      <c r="C472" s="148" t="s">
        <v>5428</v>
      </c>
      <c r="D472" s="142"/>
    </row>
    <row r="473" spans="1:4" ht="15" x14ac:dyDescent="0.25">
      <c r="A473" s="150"/>
      <c r="B473" s="149"/>
      <c r="C473" s="149"/>
      <c r="D473" s="142"/>
    </row>
    <row r="474" spans="1:4" ht="15" x14ac:dyDescent="0.25">
      <c r="A474" s="150"/>
      <c r="B474" s="149"/>
      <c r="C474" s="149"/>
      <c r="D474" s="142"/>
    </row>
    <row r="475" spans="1:4" ht="15" x14ac:dyDescent="0.25">
      <c r="A475" s="39">
        <v>20700</v>
      </c>
      <c r="B475" s="148" t="s">
        <v>300</v>
      </c>
      <c r="C475" s="148" t="s">
        <v>5431</v>
      </c>
      <c r="D475" s="142">
        <v>0.9012</v>
      </c>
    </row>
    <row r="476" spans="1:4" ht="15" x14ac:dyDescent="0.25">
      <c r="A476" s="150"/>
      <c r="B476" s="149"/>
      <c r="C476" s="149"/>
      <c r="D476" s="142"/>
    </row>
    <row r="477" spans="1:4" ht="15" x14ac:dyDescent="0.25">
      <c r="A477" s="39">
        <v>20740</v>
      </c>
      <c r="B477" s="148" t="s">
        <v>371</v>
      </c>
      <c r="C477" s="148" t="s">
        <v>5432</v>
      </c>
      <c r="D477" s="142">
        <v>0.96690000000000009</v>
      </c>
    </row>
    <row r="478" spans="1:4" ht="15" x14ac:dyDescent="0.25">
      <c r="A478" s="150"/>
      <c r="B478" s="149"/>
      <c r="C478" s="148" t="s">
        <v>5433</v>
      </c>
      <c r="D478" s="142"/>
    </row>
    <row r="479" spans="1:4" ht="15" x14ac:dyDescent="0.25">
      <c r="A479" s="150"/>
      <c r="B479" s="149"/>
      <c r="C479" s="149"/>
      <c r="D479" s="142"/>
    </row>
    <row r="480" spans="1:4" ht="15" x14ac:dyDescent="0.25">
      <c r="A480" s="39">
        <v>20940</v>
      </c>
      <c r="B480" s="148" t="s">
        <v>45</v>
      </c>
      <c r="C480" s="148" t="s">
        <v>5434</v>
      </c>
      <c r="D480" s="142">
        <v>0.95420000000000005</v>
      </c>
    </row>
    <row r="481" spans="1:4" ht="15" x14ac:dyDescent="0.25">
      <c r="A481" s="150"/>
      <c r="B481" s="149"/>
      <c r="C481" s="149"/>
      <c r="D481" s="142"/>
    </row>
    <row r="482" spans="1:4" ht="15" x14ac:dyDescent="0.25">
      <c r="A482" s="39">
        <v>20994</v>
      </c>
      <c r="B482" s="148" t="s">
        <v>123</v>
      </c>
      <c r="C482" s="148" t="s">
        <v>5435</v>
      </c>
      <c r="D482" s="142">
        <v>1.0282</v>
      </c>
    </row>
    <row r="483" spans="1:4" ht="15" x14ac:dyDescent="0.25">
      <c r="A483" s="147"/>
      <c r="B483" s="148"/>
      <c r="C483" s="148" t="s">
        <v>5313</v>
      </c>
      <c r="D483" s="142"/>
    </row>
    <row r="484" spans="1:4" ht="15" x14ac:dyDescent="0.25">
      <c r="A484" s="150"/>
      <c r="B484" s="149"/>
      <c r="C484" s="148" t="s">
        <v>5436</v>
      </c>
      <c r="D484" s="142"/>
    </row>
    <row r="485" spans="1:4" ht="15" x14ac:dyDescent="0.25">
      <c r="A485" s="150"/>
      <c r="B485" s="149"/>
      <c r="C485" s="149"/>
      <c r="D485" s="142"/>
    </row>
    <row r="486" spans="1:4" ht="15" x14ac:dyDescent="0.25">
      <c r="A486" s="39">
        <v>21060</v>
      </c>
      <c r="B486" s="148" t="s">
        <v>167</v>
      </c>
      <c r="C486" s="148" t="s">
        <v>5437</v>
      </c>
      <c r="D486" s="142">
        <v>0.82480000000000009</v>
      </c>
    </row>
    <row r="487" spans="1:4" ht="15" x14ac:dyDescent="0.25">
      <c r="A487" s="150"/>
      <c r="B487" s="149"/>
      <c r="C487" s="148" t="s">
        <v>5438</v>
      </c>
      <c r="D487" s="142"/>
    </row>
    <row r="488" spans="1:4" ht="15" x14ac:dyDescent="0.25">
      <c r="A488" s="150"/>
      <c r="B488" s="149"/>
      <c r="C488" s="148" t="s">
        <v>5439</v>
      </c>
      <c r="D488" s="142"/>
    </row>
    <row r="489" spans="1:4" ht="15" x14ac:dyDescent="0.25">
      <c r="A489" s="150"/>
      <c r="B489" s="149"/>
      <c r="C489" s="149"/>
      <c r="D489" s="142"/>
    </row>
    <row r="490" spans="1:4" ht="15" x14ac:dyDescent="0.25">
      <c r="A490" s="39">
        <v>21140</v>
      </c>
      <c r="B490" s="148" t="s">
        <v>141</v>
      </c>
      <c r="C490" s="148" t="s">
        <v>5440</v>
      </c>
      <c r="D490" s="142">
        <v>0.91670000000000007</v>
      </c>
    </row>
    <row r="491" spans="1:4" ht="15" x14ac:dyDescent="0.25">
      <c r="A491" s="150"/>
      <c r="B491" s="149"/>
      <c r="C491" s="149"/>
      <c r="D491" s="142"/>
    </row>
    <row r="492" spans="1:4" ht="15" x14ac:dyDescent="0.25">
      <c r="A492" s="39">
        <v>21300</v>
      </c>
      <c r="B492" s="148" t="s">
        <v>239</v>
      </c>
      <c r="C492" s="148" t="s">
        <v>5441</v>
      </c>
      <c r="D492" s="142">
        <v>0.81110000000000004</v>
      </c>
    </row>
    <row r="493" spans="1:4" ht="15" x14ac:dyDescent="0.25">
      <c r="A493" s="150"/>
      <c r="B493" s="149"/>
      <c r="C493" s="149"/>
      <c r="D493" s="142"/>
    </row>
    <row r="494" spans="1:4" ht="15" x14ac:dyDescent="0.25">
      <c r="A494" s="39">
        <v>21340</v>
      </c>
      <c r="B494" s="148" t="s">
        <v>332</v>
      </c>
      <c r="C494" s="148" t="s">
        <v>5442</v>
      </c>
      <c r="D494" s="142">
        <v>0.82240000000000002</v>
      </c>
    </row>
    <row r="495" spans="1:4" ht="15" x14ac:dyDescent="0.25">
      <c r="A495" s="150"/>
      <c r="B495" s="149"/>
      <c r="C495" s="148" t="s">
        <v>5443</v>
      </c>
      <c r="D495" s="142"/>
    </row>
    <row r="496" spans="1:4" ht="15" x14ac:dyDescent="0.25">
      <c r="A496" s="150"/>
      <c r="B496" s="149"/>
      <c r="C496" s="149"/>
      <c r="D496" s="142"/>
    </row>
    <row r="497" spans="1:4" ht="15" x14ac:dyDescent="0.25">
      <c r="A497" s="39">
        <v>21420</v>
      </c>
      <c r="B497" s="148" t="s">
        <v>5444</v>
      </c>
      <c r="C497" s="148" t="s">
        <v>5445</v>
      </c>
      <c r="D497" s="142">
        <v>0.83110000000000006</v>
      </c>
    </row>
    <row r="498" spans="1:4" ht="15" x14ac:dyDescent="0.25">
      <c r="A498" s="150"/>
      <c r="B498" s="149"/>
      <c r="C498" s="149"/>
      <c r="D498" s="142"/>
    </row>
    <row r="499" spans="1:4" ht="15" x14ac:dyDescent="0.25">
      <c r="A499" s="39">
        <v>21500</v>
      </c>
      <c r="B499" s="148" t="s">
        <v>294</v>
      </c>
      <c r="C499" s="148" t="s">
        <v>5446</v>
      </c>
      <c r="D499" s="142">
        <v>0.75550000000000006</v>
      </c>
    </row>
    <row r="500" spans="1:4" ht="15" x14ac:dyDescent="0.25">
      <c r="A500" s="150"/>
      <c r="B500" s="149"/>
      <c r="C500" s="149"/>
      <c r="D500" s="142"/>
    </row>
    <row r="501" spans="1:4" ht="15" x14ac:dyDescent="0.25">
      <c r="A501" s="39">
        <v>21660</v>
      </c>
      <c r="B501" s="148" t="s">
        <v>7223</v>
      </c>
      <c r="C501" s="148" t="s">
        <v>5447</v>
      </c>
      <c r="D501" s="142">
        <v>1.2159</v>
      </c>
    </row>
    <row r="502" spans="1:4" ht="15" x14ac:dyDescent="0.25">
      <c r="A502" s="150"/>
      <c r="B502" s="149"/>
      <c r="C502" s="149"/>
      <c r="D502" s="142"/>
    </row>
    <row r="503" spans="1:4" ht="15" x14ac:dyDescent="0.25">
      <c r="A503" s="39">
        <v>21780</v>
      </c>
      <c r="B503" s="148" t="s">
        <v>146</v>
      </c>
      <c r="C503" s="148" t="s">
        <v>5448</v>
      </c>
      <c r="D503" s="142">
        <v>0.9163</v>
      </c>
    </row>
    <row r="504" spans="1:4" ht="15" x14ac:dyDescent="0.25">
      <c r="A504" s="150"/>
      <c r="B504" s="149"/>
      <c r="C504" s="148" t="s">
        <v>5449</v>
      </c>
      <c r="D504" s="142"/>
    </row>
    <row r="505" spans="1:4" ht="15" x14ac:dyDescent="0.25">
      <c r="A505" s="150"/>
      <c r="B505" s="149"/>
      <c r="C505" s="148" t="s">
        <v>5450</v>
      </c>
      <c r="D505" s="142"/>
    </row>
    <row r="506" spans="1:4" ht="15" x14ac:dyDescent="0.25">
      <c r="A506" s="150"/>
      <c r="B506" s="149"/>
      <c r="C506" s="148" t="s">
        <v>5451</v>
      </c>
      <c r="D506" s="142"/>
    </row>
    <row r="507" spans="1:4" ht="15" x14ac:dyDescent="0.25">
      <c r="A507" s="150"/>
      <c r="B507" s="149"/>
      <c r="C507" s="149"/>
      <c r="D507" s="142"/>
    </row>
    <row r="508" spans="1:4" ht="15" x14ac:dyDescent="0.25">
      <c r="A508" s="39">
        <v>21820</v>
      </c>
      <c r="B508" s="148" t="s">
        <v>27</v>
      </c>
      <c r="C508" s="148" t="s">
        <v>5452</v>
      </c>
      <c r="D508" s="142">
        <v>0.92320000000000002</v>
      </c>
    </row>
    <row r="509" spans="1:4" ht="15" x14ac:dyDescent="0.25">
      <c r="A509" s="150"/>
      <c r="B509" s="149"/>
      <c r="C509" s="149"/>
      <c r="D509" s="142"/>
    </row>
    <row r="510" spans="1:4" ht="15" x14ac:dyDescent="0.25">
      <c r="A510" s="39">
        <v>22020</v>
      </c>
      <c r="B510" s="148" t="s">
        <v>206</v>
      </c>
      <c r="C510" s="148" t="s">
        <v>5453</v>
      </c>
      <c r="D510" s="142">
        <v>0.86030000000000006</v>
      </c>
    </row>
    <row r="511" spans="1:4" ht="15" x14ac:dyDescent="0.25">
      <c r="A511" s="150"/>
      <c r="B511" s="149"/>
      <c r="C511" s="148" t="s">
        <v>5454</v>
      </c>
      <c r="D511" s="142"/>
    </row>
    <row r="512" spans="1:4" ht="15" x14ac:dyDescent="0.25">
      <c r="A512" s="150"/>
      <c r="B512" s="149"/>
      <c r="C512" s="149"/>
      <c r="D512" s="142"/>
    </row>
    <row r="513" spans="1:4" ht="15" x14ac:dyDescent="0.25">
      <c r="A513" s="39">
        <v>22140</v>
      </c>
      <c r="B513" s="148" t="s">
        <v>235</v>
      </c>
      <c r="C513" s="148" t="s">
        <v>5455</v>
      </c>
      <c r="D513" s="142">
        <v>0.83090000000000008</v>
      </c>
    </row>
    <row r="514" spans="1:4" ht="15" x14ac:dyDescent="0.25">
      <c r="A514" s="150"/>
      <c r="B514" s="149"/>
      <c r="C514" s="149"/>
      <c r="D514" s="142"/>
    </row>
    <row r="515" spans="1:4" ht="15" x14ac:dyDescent="0.25">
      <c r="A515" s="39">
        <v>22180</v>
      </c>
      <c r="B515" s="148" t="s">
        <v>255</v>
      </c>
      <c r="C515" s="148" t="s">
        <v>5456</v>
      </c>
      <c r="D515" s="142">
        <v>0.8115</v>
      </c>
    </row>
    <row r="516" spans="1:4" ht="15" x14ac:dyDescent="0.25">
      <c r="A516" s="150"/>
      <c r="B516" s="149"/>
      <c r="C516" s="148" t="s">
        <v>7138</v>
      </c>
      <c r="D516" s="142"/>
    </row>
    <row r="517" spans="1:4" ht="15" x14ac:dyDescent="0.25">
      <c r="A517" s="150"/>
      <c r="B517" s="149"/>
      <c r="C517" s="148" t="s">
        <v>5457</v>
      </c>
      <c r="D517" s="142"/>
    </row>
    <row r="518" spans="1:4" ht="15" x14ac:dyDescent="0.25">
      <c r="A518" s="150"/>
      <c r="B518" s="149"/>
      <c r="C518" s="149"/>
      <c r="D518" s="142"/>
    </row>
    <row r="519" spans="1:4" ht="15" x14ac:dyDescent="0.25">
      <c r="A519" s="39">
        <v>22220</v>
      </c>
      <c r="B519" s="148" t="s">
        <v>33</v>
      </c>
      <c r="C519" s="148" t="s">
        <v>5458</v>
      </c>
      <c r="D519" s="142">
        <v>0.81680000000000008</v>
      </c>
    </row>
    <row r="520" spans="1:4" ht="15" x14ac:dyDescent="0.25">
      <c r="A520" s="150"/>
      <c r="B520" s="149"/>
      <c r="C520" s="148" t="s">
        <v>5459</v>
      </c>
      <c r="D520" s="142"/>
    </row>
    <row r="521" spans="1:4" ht="15" x14ac:dyDescent="0.25">
      <c r="A521" s="150"/>
      <c r="B521" s="149"/>
      <c r="C521" s="148" t="s">
        <v>5460</v>
      </c>
      <c r="D521" s="142"/>
    </row>
    <row r="522" spans="1:4" ht="15" x14ac:dyDescent="0.25">
      <c r="A522" s="150"/>
      <c r="B522" s="149"/>
      <c r="C522" s="149"/>
      <c r="D522" s="142"/>
    </row>
    <row r="523" spans="1:4" ht="15" x14ac:dyDescent="0.25">
      <c r="A523" s="39">
        <v>22380</v>
      </c>
      <c r="B523" s="148" t="s">
        <v>29</v>
      </c>
      <c r="C523" s="148" t="s">
        <v>5461</v>
      </c>
      <c r="D523" s="142">
        <v>1.0470000000000002</v>
      </c>
    </row>
    <row r="524" spans="1:4" ht="15" x14ac:dyDescent="0.25">
      <c r="A524" s="150"/>
      <c r="B524" s="149"/>
      <c r="C524" s="149"/>
      <c r="D524" s="142"/>
    </row>
    <row r="525" spans="1:4" ht="15" x14ac:dyDescent="0.25">
      <c r="A525" s="39">
        <v>22420</v>
      </c>
      <c r="B525" s="148" t="s">
        <v>193</v>
      </c>
      <c r="C525" s="148" t="s">
        <v>5462</v>
      </c>
      <c r="D525" s="142">
        <v>1.0250000000000001</v>
      </c>
    </row>
    <row r="526" spans="1:4" ht="15" x14ac:dyDescent="0.25">
      <c r="A526" s="150"/>
      <c r="B526" s="149"/>
      <c r="C526" s="149"/>
      <c r="D526" s="142"/>
    </row>
    <row r="527" spans="1:4" ht="15" x14ac:dyDescent="0.25">
      <c r="A527" s="39">
        <v>22500</v>
      </c>
      <c r="B527" s="148" t="s">
        <v>309</v>
      </c>
      <c r="C527" s="148" t="s">
        <v>5463</v>
      </c>
      <c r="D527" s="142">
        <v>0.81230000000000002</v>
      </c>
    </row>
    <row r="528" spans="1:4" ht="15" x14ac:dyDescent="0.25">
      <c r="A528" s="150"/>
      <c r="B528" s="149"/>
      <c r="C528" s="148" t="s">
        <v>5464</v>
      </c>
      <c r="D528" s="142"/>
    </row>
    <row r="529" spans="1:4" ht="15" x14ac:dyDescent="0.25">
      <c r="A529" s="150"/>
      <c r="B529" s="149"/>
      <c r="C529" s="149"/>
      <c r="D529" s="142"/>
    </row>
    <row r="530" spans="1:4" ht="15" x14ac:dyDescent="0.25">
      <c r="A530" s="39">
        <v>22520</v>
      </c>
      <c r="B530" s="148" t="s">
        <v>17</v>
      </c>
      <c r="C530" s="148" t="s">
        <v>5465</v>
      </c>
      <c r="D530" s="142">
        <v>0.66139999999999999</v>
      </c>
    </row>
    <row r="531" spans="1:4" ht="15" x14ac:dyDescent="0.25">
      <c r="A531" s="150"/>
      <c r="B531" s="149"/>
      <c r="C531" s="148" t="s">
        <v>5466</v>
      </c>
      <c r="D531" s="142"/>
    </row>
    <row r="532" spans="1:4" ht="15" x14ac:dyDescent="0.25">
      <c r="A532" s="150"/>
      <c r="B532" s="149"/>
      <c r="C532" s="149"/>
      <c r="D532" s="142"/>
    </row>
    <row r="533" spans="1:4" ht="15" x14ac:dyDescent="0.25">
      <c r="A533" s="39">
        <v>22540</v>
      </c>
      <c r="B533" s="148" t="s">
        <v>373</v>
      </c>
      <c r="C533" s="148" t="s">
        <v>5467</v>
      </c>
      <c r="D533" s="142">
        <v>0.81840000000000002</v>
      </c>
    </row>
    <row r="534" spans="1:4" ht="15" x14ac:dyDescent="0.25">
      <c r="A534" s="150"/>
      <c r="B534" s="149"/>
      <c r="C534" s="149"/>
      <c r="D534" s="142"/>
    </row>
    <row r="535" spans="1:4" ht="15" x14ac:dyDescent="0.25">
      <c r="A535" s="39">
        <v>22660</v>
      </c>
      <c r="B535" s="148" t="s">
        <v>68</v>
      </c>
      <c r="C535" s="148" t="s">
        <v>5468</v>
      </c>
      <c r="D535" s="142">
        <v>0.97420000000000007</v>
      </c>
    </row>
    <row r="536" spans="1:4" ht="15" x14ac:dyDescent="0.25">
      <c r="A536" s="150"/>
      <c r="B536" s="149"/>
      <c r="C536" s="149"/>
      <c r="D536" s="142"/>
    </row>
    <row r="537" spans="1:4" ht="15" x14ac:dyDescent="0.25">
      <c r="A537" s="39">
        <v>22744</v>
      </c>
      <c r="B537" s="148" t="s">
        <v>7224</v>
      </c>
      <c r="C537" s="148" t="s">
        <v>5469</v>
      </c>
      <c r="D537" s="142">
        <v>0.97000000000000008</v>
      </c>
    </row>
    <row r="538" spans="1:4" ht="15" x14ac:dyDescent="0.25">
      <c r="A538" s="150"/>
      <c r="B538" s="149"/>
      <c r="C538" s="149"/>
      <c r="D538" s="142"/>
    </row>
    <row r="539" spans="1:4" ht="15" x14ac:dyDescent="0.25">
      <c r="A539" s="39">
        <v>22900</v>
      </c>
      <c r="B539" s="148" t="s">
        <v>36</v>
      </c>
      <c r="C539" s="148" t="s">
        <v>5470</v>
      </c>
      <c r="D539" s="142">
        <v>0.83050000000000002</v>
      </c>
    </row>
    <row r="540" spans="1:4" ht="15" x14ac:dyDescent="0.25">
      <c r="A540" s="150"/>
      <c r="B540" s="149"/>
      <c r="C540" s="148" t="s">
        <v>7139</v>
      </c>
      <c r="D540" s="142"/>
    </row>
    <row r="541" spans="1:4" ht="15" x14ac:dyDescent="0.25">
      <c r="A541" s="150"/>
      <c r="B541" s="149"/>
      <c r="C541" s="148" t="s">
        <v>5471</v>
      </c>
      <c r="D541" s="142"/>
    </row>
    <row r="542" spans="1:4" ht="15" x14ac:dyDescent="0.25">
      <c r="A542" s="150"/>
      <c r="B542" s="149"/>
      <c r="C542" s="148" t="s">
        <v>5472</v>
      </c>
      <c r="D542" s="142"/>
    </row>
    <row r="543" spans="1:4" ht="15" x14ac:dyDescent="0.25">
      <c r="A543" s="150"/>
      <c r="B543" s="149"/>
      <c r="C543" s="149"/>
      <c r="D543" s="142"/>
    </row>
    <row r="544" spans="1:4" ht="15" x14ac:dyDescent="0.25">
      <c r="A544" s="39">
        <v>23060</v>
      </c>
      <c r="B544" s="148" t="s">
        <v>133</v>
      </c>
      <c r="C544" s="148" t="s">
        <v>5473</v>
      </c>
      <c r="D544" s="142">
        <v>0.9728</v>
      </c>
    </row>
    <row r="545" spans="1:4" ht="15" x14ac:dyDescent="0.25">
      <c r="A545" s="150"/>
      <c r="B545" s="149"/>
      <c r="C545" s="148" t="s">
        <v>5474</v>
      </c>
      <c r="D545" s="142"/>
    </row>
    <row r="546" spans="1:4" ht="15" x14ac:dyDescent="0.25">
      <c r="A546" s="150"/>
      <c r="B546" s="149"/>
      <c r="C546" s="149"/>
      <c r="D546" s="142"/>
    </row>
    <row r="547" spans="1:4" ht="15" x14ac:dyDescent="0.25">
      <c r="A547" s="39">
        <v>23104</v>
      </c>
      <c r="B547" s="148" t="s">
        <v>339</v>
      </c>
      <c r="C547" s="148" t="s">
        <v>5475</v>
      </c>
      <c r="D547" s="142">
        <v>0.96900000000000008</v>
      </c>
    </row>
    <row r="548" spans="1:4" ht="15" x14ac:dyDescent="0.25">
      <c r="A548" s="150"/>
      <c r="B548" s="149"/>
      <c r="C548" s="148" t="s">
        <v>5476</v>
      </c>
      <c r="D548" s="142"/>
    </row>
    <row r="549" spans="1:4" ht="15" x14ac:dyDescent="0.25">
      <c r="A549" s="150"/>
      <c r="B549" s="149"/>
      <c r="C549" s="148" t="s">
        <v>5477</v>
      </c>
      <c r="D549" s="142"/>
    </row>
    <row r="550" spans="1:4" ht="15" x14ac:dyDescent="0.25">
      <c r="A550" s="150"/>
      <c r="B550" s="149"/>
      <c r="C550" s="148" t="s">
        <v>5478</v>
      </c>
      <c r="D550" s="142"/>
    </row>
    <row r="551" spans="1:4" ht="15" x14ac:dyDescent="0.25">
      <c r="A551" s="150"/>
      <c r="B551" s="149"/>
      <c r="C551" s="149"/>
      <c r="D551" s="142"/>
    </row>
    <row r="552" spans="1:4" ht="15" x14ac:dyDescent="0.25">
      <c r="A552" s="39">
        <v>23224</v>
      </c>
      <c r="B552" s="143"/>
      <c r="C552" s="143" t="s">
        <v>6066</v>
      </c>
      <c r="D552" s="142">
        <v>0.9637</v>
      </c>
    </row>
    <row r="553" spans="1:4" ht="15" x14ac:dyDescent="0.25">
      <c r="A553" s="152"/>
      <c r="B553" s="143"/>
      <c r="C553" s="143" t="s">
        <v>6067</v>
      </c>
      <c r="D553" s="143"/>
    </row>
    <row r="554" spans="1:4" ht="15" x14ac:dyDescent="0.25">
      <c r="A554" s="152"/>
      <c r="B554" s="143"/>
      <c r="C554" s="143"/>
      <c r="D554" s="143"/>
    </row>
    <row r="555" spans="1:4" ht="15" x14ac:dyDescent="0.25">
      <c r="A555" s="39">
        <v>23420</v>
      </c>
      <c r="B555" s="148" t="s">
        <v>44</v>
      </c>
      <c r="C555" s="148" t="s">
        <v>5479</v>
      </c>
      <c r="D555" s="142">
        <v>1.0984</v>
      </c>
    </row>
    <row r="556" spans="1:4" ht="15" x14ac:dyDescent="0.25">
      <c r="A556" s="150"/>
      <c r="B556" s="149"/>
      <c r="C556" s="149"/>
      <c r="D556" s="142"/>
    </row>
    <row r="557" spans="1:4" ht="15" x14ac:dyDescent="0.25">
      <c r="A557" s="39">
        <v>23460</v>
      </c>
      <c r="B557" s="148" t="s">
        <v>18</v>
      </c>
      <c r="C557" s="148" t="s">
        <v>5480</v>
      </c>
      <c r="D557" s="142">
        <v>0.70050000000000001</v>
      </c>
    </row>
    <row r="558" spans="1:4" ht="15" x14ac:dyDescent="0.25">
      <c r="A558" s="150"/>
      <c r="B558" s="149"/>
      <c r="C558" s="149"/>
      <c r="D558" s="142"/>
    </row>
    <row r="559" spans="1:4" ht="15" x14ac:dyDescent="0.25">
      <c r="A559" s="39">
        <v>23540</v>
      </c>
      <c r="B559" s="148" t="s">
        <v>80</v>
      </c>
      <c r="C559" s="148" t="s">
        <v>5481</v>
      </c>
      <c r="D559" s="142">
        <v>0.86030000000000006</v>
      </c>
    </row>
    <row r="560" spans="1:4" ht="15" x14ac:dyDescent="0.25">
      <c r="A560" s="150"/>
      <c r="B560" s="149"/>
      <c r="C560" s="148" t="s">
        <v>5482</v>
      </c>
      <c r="D560" s="142"/>
    </row>
    <row r="561" spans="1:4" ht="15" x14ac:dyDescent="0.25">
      <c r="A561" s="150"/>
      <c r="B561" s="149"/>
      <c r="C561" s="148" t="s">
        <v>7140</v>
      </c>
      <c r="D561" s="142"/>
    </row>
    <row r="562" spans="1:4" ht="15" x14ac:dyDescent="0.25">
      <c r="A562" s="150"/>
      <c r="B562" s="149"/>
      <c r="C562" s="149"/>
      <c r="D562" s="142"/>
    </row>
    <row r="563" spans="1:4" ht="15" x14ac:dyDescent="0.25">
      <c r="A563" s="39">
        <v>23580</v>
      </c>
      <c r="B563" s="148" t="s">
        <v>108</v>
      </c>
      <c r="C563" s="148" t="s">
        <v>5483</v>
      </c>
      <c r="D563" s="142">
        <v>0.93630000000000002</v>
      </c>
    </row>
    <row r="564" spans="1:4" ht="15" x14ac:dyDescent="0.25">
      <c r="A564" s="150"/>
      <c r="B564" s="149"/>
      <c r="C564" s="149"/>
      <c r="D564" s="142"/>
    </row>
    <row r="565" spans="1:4" ht="15" x14ac:dyDescent="0.25">
      <c r="A565" s="39">
        <v>23844</v>
      </c>
      <c r="B565" s="148" t="s">
        <v>143</v>
      </c>
      <c r="C565" s="148" t="s">
        <v>5484</v>
      </c>
      <c r="D565" s="142">
        <v>0.90470000000000006</v>
      </c>
    </row>
    <row r="566" spans="1:4" ht="15" x14ac:dyDescent="0.25">
      <c r="A566" s="150"/>
      <c r="B566" s="149"/>
      <c r="C566" s="148" t="s">
        <v>5485</v>
      </c>
      <c r="D566" s="142"/>
    </row>
    <row r="567" spans="1:4" ht="15" x14ac:dyDescent="0.25">
      <c r="A567" s="150"/>
      <c r="B567" s="149"/>
      <c r="C567" s="148" t="s">
        <v>5486</v>
      </c>
      <c r="D567" s="142"/>
    </row>
    <row r="568" spans="1:4" ht="15" x14ac:dyDescent="0.25">
      <c r="A568" s="150"/>
      <c r="B568" s="149"/>
      <c r="C568" s="148" t="s">
        <v>5487</v>
      </c>
      <c r="D568" s="142"/>
    </row>
    <row r="569" spans="1:4" ht="15" x14ac:dyDescent="0.25">
      <c r="A569" s="150"/>
      <c r="B569" s="149"/>
      <c r="C569" s="149"/>
      <c r="D569" s="142"/>
    </row>
    <row r="570" spans="1:4" ht="15" x14ac:dyDescent="0.25">
      <c r="A570" s="39">
        <v>23900</v>
      </c>
      <c r="B570" s="148" t="s">
        <v>284</v>
      </c>
      <c r="C570" s="148" t="s">
        <v>5488</v>
      </c>
      <c r="D570" s="142">
        <v>1.0514000000000001</v>
      </c>
    </row>
    <row r="571" spans="1:4" ht="15" x14ac:dyDescent="0.25">
      <c r="A571" s="150"/>
      <c r="B571" s="149"/>
      <c r="C571" s="149"/>
      <c r="D571" s="142"/>
    </row>
    <row r="572" spans="1:4" ht="15" x14ac:dyDescent="0.25">
      <c r="A572" s="39">
        <v>24020</v>
      </c>
      <c r="B572" s="148" t="s">
        <v>247</v>
      </c>
      <c r="C572" s="148" t="s">
        <v>5489</v>
      </c>
      <c r="D572" s="142">
        <v>0.83210000000000006</v>
      </c>
    </row>
    <row r="573" spans="1:4" ht="15" x14ac:dyDescent="0.25">
      <c r="A573" s="150"/>
      <c r="B573" s="149"/>
      <c r="C573" s="148" t="s">
        <v>5490</v>
      </c>
      <c r="D573" s="142"/>
    </row>
    <row r="574" spans="1:4" ht="15" x14ac:dyDescent="0.25">
      <c r="A574" s="150"/>
      <c r="B574" s="149"/>
      <c r="C574" s="149"/>
      <c r="D574" s="142"/>
    </row>
    <row r="575" spans="1:4" ht="15" x14ac:dyDescent="0.25">
      <c r="A575" s="39">
        <v>24140</v>
      </c>
      <c r="B575" s="148" t="s">
        <v>263</v>
      </c>
      <c r="C575" s="148" t="s">
        <v>5491</v>
      </c>
      <c r="D575" s="142">
        <v>1.0105</v>
      </c>
    </row>
    <row r="576" spans="1:4" ht="15" x14ac:dyDescent="0.25">
      <c r="A576" s="150"/>
      <c r="B576" s="149"/>
      <c r="C576" s="149"/>
      <c r="D576" s="142"/>
    </row>
    <row r="577" spans="1:4" ht="15" x14ac:dyDescent="0.25">
      <c r="A577" s="39">
        <v>24220</v>
      </c>
      <c r="B577" s="148" t="s">
        <v>209</v>
      </c>
      <c r="C577" s="148" t="s">
        <v>5492</v>
      </c>
      <c r="D577" s="142">
        <v>0.7732</v>
      </c>
    </row>
    <row r="578" spans="1:4" ht="15" x14ac:dyDescent="0.25">
      <c r="A578" s="150"/>
      <c r="B578" s="149"/>
      <c r="C578" s="148" t="s">
        <v>5493</v>
      </c>
      <c r="D578" s="142"/>
    </row>
    <row r="579" spans="1:4" ht="15" x14ac:dyDescent="0.25">
      <c r="A579" s="150"/>
      <c r="B579" s="149"/>
      <c r="C579" s="149"/>
      <c r="D579" s="142"/>
    </row>
    <row r="580" spans="1:4" ht="15" x14ac:dyDescent="0.25">
      <c r="A580" s="39">
        <v>24260</v>
      </c>
      <c r="B580" s="148" t="s">
        <v>219</v>
      </c>
      <c r="C580" s="148" t="s">
        <v>5494</v>
      </c>
      <c r="D580" s="142">
        <v>1.0083</v>
      </c>
    </row>
    <row r="581" spans="1:4" ht="15" x14ac:dyDescent="0.25">
      <c r="A581" s="150"/>
      <c r="B581" s="149"/>
      <c r="C581" s="148" t="s">
        <v>5495</v>
      </c>
      <c r="D581" s="142"/>
    </row>
    <row r="582" spans="1:4" ht="15" x14ac:dyDescent="0.25">
      <c r="A582" s="150"/>
      <c r="B582" s="149"/>
      <c r="C582" s="148" t="s">
        <v>5496</v>
      </c>
      <c r="D582" s="142"/>
    </row>
    <row r="583" spans="1:4" ht="15" x14ac:dyDescent="0.25">
      <c r="A583" s="150"/>
      <c r="B583" s="149"/>
      <c r="C583" s="149"/>
      <c r="D583" s="142"/>
    </row>
    <row r="584" spans="1:4" ht="15" x14ac:dyDescent="0.25">
      <c r="A584" s="39">
        <v>24300</v>
      </c>
      <c r="B584" s="148" t="s">
        <v>69</v>
      </c>
      <c r="C584" s="148" t="s">
        <v>5497</v>
      </c>
      <c r="D584" s="142">
        <v>0.83930000000000005</v>
      </c>
    </row>
    <row r="585" spans="1:4" ht="15" x14ac:dyDescent="0.25">
      <c r="A585" s="150"/>
      <c r="B585" s="149"/>
      <c r="C585" s="149"/>
      <c r="D585" s="142"/>
    </row>
    <row r="586" spans="1:4" ht="15" x14ac:dyDescent="0.25">
      <c r="A586" s="39">
        <v>24340</v>
      </c>
      <c r="B586" s="148" t="s">
        <v>7225</v>
      </c>
      <c r="C586" s="153" t="s">
        <v>7141</v>
      </c>
      <c r="D586" s="142">
        <v>0.88070000000000004</v>
      </c>
    </row>
    <row r="587" spans="1:4" ht="15" x14ac:dyDescent="0.25">
      <c r="A587" s="150"/>
      <c r="B587" s="149"/>
      <c r="C587" s="153" t="s">
        <v>5498</v>
      </c>
      <c r="D587" s="142"/>
    </row>
    <row r="588" spans="1:4" ht="15" x14ac:dyDescent="0.25">
      <c r="A588" s="150"/>
      <c r="B588" s="149"/>
      <c r="C588" s="148" t="s">
        <v>5499</v>
      </c>
      <c r="D588" s="142"/>
    </row>
    <row r="589" spans="1:4" ht="15" x14ac:dyDescent="0.25">
      <c r="A589" s="150"/>
      <c r="B589" s="149"/>
      <c r="C589" s="148" t="s">
        <v>5500</v>
      </c>
      <c r="D589" s="142"/>
    </row>
    <row r="590" spans="1:4" ht="15" x14ac:dyDescent="0.25">
      <c r="A590" s="150"/>
      <c r="B590" s="149"/>
      <c r="C590" s="149"/>
      <c r="D590" s="142"/>
    </row>
    <row r="591" spans="1:4" ht="15" x14ac:dyDescent="0.25">
      <c r="A591" s="39">
        <v>24420</v>
      </c>
      <c r="B591" s="148" t="s">
        <v>282</v>
      </c>
      <c r="C591" s="148" t="s">
        <v>5501</v>
      </c>
      <c r="D591" s="142">
        <v>1.0212000000000001</v>
      </c>
    </row>
    <row r="592" spans="1:4" ht="15" x14ac:dyDescent="0.25">
      <c r="A592" s="150"/>
      <c r="B592" s="149"/>
      <c r="C592" s="149"/>
      <c r="D592" s="142"/>
    </row>
    <row r="593" spans="1:4" ht="15" x14ac:dyDescent="0.25">
      <c r="A593" s="39">
        <v>24500</v>
      </c>
      <c r="B593" s="148" t="s">
        <v>217</v>
      </c>
      <c r="C593" s="148" t="s">
        <v>5502</v>
      </c>
      <c r="D593" s="142">
        <v>0.78960000000000008</v>
      </c>
    </row>
    <row r="594" spans="1:4" ht="15" x14ac:dyDescent="0.25">
      <c r="A594" s="150"/>
      <c r="B594" s="149"/>
      <c r="C594" s="149"/>
      <c r="D594" s="142"/>
    </row>
    <row r="595" spans="1:4" ht="15" x14ac:dyDescent="0.25">
      <c r="A595" s="39">
        <v>24540</v>
      </c>
      <c r="B595" s="148" t="s">
        <v>71</v>
      </c>
      <c r="C595" s="148" t="s">
        <v>5503</v>
      </c>
      <c r="D595" s="142">
        <v>0.94090000000000007</v>
      </c>
    </row>
    <row r="596" spans="1:4" ht="15" x14ac:dyDescent="0.25">
      <c r="A596" s="150"/>
      <c r="B596" s="149"/>
      <c r="C596" s="149"/>
      <c r="D596" s="142"/>
    </row>
    <row r="597" spans="1:4" ht="15" x14ac:dyDescent="0.25">
      <c r="A597" s="39">
        <v>24580</v>
      </c>
      <c r="B597" s="148" t="s">
        <v>369</v>
      </c>
      <c r="C597" s="148" t="s">
        <v>5504</v>
      </c>
      <c r="D597" s="142">
        <v>0.95120000000000005</v>
      </c>
    </row>
    <row r="598" spans="1:4" ht="15" x14ac:dyDescent="0.25">
      <c r="A598" s="150"/>
      <c r="B598" s="149"/>
      <c r="C598" s="148" t="s">
        <v>5505</v>
      </c>
      <c r="D598" s="142"/>
    </row>
    <row r="599" spans="1:4" ht="15" x14ac:dyDescent="0.25">
      <c r="A599" s="150"/>
      <c r="B599" s="149"/>
      <c r="C599" s="148" t="s">
        <v>5506</v>
      </c>
      <c r="D599" s="142"/>
    </row>
    <row r="600" spans="1:4" ht="15" x14ac:dyDescent="0.25">
      <c r="A600" s="150"/>
      <c r="B600" s="149"/>
      <c r="C600" s="149"/>
      <c r="D600" s="142"/>
    </row>
    <row r="601" spans="1:4" ht="15" x14ac:dyDescent="0.25">
      <c r="A601" s="39">
        <v>24660</v>
      </c>
      <c r="B601" s="148" t="s">
        <v>259</v>
      </c>
      <c r="C601" s="148" t="s">
        <v>5507</v>
      </c>
      <c r="D601" s="142">
        <v>0.873</v>
      </c>
    </row>
    <row r="602" spans="1:4" ht="15" x14ac:dyDescent="0.25">
      <c r="A602" s="150"/>
      <c r="B602" s="149"/>
      <c r="C602" s="148" t="s">
        <v>5508</v>
      </c>
      <c r="D602" s="142"/>
    </row>
    <row r="603" spans="1:4" ht="15" x14ac:dyDescent="0.25">
      <c r="A603" s="150"/>
      <c r="B603" s="149"/>
      <c r="C603" s="148" t="s">
        <v>5509</v>
      </c>
      <c r="D603" s="142"/>
    </row>
    <row r="604" spans="1:4" ht="15" x14ac:dyDescent="0.25">
      <c r="A604" s="150"/>
      <c r="B604" s="149"/>
      <c r="C604" s="149"/>
      <c r="D604" s="142"/>
    </row>
    <row r="605" spans="1:4" ht="15" x14ac:dyDescent="0.25">
      <c r="A605" s="39">
        <v>24780</v>
      </c>
      <c r="B605" s="148" t="s">
        <v>262</v>
      </c>
      <c r="C605" s="148" t="s">
        <v>5510</v>
      </c>
      <c r="D605" s="142">
        <v>0.87020000000000008</v>
      </c>
    </row>
    <row r="606" spans="1:4" ht="15" x14ac:dyDescent="0.25">
      <c r="A606" s="150"/>
      <c r="B606" s="149"/>
      <c r="C606" s="149"/>
      <c r="D606" s="142"/>
    </row>
    <row r="607" spans="1:4" ht="15" x14ac:dyDescent="0.25">
      <c r="A607" s="39">
        <v>24860</v>
      </c>
      <c r="B607" s="148" t="s">
        <v>7226</v>
      </c>
      <c r="C607" s="148" t="s">
        <v>5511</v>
      </c>
      <c r="D607" s="142">
        <v>0.88970000000000005</v>
      </c>
    </row>
    <row r="608" spans="1:4" ht="15" x14ac:dyDescent="0.25">
      <c r="A608" s="150"/>
      <c r="B608" s="149"/>
      <c r="C608" s="148" t="s">
        <v>5512</v>
      </c>
      <c r="D608" s="142"/>
    </row>
    <row r="609" spans="1:4" ht="15" x14ac:dyDescent="0.25">
      <c r="A609" s="150"/>
      <c r="B609" s="149"/>
      <c r="C609" s="148" t="s">
        <v>5513</v>
      </c>
      <c r="D609" s="142"/>
    </row>
    <row r="610" spans="1:4" ht="15" x14ac:dyDescent="0.25">
      <c r="A610" s="150"/>
      <c r="B610" s="149"/>
      <c r="C610" s="148" t="s">
        <v>5514</v>
      </c>
      <c r="D610" s="142"/>
    </row>
    <row r="611" spans="1:4" ht="15" x14ac:dyDescent="0.25">
      <c r="A611" s="150"/>
      <c r="B611" s="149"/>
      <c r="C611" s="149"/>
      <c r="D611" s="142"/>
    </row>
    <row r="612" spans="1:4" ht="15" x14ac:dyDescent="0.25">
      <c r="A612" s="39">
        <v>25020</v>
      </c>
      <c r="B612" s="148" t="s">
        <v>305</v>
      </c>
      <c r="C612" s="148" t="s">
        <v>5515</v>
      </c>
      <c r="D612" s="142">
        <v>0.3967</v>
      </c>
    </row>
    <row r="613" spans="1:4" ht="15" x14ac:dyDescent="0.25">
      <c r="A613" s="150"/>
      <c r="B613" s="149"/>
      <c r="C613" s="148" t="s">
        <v>5516</v>
      </c>
      <c r="D613" s="142"/>
    </row>
    <row r="614" spans="1:4" ht="15" x14ac:dyDescent="0.25">
      <c r="A614" s="150"/>
      <c r="B614" s="149"/>
      <c r="C614" s="148" t="s">
        <v>5517</v>
      </c>
      <c r="D614" s="142"/>
    </row>
    <row r="615" spans="1:4" ht="15" x14ac:dyDescent="0.25">
      <c r="A615" s="150"/>
      <c r="B615" s="149"/>
      <c r="C615" s="149"/>
      <c r="D615" s="142"/>
    </row>
    <row r="616" spans="1:4" ht="15" x14ac:dyDescent="0.25">
      <c r="A616" s="39">
        <v>25060</v>
      </c>
      <c r="B616" s="148" t="s">
        <v>7227</v>
      </c>
      <c r="C616" s="148" t="s">
        <v>5518</v>
      </c>
      <c r="D616" s="142">
        <v>0.68470000000000009</v>
      </c>
    </row>
    <row r="617" spans="1:4" ht="15" x14ac:dyDescent="0.25">
      <c r="A617" s="150"/>
      <c r="B617" s="149"/>
      <c r="C617" s="148" t="s">
        <v>5519</v>
      </c>
      <c r="D617" s="142"/>
    </row>
    <row r="618" spans="1:4" ht="15" x14ac:dyDescent="0.25">
      <c r="A618" s="150"/>
      <c r="B618" s="149"/>
      <c r="C618" s="148" t="s">
        <v>5520</v>
      </c>
      <c r="D618" s="142"/>
    </row>
    <row r="619" spans="1:4" ht="15" x14ac:dyDescent="0.25">
      <c r="A619" s="150"/>
      <c r="B619" s="149"/>
      <c r="C619" s="148" t="s">
        <v>7142</v>
      </c>
      <c r="D619" s="142"/>
    </row>
    <row r="620" spans="1:4" ht="15" x14ac:dyDescent="0.25">
      <c r="A620" s="150"/>
      <c r="B620" s="149"/>
      <c r="C620" s="149"/>
      <c r="D620" s="142"/>
    </row>
    <row r="621" spans="1:4" ht="15" x14ac:dyDescent="0.25">
      <c r="A621" s="39">
        <v>25180</v>
      </c>
      <c r="B621" s="148" t="s">
        <v>183</v>
      </c>
      <c r="C621" s="148" t="s">
        <v>7143</v>
      </c>
      <c r="D621" s="142">
        <v>0.86370000000000002</v>
      </c>
    </row>
    <row r="622" spans="1:4" ht="15" x14ac:dyDescent="0.25">
      <c r="A622" s="147"/>
      <c r="B622" s="148"/>
      <c r="C622" s="148" t="s">
        <v>5521</v>
      </c>
      <c r="D622" s="142"/>
    </row>
    <row r="623" spans="1:4" ht="15" x14ac:dyDescent="0.25">
      <c r="A623" s="150"/>
      <c r="B623" s="149"/>
      <c r="C623" s="148" t="s">
        <v>7144</v>
      </c>
      <c r="D623" s="142"/>
    </row>
    <row r="624" spans="1:4" ht="15" x14ac:dyDescent="0.25">
      <c r="A624" s="150"/>
      <c r="B624" s="149"/>
      <c r="C624" s="149"/>
      <c r="D624" s="142"/>
    </row>
    <row r="625" spans="1:4" ht="15" x14ac:dyDescent="0.25">
      <c r="A625" s="39">
        <v>25220</v>
      </c>
      <c r="B625" s="148" t="s">
        <v>176</v>
      </c>
      <c r="C625" s="148" t="s">
        <v>5522</v>
      </c>
      <c r="D625" s="142">
        <v>0.75630000000000008</v>
      </c>
    </row>
    <row r="626" spans="1:4" ht="15" x14ac:dyDescent="0.25">
      <c r="A626" s="150"/>
      <c r="B626" s="149"/>
      <c r="C626" s="149"/>
      <c r="D626" s="142"/>
    </row>
    <row r="627" spans="1:4" ht="15" x14ac:dyDescent="0.25">
      <c r="A627" s="39">
        <v>25260</v>
      </c>
      <c r="B627" s="148" t="s">
        <v>47</v>
      </c>
      <c r="C627" s="148" t="s">
        <v>5523</v>
      </c>
      <c r="D627" s="142">
        <v>1.1103000000000001</v>
      </c>
    </row>
    <row r="628" spans="1:4" ht="15" x14ac:dyDescent="0.25">
      <c r="A628" s="150"/>
      <c r="B628" s="149"/>
      <c r="C628" s="149"/>
      <c r="D628" s="142"/>
    </row>
    <row r="629" spans="1:4" ht="15" x14ac:dyDescent="0.25">
      <c r="A629" s="39">
        <v>25420</v>
      </c>
      <c r="B629" s="148" t="s">
        <v>292</v>
      </c>
      <c r="C629" s="148" t="s">
        <v>5524</v>
      </c>
      <c r="D629" s="142">
        <v>0.9486</v>
      </c>
    </row>
    <row r="630" spans="1:4" ht="15" x14ac:dyDescent="0.25">
      <c r="A630" s="150"/>
      <c r="B630" s="149"/>
      <c r="C630" s="148" t="s">
        <v>5525</v>
      </c>
      <c r="D630" s="142"/>
    </row>
    <row r="631" spans="1:4" ht="15" x14ac:dyDescent="0.25">
      <c r="A631" s="150"/>
      <c r="B631" s="149"/>
      <c r="C631" s="148" t="s">
        <v>5526</v>
      </c>
      <c r="D631" s="142"/>
    </row>
    <row r="632" spans="1:4" ht="15" x14ac:dyDescent="0.25">
      <c r="A632" s="150"/>
      <c r="B632" s="149"/>
      <c r="C632" s="149"/>
      <c r="D632" s="142"/>
    </row>
    <row r="633" spans="1:4" ht="15" x14ac:dyDescent="0.25">
      <c r="A633" s="39">
        <v>25500</v>
      </c>
      <c r="B633" s="148" t="s">
        <v>354</v>
      </c>
      <c r="C633" s="148" t="s">
        <v>5527</v>
      </c>
      <c r="D633" s="142">
        <v>0.9123</v>
      </c>
    </row>
    <row r="634" spans="1:4" ht="15" x14ac:dyDescent="0.25">
      <c r="A634" s="150"/>
      <c r="B634" s="149"/>
      <c r="C634" s="148" t="s">
        <v>5528</v>
      </c>
      <c r="D634" s="142"/>
    </row>
    <row r="635" spans="1:4" ht="15" x14ac:dyDescent="0.25">
      <c r="A635" s="150"/>
      <c r="B635" s="149"/>
      <c r="C635" s="149"/>
      <c r="D635" s="142"/>
    </row>
    <row r="636" spans="1:4" ht="15" x14ac:dyDescent="0.25">
      <c r="A636" s="39">
        <v>25540</v>
      </c>
      <c r="B636" s="148" t="s">
        <v>7228</v>
      </c>
      <c r="C636" s="148" t="s">
        <v>5529</v>
      </c>
      <c r="D636" s="142">
        <v>1.1072</v>
      </c>
    </row>
    <row r="637" spans="1:4" ht="15" x14ac:dyDescent="0.25">
      <c r="A637" s="150"/>
      <c r="B637" s="149"/>
      <c r="C637" s="148" t="s">
        <v>5530</v>
      </c>
      <c r="D637" s="142"/>
    </row>
    <row r="638" spans="1:4" ht="15" x14ac:dyDescent="0.25">
      <c r="A638" s="150"/>
      <c r="B638" s="149"/>
      <c r="C638" s="148" t="s">
        <v>5531</v>
      </c>
      <c r="D638" s="142"/>
    </row>
    <row r="639" spans="1:4" ht="15" x14ac:dyDescent="0.25">
      <c r="A639" s="150"/>
      <c r="B639" s="149"/>
      <c r="C639" s="149"/>
      <c r="D639" s="142"/>
    </row>
    <row r="640" spans="1:4" ht="15" x14ac:dyDescent="0.25">
      <c r="A640" s="39">
        <v>25620</v>
      </c>
      <c r="B640" s="148" t="s">
        <v>211</v>
      </c>
      <c r="C640" s="148" t="s">
        <v>7145</v>
      </c>
      <c r="D640" s="142">
        <v>0.66360000000000008</v>
      </c>
    </row>
    <row r="641" spans="1:4" ht="15" x14ac:dyDescent="0.25">
      <c r="A641" s="150"/>
      <c r="B641" s="149"/>
      <c r="C641" s="148" t="s">
        <v>5532</v>
      </c>
      <c r="D641" s="142"/>
    </row>
    <row r="642" spans="1:4" ht="15" x14ac:dyDescent="0.25">
      <c r="A642" s="150"/>
      <c r="B642" s="149"/>
      <c r="C642" s="148" t="s">
        <v>5533</v>
      </c>
      <c r="D642" s="142"/>
    </row>
    <row r="643" spans="1:4" ht="15" x14ac:dyDescent="0.25">
      <c r="A643" s="150"/>
      <c r="B643" s="149"/>
      <c r="C643" s="148" t="s">
        <v>5534</v>
      </c>
      <c r="D643" s="142"/>
    </row>
    <row r="644" spans="1:4" ht="15" x14ac:dyDescent="0.25">
      <c r="A644" s="150"/>
      <c r="B644" s="149"/>
      <c r="C644" s="149"/>
      <c r="D644" s="142"/>
    </row>
    <row r="645" spans="1:4" ht="15" x14ac:dyDescent="0.25">
      <c r="A645" s="39">
        <v>25860</v>
      </c>
      <c r="B645" s="148" t="s">
        <v>249</v>
      </c>
      <c r="C645" s="148" t="s">
        <v>5535</v>
      </c>
      <c r="D645" s="142">
        <v>0.82890000000000008</v>
      </c>
    </row>
    <row r="646" spans="1:4" ht="15" x14ac:dyDescent="0.25">
      <c r="A646" s="150"/>
      <c r="B646" s="149"/>
      <c r="C646" s="148" t="s">
        <v>5536</v>
      </c>
      <c r="D646" s="142"/>
    </row>
    <row r="647" spans="1:4" ht="15" x14ac:dyDescent="0.25">
      <c r="A647" s="150"/>
      <c r="B647" s="149"/>
      <c r="C647" s="148" t="s">
        <v>5537</v>
      </c>
      <c r="D647" s="142"/>
    </row>
    <row r="648" spans="1:4" ht="15" x14ac:dyDescent="0.25">
      <c r="A648" s="150"/>
      <c r="B648" s="149"/>
      <c r="C648" s="148" t="s">
        <v>5538</v>
      </c>
      <c r="D648" s="142"/>
    </row>
    <row r="649" spans="1:4" ht="15" x14ac:dyDescent="0.25">
      <c r="A649" s="150"/>
      <c r="B649" s="149"/>
      <c r="C649" s="149"/>
      <c r="D649" s="142"/>
    </row>
    <row r="650" spans="1:4" ht="15" x14ac:dyDescent="0.25">
      <c r="A650" s="39">
        <v>25940</v>
      </c>
      <c r="B650" s="148" t="s">
        <v>7229</v>
      </c>
      <c r="C650" s="148" t="s">
        <v>5539</v>
      </c>
      <c r="D650" s="142">
        <v>0.81030000000000002</v>
      </c>
    </row>
    <row r="651" spans="1:4" ht="15" x14ac:dyDescent="0.25">
      <c r="A651" s="150"/>
      <c r="B651" s="149"/>
      <c r="C651" s="148" t="s">
        <v>5540</v>
      </c>
      <c r="D651" s="142"/>
    </row>
    <row r="652" spans="1:4" ht="15" x14ac:dyDescent="0.25">
      <c r="A652" s="150"/>
      <c r="B652" s="149"/>
      <c r="C652" s="149"/>
      <c r="D652" s="142"/>
    </row>
    <row r="653" spans="1:4" ht="17.25" x14ac:dyDescent="0.25">
      <c r="A653" s="39">
        <v>25980</v>
      </c>
      <c r="B653" s="148" t="s">
        <v>7230</v>
      </c>
      <c r="C653" s="148" t="s">
        <v>5541</v>
      </c>
      <c r="D653" s="142">
        <v>0.86219999999999997</v>
      </c>
    </row>
    <row r="654" spans="1:4" ht="15" x14ac:dyDescent="0.25">
      <c r="A654" s="150"/>
      <c r="B654" s="149"/>
      <c r="C654" s="148" t="s">
        <v>5542</v>
      </c>
      <c r="D654" s="142"/>
    </row>
    <row r="655" spans="1:4" ht="15" x14ac:dyDescent="0.25">
      <c r="A655" s="150"/>
      <c r="B655" s="149"/>
      <c r="C655" s="149"/>
      <c r="D655" s="142"/>
    </row>
    <row r="656" spans="1:4" ht="15" x14ac:dyDescent="0.25">
      <c r="A656" s="39">
        <v>26140</v>
      </c>
      <c r="B656" s="148" t="s">
        <v>85</v>
      </c>
      <c r="C656" s="148" t="s">
        <v>5543</v>
      </c>
      <c r="D656" s="142">
        <v>0.8589</v>
      </c>
    </row>
    <row r="657" spans="1:4" ht="15" x14ac:dyDescent="0.25">
      <c r="A657" s="150"/>
      <c r="B657" s="149"/>
      <c r="C657" s="149"/>
      <c r="D657" s="142"/>
    </row>
    <row r="658" spans="1:4" ht="15" x14ac:dyDescent="0.25">
      <c r="A658" s="39">
        <v>26300</v>
      </c>
      <c r="B658" s="148" t="s">
        <v>39</v>
      </c>
      <c r="C658" s="148" t="s">
        <v>5544</v>
      </c>
      <c r="D658" s="142">
        <v>0.89440000000000008</v>
      </c>
    </row>
    <row r="659" spans="1:4" ht="15" x14ac:dyDescent="0.25">
      <c r="A659" s="150"/>
      <c r="B659" s="149"/>
      <c r="C659" s="149"/>
      <c r="D659" s="142"/>
    </row>
    <row r="660" spans="1:4" ht="15" x14ac:dyDescent="0.25">
      <c r="A660" s="39">
        <v>26380</v>
      </c>
      <c r="B660" s="148" t="s">
        <v>174</v>
      </c>
      <c r="C660" s="148" t="s">
        <v>5545</v>
      </c>
      <c r="D660" s="142">
        <v>0.68230000000000002</v>
      </c>
    </row>
    <row r="661" spans="1:4" ht="15" x14ac:dyDescent="0.25">
      <c r="A661" s="150"/>
      <c r="B661" s="149"/>
      <c r="C661" s="148" t="s">
        <v>5546</v>
      </c>
      <c r="D661" s="142"/>
    </row>
    <row r="662" spans="1:4" ht="15" x14ac:dyDescent="0.25">
      <c r="A662" s="150"/>
      <c r="B662" s="149"/>
      <c r="C662" s="149"/>
      <c r="D662" s="142"/>
    </row>
    <row r="663" spans="1:4" ht="15" x14ac:dyDescent="0.25">
      <c r="A663" s="39">
        <v>26420</v>
      </c>
      <c r="B663" s="148" t="s">
        <v>324</v>
      </c>
      <c r="C663" s="148" t="s">
        <v>5547</v>
      </c>
      <c r="D663" s="142">
        <v>1.0026000000000002</v>
      </c>
    </row>
    <row r="664" spans="1:4" ht="15" x14ac:dyDescent="0.25">
      <c r="A664" s="150"/>
      <c r="B664" s="149"/>
      <c r="C664" s="148" t="s">
        <v>5548</v>
      </c>
      <c r="D664" s="142"/>
    </row>
    <row r="665" spans="1:4" ht="15" x14ac:dyDescent="0.25">
      <c r="A665" s="150"/>
      <c r="B665" s="149"/>
      <c r="C665" s="148" t="s">
        <v>5549</v>
      </c>
      <c r="D665" s="142"/>
    </row>
    <row r="666" spans="1:4" ht="15" x14ac:dyDescent="0.25">
      <c r="A666" s="150"/>
      <c r="B666" s="149"/>
      <c r="C666" s="148" t="s">
        <v>5550</v>
      </c>
      <c r="D666" s="142"/>
    </row>
    <row r="667" spans="1:4" ht="15" x14ac:dyDescent="0.25">
      <c r="A667" s="150"/>
      <c r="B667" s="149"/>
      <c r="C667" s="148" t="s">
        <v>5551</v>
      </c>
      <c r="D667" s="142"/>
    </row>
    <row r="668" spans="1:4" ht="15" x14ac:dyDescent="0.25">
      <c r="A668" s="150"/>
      <c r="B668" s="149"/>
      <c r="C668" s="148" t="s">
        <v>5552</v>
      </c>
      <c r="D668" s="142"/>
    </row>
    <row r="669" spans="1:4" ht="15" x14ac:dyDescent="0.25">
      <c r="A669" s="150"/>
      <c r="B669" s="149"/>
      <c r="C669" s="148" t="s">
        <v>5553</v>
      </c>
      <c r="D669" s="142"/>
    </row>
    <row r="670" spans="1:4" ht="15" x14ac:dyDescent="0.25">
      <c r="A670" s="150"/>
      <c r="B670" s="149"/>
      <c r="C670" s="148" t="s">
        <v>5554</v>
      </c>
      <c r="D670" s="142"/>
    </row>
    <row r="671" spans="1:4" ht="15" x14ac:dyDescent="0.25">
      <c r="A671" s="150"/>
      <c r="B671" s="149"/>
      <c r="C671" s="148" t="s">
        <v>5555</v>
      </c>
      <c r="D671" s="142"/>
    </row>
    <row r="672" spans="1:4" ht="15" x14ac:dyDescent="0.25">
      <c r="A672" s="150"/>
      <c r="B672" s="149"/>
      <c r="C672" s="149"/>
      <c r="D672" s="142"/>
    </row>
    <row r="673" spans="1:4" ht="15" x14ac:dyDescent="0.25">
      <c r="A673" s="39">
        <v>26580</v>
      </c>
      <c r="B673" s="148" t="s">
        <v>164</v>
      </c>
      <c r="C673" s="148" t="s">
        <v>5556</v>
      </c>
      <c r="D673" s="142">
        <v>0.84200000000000008</v>
      </c>
    </row>
    <row r="674" spans="1:4" ht="15" x14ac:dyDescent="0.25">
      <c r="A674" s="150"/>
      <c r="B674" s="149"/>
      <c r="C674" s="148" t="s">
        <v>7146</v>
      </c>
      <c r="D674" s="142"/>
    </row>
    <row r="675" spans="1:4" ht="15" x14ac:dyDescent="0.25">
      <c r="A675" s="150"/>
      <c r="B675" s="149"/>
      <c r="C675" s="148" t="s">
        <v>5557</v>
      </c>
      <c r="D675" s="142"/>
    </row>
    <row r="676" spans="1:4" ht="15" x14ac:dyDescent="0.25">
      <c r="A676" s="150"/>
      <c r="B676" s="149"/>
      <c r="C676" s="148" t="s">
        <v>5558</v>
      </c>
      <c r="D676" s="142"/>
    </row>
    <row r="677" spans="1:4" ht="15" x14ac:dyDescent="0.25">
      <c r="A677" s="150"/>
      <c r="B677" s="149"/>
      <c r="C677" s="148" t="s">
        <v>5559</v>
      </c>
      <c r="D677" s="142"/>
    </row>
    <row r="678" spans="1:4" ht="15" x14ac:dyDescent="0.25">
      <c r="A678" s="150"/>
      <c r="B678" s="149"/>
      <c r="C678" s="148" t="s">
        <v>5561</v>
      </c>
      <c r="D678" s="142"/>
    </row>
    <row r="679" spans="1:4" ht="15" x14ac:dyDescent="0.25">
      <c r="A679" s="150"/>
      <c r="B679" s="149"/>
      <c r="C679" s="148" t="s">
        <v>5562</v>
      </c>
      <c r="D679" s="142"/>
    </row>
    <row r="680" spans="1:4" ht="15" x14ac:dyDescent="0.25">
      <c r="A680" s="150"/>
      <c r="B680" s="149"/>
      <c r="C680" s="149"/>
      <c r="D680" s="142"/>
    </row>
    <row r="681" spans="1:4" ht="15" x14ac:dyDescent="0.25">
      <c r="A681" s="39">
        <v>26620</v>
      </c>
      <c r="B681" s="148" t="s">
        <v>23</v>
      </c>
      <c r="C681" s="148" t="s">
        <v>5563</v>
      </c>
      <c r="D681" s="142">
        <v>0.7984</v>
      </c>
    </row>
    <row r="682" spans="1:4" ht="15" x14ac:dyDescent="0.25">
      <c r="A682" s="150"/>
      <c r="B682" s="149"/>
      <c r="C682" s="148" t="s">
        <v>5564</v>
      </c>
      <c r="D682" s="142"/>
    </row>
    <row r="683" spans="1:4" ht="15" x14ac:dyDescent="0.25">
      <c r="A683" s="150"/>
      <c r="B683" s="149"/>
      <c r="C683" s="149"/>
      <c r="D683" s="142"/>
    </row>
    <row r="684" spans="1:4" ht="15" x14ac:dyDescent="0.25">
      <c r="A684" s="39">
        <v>26820</v>
      </c>
      <c r="B684" s="148" t="s">
        <v>115</v>
      </c>
      <c r="C684" s="148" t="s">
        <v>5565</v>
      </c>
      <c r="D684" s="142">
        <v>0.81780000000000008</v>
      </c>
    </row>
    <row r="685" spans="1:4" ht="15" x14ac:dyDescent="0.25">
      <c r="A685" s="150"/>
      <c r="B685" s="149"/>
      <c r="C685" s="148" t="s">
        <v>5566</v>
      </c>
      <c r="D685" s="142"/>
    </row>
    <row r="686" spans="1:4" ht="15" x14ac:dyDescent="0.25">
      <c r="A686" s="150"/>
      <c r="B686" s="149"/>
      <c r="C686" s="148" t="s">
        <v>5567</v>
      </c>
      <c r="D686" s="142"/>
    </row>
    <row r="687" spans="1:4" ht="15" x14ac:dyDescent="0.25">
      <c r="A687" s="150"/>
      <c r="B687" s="149"/>
      <c r="C687" s="149"/>
      <c r="D687" s="142"/>
    </row>
    <row r="688" spans="1:4" ht="15" x14ac:dyDescent="0.25">
      <c r="A688" s="39">
        <v>26900</v>
      </c>
      <c r="B688" s="148" t="s">
        <v>136</v>
      </c>
      <c r="C688" s="148" t="s">
        <v>5568</v>
      </c>
      <c r="D688" s="142">
        <v>0.95830000000000004</v>
      </c>
    </row>
    <row r="689" spans="1:4" ht="15" x14ac:dyDescent="0.25">
      <c r="A689" s="150"/>
      <c r="B689" s="149"/>
      <c r="C689" s="148" t="s">
        <v>5569</v>
      </c>
      <c r="D689" s="142"/>
    </row>
    <row r="690" spans="1:4" ht="15" x14ac:dyDescent="0.25">
      <c r="A690" s="150"/>
      <c r="B690" s="149"/>
      <c r="C690" s="148" t="s">
        <v>5570</v>
      </c>
      <c r="D690" s="142"/>
    </row>
    <row r="691" spans="1:4" ht="15" x14ac:dyDescent="0.25">
      <c r="A691" s="150"/>
      <c r="B691" s="149"/>
      <c r="C691" s="148" t="s">
        <v>5571</v>
      </c>
      <c r="D691" s="142"/>
    </row>
    <row r="692" spans="1:4" ht="15" x14ac:dyDescent="0.25">
      <c r="A692" s="150"/>
      <c r="B692" s="149"/>
      <c r="C692" s="148" t="s">
        <v>5572</v>
      </c>
      <c r="D692" s="142"/>
    </row>
    <row r="693" spans="1:4" ht="15" x14ac:dyDescent="0.25">
      <c r="A693" s="150"/>
      <c r="B693" s="149"/>
      <c r="C693" s="148" t="s">
        <v>5573</v>
      </c>
      <c r="D693" s="142"/>
    </row>
    <row r="694" spans="1:4" ht="15" x14ac:dyDescent="0.25">
      <c r="A694" s="150"/>
      <c r="B694" s="149"/>
      <c r="C694" s="148" t="s">
        <v>5574</v>
      </c>
      <c r="D694" s="142"/>
    </row>
    <row r="695" spans="1:4" ht="15" x14ac:dyDescent="0.25">
      <c r="A695" s="150"/>
      <c r="B695" s="149"/>
      <c r="C695" s="148" t="s">
        <v>5575</v>
      </c>
      <c r="D695" s="142"/>
    </row>
    <row r="696" spans="1:4" ht="15" x14ac:dyDescent="0.25">
      <c r="A696" s="150"/>
      <c r="B696" s="149"/>
      <c r="C696" s="148" t="s">
        <v>5576</v>
      </c>
      <c r="D696" s="142"/>
    </row>
    <row r="697" spans="1:4" ht="15" x14ac:dyDescent="0.25">
      <c r="A697" s="150"/>
      <c r="B697" s="149"/>
      <c r="C697" s="148" t="s">
        <v>5577</v>
      </c>
      <c r="D697" s="142"/>
    </row>
    <row r="698" spans="1:4" ht="15" x14ac:dyDescent="0.25">
      <c r="A698" s="150"/>
      <c r="B698" s="149"/>
      <c r="C698" s="148" t="s">
        <v>5578</v>
      </c>
      <c r="D698" s="142"/>
    </row>
    <row r="699" spans="1:4" ht="15" x14ac:dyDescent="0.25">
      <c r="A699" s="150"/>
      <c r="B699" s="149"/>
      <c r="C699" s="149"/>
      <c r="D699" s="142"/>
    </row>
    <row r="700" spans="1:4" ht="15" x14ac:dyDescent="0.25">
      <c r="A700" s="39">
        <v>26980</v>
      </c>
      <c r="B700" s="148" t="s">
        <v>153</v>
      </c>
      <c r="C700" s="148" t="s">
        <v>5579</v>
      </c>
      <c r="D700" s="142">
        <v>0.93410000000000004</v>
      </c>
    </row>
    <row r="701" spans="1:4" ht="15" x14ac:dyDescent="0.25">
      <c r="A701" s="150"/>
      <c r="B701" s="149"/>
      <c r="C701" s="148" t="s">
        <v>5580</v>
      </c>
      <c r="D701" s="142"/>
    </row>
    <row r="702" spans="1:4" ht="15" x14ac:dyDescent="0.25">
      <c r="A702" s="150"/>
      <c r="B702" s="149"/>
      <c r="C702" s="149"/>
      <c r="D702" s="142"/>
    </row>
    <row r="703" spans="1:4" ht="15" x14ac:dyDescent="0.25">
      <c r="A703" s="39">
        <v>27060</v>
      </c>
      <c r="B703" s="148" t="s">
        <v>245</v>
      </c>
      <c r="C703" s="148" t="s">
        <v>5581</v>
      </c>
      <c r="D703" s="142">
        <v>0.92880000000000007</v>
      </c>
    </row>
    <row r="704" spans="1:4" ht="15" x14ac:dyDescent="0.25">
      <c r="A704" s="150"/>
      <c r="B704" s="149"/>
      <c r="C704" s="149"/>
      <c r="D704" s="142"/>
    </row>
    <row r="705" spans="1:4" ht="15" x14ac:dyDescent="0.25">
      <c r="A705" s="39">
        <v>27100</v>
      </c>
      <c r="B705" s="148" t="s">
        <v>194</v>
      </c>
      <c r="C705" s="148" t="s">
        <v>5582</v>
      </c>
      <c r="D705" s="142">
        <v>0.82480000000000009</v>
      </c>
    </row>
    <row r="706" spans="1:4" ht="15" x14ac:dyDescent="0.25">
      <c r="A706" s="150"/>
      <c r="B706" s="149"/>
      <c r="C706" s="149"/>
      <c r="D706" s="142"/>
    </row>
    <row r="707" spans="1:4" ht="15" x14ac:dyDescent="0.25">
      <c r="A707" s="39">
        <v>27140</v>
      </c>
      <c r="B707" s="148" t="s">
        <v>210</v>
      </c>
      <c r="C707" s="148" t="s">
        <v>5583</v>
      </c>
      <c r="D707" s="142">
        <v>0.8095</v>
      </c>
    </row>
    <row r="708" spans="1:4" ht="15" x14ac:dyDescent="0.25">
      <c r="A708" s="150"/>
      <c r="B708" s="149"/>
      <c r="C708" s="148" t="s">
        <v>5584</v>
      </c>
      <c r="D708" s="142"/>
    </row>
    <row r="709" spans="1:4" ht="15" x14ac:dyDescent="0.25">
      <c r="A709" s="150"/>
      <c r="B709" s="149"/>
      <c r="C709" s="148" t="s">
        <v>7147</v>
      </c>
      <c r="D709" s="142"/>
    </row>
    <row r="710" spans="1:4" ht="15" x14ac:dyDescent="0.25">
      <c r="A710" s="150"/>
      <c r="B710" s="149"/>
      <c r="C710" s="148" t="s">
        <v>5585</v>
      </c>
      <c r="D710" s="142"/>
    </row>
    <row r="711" spans="1:4" ht="15" x14ac:dyDescent="0.25">
      <c r="A711" s="150"/>
      <c r="B711" s="149"/>
      <c r="C711" s="148" t="s">
        <v>5586</v>
      </c>
      <c r="D711" s="142"/>
    </row>
    <row r="712" spans="1:4" ht="15" x14ac:dyDescent="0.25">
      <c r="A712" s="150"/>
      <c r="B712" s="149"/>
      <c r="C712" s="148" t="s">
        <v>5587</v>
      </c>
      <c r="D712" s="142"/>
    </row>
    <row r="713" spans="1:4" ht="15" x14ac:dyDescent="0.25">
      <c r="A713" s="150"/>
      <c r="B713" s="149"/>
      <c r="C713" s="148" t="s">
        <v>5588</v>
      </c>
      <c r="D713" s="142"/>
    </row>
    <row r="714" spans="1:4" ht="15" x14ac:dyDescent="0.25">
      <c r="A714" s="150"/>
      <c r="B714" s="149"/>
      <c r="C714" s="149"/>
      <c r="D714" s="142"/>
    </row>
    <row r="715" spans="1:4" ht="15" x14ac:dyDescent="0.25">
      <c r="A715" s="39">
        <v>27180</v>
      </c>
      <c r="B715" s="148" t="s">
        <v>318</v>
      </c>
      <c r="C715" s="148" t="s">
        <v>5589</v>
      </c>
      <c r="D715" s="142">
        <v>0.72689999999999999</v>
      </c>
    </row>
    <row r="716" spans="1:4" ht="15" x14ac:dyDescent="0.25">
      <c r="A716" s="150"/>
      <c r="B716" s="149"/>
      <c r="C716" s="148" t="s">
        <v>5590</v>
      </c>
      <c r="D716" s="142"/>
    </row>
    <row r="717" spans="1:4" ht="15" x14ac:dyDescent="0.25">
      <c r="A717" s="150"/>
      <c r="B717" s="149"/>
      <c r="C717" s="148" t="s">
        <v>7148</v>
      </c>
      <c r="D717" s="142"/>
    </row>
    <row r="718" spans="1:4" ht="15" x14ac:dyDescent="0.25">
      <c r="A718" s="150"/>
      <c r="B718" s="149"/>
      <c r="C718" s="148" t="s">
        <v>5591</v>
      </c>
      <c r="D718" s="142"/>
    </row>
    <row r="719" spans="1:4" ht="15" x14ac:dyDescent="0.25">
      <c r="A719" s="150"/>
      <c r="B719" s="149"/>
      <c r="C719" s="149"/>
      <c r="D719" s="142"/>
    </row>
    <row r="720" spans="1:4" ht="15" x14ac:dyDescent="0.25">
      <c r="A720" s="39">
        <v>27260</v>
      </c>
      <c r="B720" s="148" t="s">
        <v>81</v>
      </c>
      <c r="C720" s="148" t="s">
        <v>5592</v>
      </c>
      <c r="D720" s="142">
        <v>0.85910000000000009</v>
      </c>
    </row>
    <row r="721" spans="1:4" ht="15" x14ac:dyDescent="0.25">
      <c r="A721" s="150"/>
      <c r="B721" s="149"/>
      <c r="C721" s="148" t="s">
        <v>5593</v>
      </c>
      <c r="D721" s="142"/>
    </row>
    <row r="722" spans="1:4" ht="15" x14ac:dyDescent="0.25">
      <c r="A722" s="150"/>
      <c r="B722" s="149"/>
      <c r="C722" s="148" t="s">
        <v>5594</v>
      </c>
      <c r="D722" s="142"/>
    </row>
    <row r="723" spans="1:4" ht="15" x14ac:dyDescent="0.25">
      <c r="A723" s="150"/>
      <c r="B723" s="149"/>
      <c r="C723" s="148" t="s">
        <v>5595</v>
      </c>
      <c r="D723" s="142"/>
    </row>
    <row r="724" spans="1:4" ht="15" x14ac:dyDescent="0.25">
      <c r="A724" s="150"/>
      <c r="B724" s="149"/>
      <c r="C724" s="148" t="s">
        <v>5596</v>
      </c>
      <c r="D724" s="142"/>
    </row>
    <row r="725" spans="1:4" ht="15" x14ac:dyDescent="0.25">
      <c r="A725" s="150"/>
      <c r="B725" s="149"/>
      <c r="C725" s="149"/>
      <c r="D725" s="142"/>
    </row>
    <row r="726" spans="1:4" ht="15" x14ac:dyDescent="0.25">
      <c r="A726" s="39">
        <v>27340</v>
      </c>
      <c r="B726" s="148" t="s">
        <v>261</v>
      </c>
      <c r="C726" s="148" t="s">
        <v>5597</v>
      </c>
      <c r="D726" s="142">
        <v>0.70350000000000001</v>
      </c>
    </row>
    <row r="727" spans="1:4" ht="15" x14ac:dyDescent="0.25">
      <c r="A727" s="150"/>
      <c r="B727" s="149"/>
      <c r="C727" s="149"/>
      <c r="D727" s="142"/>
    </row>
    <row r="728" spans="1:4" ht="15" x14ac:dyDescent="0.25">
      <c r="A728" s="39">
        <v>27500</v>
      </c>
      <c r="B728" s="148" t="s">
        <v>375</v>
      </c>
      <c r="C728" s="148" t="s">
        <v>5598</v>
      </c>
      <c r="D728" s="142">
        <v>0.94340000000000002</v>
      </c>
    </row>
    <row r="729" spans="1:4" ht="15" x14ac:dyDescent="0.25">
      <c r="A729" s="150"/>
      <c r="B729" s="149"/>
      <c r="C729" s="149"/>
      <c r="D729" s="142"/>
    </row>
    <row r="730" spans="1:4" ht="15" x14ac:dyDescent="0.25">
      <c r="A730" s="39">
        <v>27620</v>
      </c>
      <c r="B730" s="148" t="s">
        <v>213</v>
      </c>
      <c r="C730" s="148" t="s">
        <v>5599</v>
      </c>
      <c r="D730" s="142">
        <v>0.75550000000000006</v>
      </c>
    </row>
    <row r="731" spans="1:4" ht="15" x14ac:dyDescent="0.25">
      <c r="A731" s="150"/>
      <c r="B731" s="149"/>
      <c r="C731" s="148" t="s">
        <v>5600</v>
      </c>
      <c r="D731" s="142"/>
    </row>
    <row r="732" spans="1:4" ht="15" x14ac:dyDescent="0.25">
      <c r="A732" s="150"/>
      <c r="B732" s="149"/>
      <c r="C732" s="148" t="s">
        <v>5601</v>
      </c>
      <c r="D732" s="142"/>
    </row>
    <row r="733" spans="1:4" ht="15" x14ac:dyDescent="0.25">
      <c r="A733" s="150"/>
      <c r="B733" s="149"/>
      <c r="C733" s="148" t="s">
        <v>5602</v>
      </c>
      <c r="D733" s="142"/>
    </row>
    <row r="734" spans="1:4" ht="15" x14ac:dyDescent="0.25">
      <c r="A734" s="150"/>
      <c r="B734" s="149"/>
      <c r="C734" s="149"/>
      <c r="D734" s="142"/>
    </row>
    <row r="735" spans="1:4" ht="15" x14ac:dyDescent="0.25">
      <c r="A735" s="39">
        <v>27740</v>
      </c>
      <c r="B735" s="148" t="s">
        <v>317</v>
      </c>
      <c r="C735" s="148" t="s">
        <v>5603</v>
      </c>
      <c r="D735" s="142">
        <v>0.76560000000000006</v>
      </c>
    </row>
    <row r="736" spans="1:4" ht="15" x14ac:dyDescent="0.25">
      <c r="A736" s="150"/>
      <c r="B736" s="149"/>
      <c r="C736" s="148" t="s">
        <v>5604</v>
      </c>
      <c r="D736" s="142"/>
    </row>
    <row r="737" spans="1:4" ht="15" x14ac:dyDescent="0.25">
      <c r="A737" s="150"/>
      <c r="B737" s="149"/>
      <c r="C737" s="148" t="s">
        <v>5605</v>
      </c>
      <c r="D737" s="142"/>
    </row>
    <row r="738" spans="1:4" ht="15" x14ac:dyDescent="0.25">
      <c r="A738" s="150"/>
      <c r="B738" s="149"/>
      <c r="C738" s="149"/>
      <c r="D738" s="142"/>
    </row>
    <row r="739" spans="1:4" ht="15" x14ac:dyDescent="0.25">
      <c r="A739" s="39">
        <v>27780</v>
      </c>
      <c r="B739" s="148" t="s">
        <v>289</v>
      </c>
      <c r="C739" s="148" t="s">
        <v>5606</v>
      </c>
      <c r="D739" s="142">
        <v>0.76440000000000008</v>
      </c>
    </row>
    <row r="740" spans="1:4" ht="15" x14ac:dyDescent="0.25">
      <c r="A740" s="150"/>
      <c r="B740" s="149"/>
      <c r="C740" s="149"/>
      <c r="D740" s="142"/>
    </row>
    <row r="741" spans="1:4" ht="15" x14ac:dyDescent="0.25">
      <c r="A741" s="39">
        <v>27860</v>
      </c>
      <c r="B741" s="148" t="s">
        <v>35</v>
      </c>
      <c r="C741" s="148" t="s">
        <v>5607</v>
      </c>
      <c r="D741" s="142">
        <v>0.77610000000000001</v>
      </c>
    </row>
    <row r="742" spans="1:4" ht="15" x14ac:dyDescent="0.25">
      <c r="A742" s="150"/>
      <c r="B742" s="149"/>
      <c r="C742" s="148" t="s">
        <v>5608</v>
      </c>
      <c r="D742" s="142"/>
    </row>
    <row r="743" spans="1:4" ht="15" x14ac:dyDescent="0.25">
      <c r="A743" s="150"/>
      <c r="B743" s="149"/>
      <c r="C743" s="149"/>
      <c r="D743" s="142"/>
    </row>
    <row r="744" spans="1:4" ht="15" x14ac:dyDescent="0.25">
      <c r="A744" s="39">
        <v>27900</v>
      </c>
      <c r="B744" s="148" t="s">
        <v>215</v>
      </c>
      <c r="C744" s="148" t="s">
        <v>5609</v>
      </c>
      <c r="D744" s="142">
        <v>0.73980000000000001</v>
      </c>
    </row>
    <row r="745" spans="1:4" ht="15" x14ac:dyDescent="0.25">
      <c r="A745" s="150"/>
      <c r="B745" s="149"/>
      <c r="C745" s="148" t="s">
        <v>5610</v>
      </c>
      <c r="D745" s="142"/>
    </row>
    <row r="746" spans="1:4" ht="15" x14ac:dyDescent="0.25">
      <c r="A746" s="150"/>
      <c r="B746" s="149"/>
      <c r="C746" s="149"/>
      <c r="D746" s="142"/>
    </row>
    <row r="747" spans="1:4" ht="15" x14ac:dyDescent="0.25">
      <c r="A747" s="39">
        <v>27980</v>
      </c>
      <c r="B747" s="148" t="s">
        <v>111</v>
      </c>
      <c r="C747" s="148" t="s">
        <v>5611</v>
      </c>
      <c r="D747" s="142">
        <v>1.1294</v>
      </c>
    </row>
    <row r="748" spans="1:4" ht="15" x14ac:dyDescent="0.25">
      <c r="A748" s="150"/>
      <c r="B748" s="149"/>
      <c r="C748"/>
      <c r="D748" s="142"/>
    </row>
    <row r="749" spans="1:4" ht="15" x14ac:dyDescent="0.25">
      <c r="A749" s="150"/>
      <c r="B749" s="149"/>
      <c r="C749" s="149"/>
      <c r="D749" s="142"/>
    </row>
    <row r="750" spans="1:4" ht="15" x14ac:dyDescent="0.25">
      <c r="A750" s="39">
        <v>28020</v>
      </c>
      <c r="B750" s="148" t="s">
        <v>195</v>
      </c>
      <c r="C750" s="148" t="s">
        <v>5612</v>
      </c>
      <c r="D750" s="142">
        <v>0.88270000000000004</v>
      </c>
    </row>
    <row r="751" spans="1:4" ht="15" x14ac:dyDescent="0.25">
      <c r="A751" s="150"/>
      <c r="B751" s="149"/>
      <c r="C751" s="148"/>
      <c r="D751" s="142"/>
    </row>
    <row r="752" spans="1:4" ht="15" x14ac:dyDescent="0.25">
      <c r="A752" s="150"/>
      <c r="B752" s="149"/>
      <c r="C752" s="149"/>
      <c r="D752" s="142"/>
    </row>
    <row r="753" spans="1:4" ht="15" x14ac:dyDescent="0.25">
      <c r="A753" s="39">
        <v>28100</v>
      </c>
      <c r="B753" s="148" t="s">
        <v>127</v>
      </c>
      <c r="C753" s="148" t="s">
        <v>5613</v>
      </c>
      <c r="D753" s="142">
        <v>0.91450000000000009</v>
      </c>
    </row>
    <row r="754" spans="1:4" ht="15" x14ac:dyDescent="0.25">
      <c r="A754" s="150"/>
      <c r="B754" s="149"/>
      <c r="C754" s="149"/>
      <c r="D754" s="142"/>
    </row>
    <row r="755" spans="1:4" ht="15" x14ac:dyDescent="0.25">
      <c r="A755" s="39">
        <v>28140</v>
      </c>
      <c r="B755" s="148" t="s">
        <v>160</v>
      </c>
      <c r="C755" s="148" t="s">
        <v>5614</v>
      </c>
      <c r="D755" s="142">
        <v>0.91390000000000005</v>
      </c>
    </row>
    <row r="756" spans="1:4" ht="15" x14ac:dyDescent="0.25">
      <c r="A756" s="150"/>
      <c r="B756" s="149"/>
      <c r="C756" s="148" t="s">
        <v>5615</v>
      </c>
      <c r="D756" s="142"/>
    </row>
    <row r="757" spans="1:4" ht="15" x14ac:dyDescent="0.25">
      <c r="A757" s="150"/>
      <c r="B757" s="149"/>
      <c r="C757" s="148" t="s">
        <v>5616</v>
      </c>
      <c r="D757" s="142"/>
    </row>
    <row r="758" spans="1:4" ht="15" x14ac:dyDescent="0.25">
      <c r="A758" s="150"/>
      <c r="B758" s="149"/>
      <c r="C758" s="148" t="s">
        <v>5617</v>
      </c>
      <c r="D758" s="142"/>
    </row>
    <row r="759" spans="1:4" ht="15" x14ac:dyDescent="0.25">
      <c r="A759" s="150"/>
      <c r="B759" s="149"/>
      <c r="C759" s="148" t="s">
        <v>5618</v>
      </c>
      <c r="D759" s="142"/>
    </row>
    <row r="760" spans="1:4" ht="15" x14ac:dyDescent="0.25">
      <c r="A760" s="150"/>
      <c r="B760" s="149"/>
      <c r="C760" s="148" t="s">
        <v>5619</v>
      </c>
      <c r="D760" s="142"/>
    </row>
    <row r="761" spans="1:4" ht="15" x14ac:dyDescent="0.25">
      <c r="A761" s="150"/>
      <c r="B761" s="149"/>
      <c r="C761" s="148" t="s">
        <v>5620</v>
      </c>
      <c r="D761" s="142"/>
    </row>
    <row r="762" spans="1:4" ht="15" x14ac:dyDescent="0.25">
      <c r="A762" s="150"/>
      <c r="B762" s="149"/>
      <c r="C762" s="148" t="s">
        <v>5621</v>
      </c>
      <c r="D762" s="142"/>
    </row>
    <row r="763" spans="1:4" ht="15" x14ac:dyDescent="0.25">
      <c r="A763" s="150"/>
      <c r="B763" s="149"/>
      <c r="C763" s="148" t="s">
        <v>5622</v>
      </c>
      <c r="D763" s="142"/>
    </row>
    <row r="764" spans="1:4" ht="15" x14ac:dyDescent="0.25">
      <c r="A764" s="150"/>
      <c r="B764" s="149"/>
      <c r="C764" s="148" t="s">
        <v>5623</v>
      </c>
      <c r="D764" s="142"/>
    </row>
    <row r="765" spans="1:4" ht="15" x14ac:dyDescent="0.25">
      <c r="A765" s="150"/>
      <c r="B765" s="149"/>
      <c r="C765" s="148" t="s">
        <v>5624</v>
      </c>
      <c r="D765" s="142"/>
    </row>
    <row r="766" spans="1:4" ht="15" x14ac:dyDescent="0.25">
      <c r="A766" s="150"/>
      <c r="B766" s="149"/>
      <c r="C766" s="148" t="s">
        <v>5625</v>
      </c>
      <c r="D766" s="142"/>
    </row>
    <row r="767" spans="1:4" ht="15" x14ac:dyDescent="0.25">
      <c r="A767" s="150"/>
      <c r="B767" s="149"/>
      <c r="C767" s="148" t="s">
        <v>5626</v>
      </c>
      <c r="D767" s="142"/>
    </row>
    <row r="768" spans="1:4" ht="15" x14ac:dyDescent="0.25">
      <c r="A768" s="150"/>
      <c r="B768" s="149"/>
      <c r="C768" s="148" t="s">
        <v>5627</v>
      </c>
      <c r="D768" s="142"/>
    </row>
    <row r="769" spans="1:4" ht="15" x14ac:dyDescent="0.25">
      <c r="A769" s="150"/>
      <c r="B769" s="149"/>
      <c r="C769" s="149"/>
      <c r="D769" s="142"/>
    </row>
    <row r="770" spans="1:4" ht="15" x14ac:dyDescent="0.25">
      <c r="A770" s="39">
        <v>28420</v>
      </c>
      <c r="B770" s="148" t="s">
        <v>355</v>
      </c>
      <c r="C770" s="148" t="s">
        <v>5628</v>
      </c>
      <c r="D770" s="142">
        <v>0.95650000000000002</v>
      </c>
    </row>
    <row r="771" spans="1:4" ht="15" x14ac:dyDescent="0.25">
      <c r="A771" s="150"/>
      <c r="B771" s="149"/>
      <c r="C771" s="148" t="s">
        <v>5629</v>
      </c>
      <c r="D771" s="142"/>
    </row>
    <row r="772" spans="1:4" ht="15" x14ac:dyDescent="0.25">
      <c r="A772" s="150"/>
      <c r="B772" s="149"/>
      <c r="C772" s="149"/>
      <c r="D772" s="142"/>
    </row>
    <row r="773" spans="1:4" ht="15" x14ac:dyDescent="0.25">
      <c r="A773" s="39">
        <v>28660</v>
      </c>
      <c r="B773" s="148" t="s">
        <v>325</v>
      </c>
      <c r="C773" s="148" t="s">
        <v>5630</v>
      </c>
      <c r="D773" s="142">
        <v>0.9083</v>
      </c>
    </row>
    <row r="774" spans="1:4" ht="15" x14ac:dyDescent="0.25">
      <c r="A774" s="150"/>
      <c r="B774" s="149"/>
      <c r="C774" s="148" t="s">
        <v>5631</v>
      </c>
      <c r="D774" s="142"/>
    </row>
    <row r="775" spans="1:4" ht="15" x14ac:dyDescent="0.25">
      <c r="A775" s="150"/>
      <c r="B775" s="149"/>
      <c r="C775" s="148" t="s">
        <v>5632</v>
      </c>
      <c r="D775" s="142"/>
    </row>
    <row r="776" spans="1:4" ht="15" x14ac:dyDescent="0.25">
      <c r="A776" s="150"/>
      <c r="B776" s="149"/>
      <c r="C776" s="149"/>
      <c r="D776" s="142"/>
    </row>
    <row r="777" spans="1:4" ht="15" x14ac:dyDescent="0.25">
      <c r="A777" s="39">
        <v>28700</v>
      </c>
      <c r="B777" s="148" t="s">
        <v>7231</v>
      </c>
      <c r="C777" s="148" t="s">
        <v>7149</v>
      </c>
      <c r="D777" s="142">
        <v>0.76800000000000002</v>
      </c>
    </row>
    <row r="778" spans="1:4" ht="15" x14ac:dyDescent="0.25">
      <c r="A778" s="150"/>
      <c r="B778" s="149"/>
      <c r="C778" s="148" t="s">
        <v>5633</v>
      </c>
      <c r="D778" s="142"/>
    </row>
    <row r="779" spans="1:4" ht="15" x14ac:dyDescent="0.25">
      <c r="A779" s="150"/>
      <c r="B779" s="149"/>
      <c r="C779" s="148" t="s">
        <v>5634</v>
      </c>
      <c r="D779" s="142"/>
    </row>
    <row r="780" spans="1:4" ht="15" x14ac:dyDescent="0.25">
      <c r="A780" s="150"/>
      <c r="B780" s="149"/>
      <c r="C780" s="148" t="s">
        <v>5635</v>
      </c>
      <c r="D780" s="142"/>
    </row>
    <row r="781" spans="1:4" ht="15" x14ac:dyDescent="0.25">
      <c r="A781" s="150"/>
      <c r="B781" s="149"/>
      <c r="C781" s="148" t="s">
        <v>5636</v>
      </c>
      <c r="D781" s="142"/>
    </row>
    <row r="782" spans="1:4" ht="15" x14ac:dyDescent="0.25">
      <c r="A782" s="150"/>
      <c r="B782" s="149"/>
      <c r="C782" s="149"/>
      <c r="D782" s="142"/>
    </row>
    <row r="783" spans="1:4" ht="15" x14ac:dyDescent="0.25">
      <c r="A783" s="39">
        <v>28740</v>
      </c>
      <c r="B783" s="148" t="s">
        <v>246</v>
      </c>
      <c r="C783" s="148" t="s">
        <v>5637</v>
      </c>
      <c r="D783" s="142">
        <v>1.0911</v>
      </c>
    </row>
    <row r="784" spans="1:4" ht="15" x14ac:dyDescent="0.25">
      <c r="A784" s="150"/>
      <c r="B784" s="149"/>
      <c r="C784" s="149"/>
      <c r="D784" s="142"/>
    </row>
    <row r="785" spans="1:4" ht="15" x14ac:dyDescent="0.25">
      <c r="A785" s="39">
        <v>28940</v>
      </c>
      <c r="B785" s="148" t="s">
        <v>314</v>
      </c>
      <c r="C785" s="148" t="s">
        <v>5638</v>
      </c>
      <c r="D785" s="142">
        <v>0.70269999999999999</v>
      </c>
    </row>
    <row r="786" spans="1:4" ht="15" x14ac:dyDescent="0.25">
      <c r="A786" s="150"/>
      <c r="B786" s="149"/>
      <c r="C786" s="148" t="s">
        <v>5639</v>
      </c>
      <c r="D786" s="142"/>
    </row>
    <row r="787" spans="1:4" ht="15" x14ac:dyDescent="0.25">
      <c r="A787" s="150"/>
      <c r="B787" s="149"/>
      <c r="C787" s="148" t="s">
        <v>5640</v>
      </c>
      <c r="D787" s="142"/>
    </row>
    <row r="788" spans="1:4" ht="15" x14ac:dyDescent="0.25">
      <c r="A788" s="150"/>
      <c r="B788" s="149"/>
      <c r="C788" s="148" t="s">
        <v>5642</v>
      </c>
      <c r="D788" s="142"/>
    </row>
    <row r="789" spans="1:4" ht="15" x14ac:dyDescent="0.25">
      <c r="A789" s="150"/>
      <c r="B789" s="149"/>
      <c r="C789" s="148" t="s">
        <v>5643</v>
      </c>
      <c r="D789" s="142"/>
    </row>
    <row r="790" spans="1:4" ht="15" x14ac:dyDescent="0.25">
      <c r="A790" s="150"/>
      <c r="B790" s="149"/>
      <c r="C790" s="148" t="s">
        <v>5644</v>
      </c>
      <c r="D790" s="142"/>
    </row>
    <row r="791" spans="1:4" ht="15" x14ac:dyDescent="0.25">
      <c r="A791" s="150"/>
      <c r="B791" s="149"/>
      <c r="C791" s="148" t="s">
        <v>5645</v>
      </c>
      <c r="D791" s="142"/>
    </row>
    <row r="792" spans="1:4" ht="15" x14ac:dyDescent="0.25">
      <c r="A792" s="150"/>
      <c r="B792" s="149"/>
      <c r="C792" s="148" t="s">
        <v>5646</v>
      </c>
      <c r="D792" s="142"/>
    </row>
    <row r="793" spans="1:4" ht="15" x14ac:dyDescent="0.25">
      <c r="A793" s="150"/>
      <c r="B793" s="149"/>
      <c r="C793" s="149"/>
      <c r="D793" s="142"/>
    </row>
    <row r="794" spans="1:4" ht="15" x14ac:dyDescent="0.25">
      <c r="A794" s="39">
        <v>29020</v>
      </c>
      <c r="B794" s="148" t="s">
        <v>142</v>
      </c>
      <c r="C794" s="148" t="s">
        <v>5647</v>
      </c>
      <c r="D794" s="142">
        <v>0.97460000000000002</v>
      </c>
    </row>
    <row r="795" spans="1:4" ht="15" x14ac:dyDescent="0.25">
      <c r="A795" s="150"/>
      <c r="B795" s="149"/>
      <c r="C795" s="149"/>
      <c r="D795" s="142"/>
    </row>
    <row r="796" spans="1:4" ht="15" x14ac:dyDescent="0.25">
      <c r="A796" s="39">
        <v>29100</v>
      </c>
      <c r="B796" s="148" t="s">
        <v>208</v>
      </c>
      <c r="C796" s="148" t="s">
        <v>5648</v>
      </c>
      <c r="D796" s="142">
        <v>0.93230000000000002</v>
      </c>
    </row>
    <row r="797" spans="1:4" ht="15" x14ac:dyDescent="0.25">
      <c r="A797" s="150"/>
      <c r="B797" s="149"/>
      <c r="C797" s="148" t="s">
        <v>5649</v>
      </c>
      <c r="D797" s="142"/>
    </row>
    <row r="798" spans="1:4" ht="15" x14ac:dyDescent="0.25">
      <c r="A798" s="150"/>
      <c r="B798" s="149"/>
      <c r="C798" s="149"/>
      <c r="D798" s="142"/>
    </row>
    <row r="799" spans="1:4" ht="15" x14ac:dyDescent="0.25">
      <c r="A799" s="39">
        <v>29180</v>
      </c>
      <c r="B799" s="148" t="s">
        <v>168</v>
      </c>
      <c r="C799" s="148" t="s">
        <v>5650</v>
      </c>
      <c r="D799" s="142">
        <v>0.76660000000000006</v>
      </c>
    </row>
    <row r="800" spans="1:4" ht="15" x14ac:dyDescent="0.25">
      <c r="A800" s="150"/>
      <c r="B800" s="149"/>
      <c r="C800" s="148" t="s">
        <v>5651</v>
      </c>
      <c r="D800" s="142"/>
    </row>
    <row r="801" spans="1:4" ht="15" x14ac:dyDescent="0.25">
      <c r="A801" s="150"/>
      <c r="B801" s="149"/>
      <c r="C801" s="148" t="s">
        <v>5652</v>
      </c>
      <c r="D801" s="142"/>
    </row>
    <row r="802" spans="1:4" ht="15" x14ac:dyDescent="0.25">
      <c r="A802" s="150"/>
      <c r="B802" s="149"/>
      <c r="C802" s="148" t="s">
        <v>5653</v>
      </c>
      <c r="D802" s="142"/>
    </row>
    <row r="803" spans="1:4" ht="15" x14ac:dyDescent="0.25">
      <c r="A803" s="150"/>
      <c r="B803" s="149"/>
      <c r="C803" s="148" t="s">
        <v>5654</v>
      </c>
      <c r="D803" s="142"/>
    </row>
    <row r="804" spans="1:4" ht="15" x14ac:dyDescent="0.25">
      <c r="A804" s="150"/>
      <c r="B804" s="149"/>
      <c r="C804" s="149"/>
      <c r="D804" s="142"/>
    </row>
    <row r="805" spans="1:4" ht="15" x14ac:dyDescent="0.25">
      <c r="A805" s="39">
        <v>29200</v>
      </c>
      <c r="B805" s="148" t="s">
        <v>135</v>
      </c>
      <c r="C805" s="148" t="s">
        <v>5655</v>
      </c>
      <c r="D805" s="142">
        <v>0.93149999999999999</v>
      </c>
    </row>
    <row r="806" spans="1:4" ht="15" x14ac:dyDescent="0.25">
      <c r="A806" s="150"/>
      <c r="B806" s="149"/>
      <c r="C806" s="148" t="s">
        <v>5656</v>
      </c>
      <c r="D806" s="142"/>
    </row>
    <row r="807" spans="1:4" ht="15" x14ac:dyDescent="0.25">
      <c r="A807" s="150"/>
      <c r="B807" s="149"/>
      <c r="C807" s="148" t="s">
        <v>5657</v>
      </c>
      <c r="D807" s="142"/>
    </row>
    <row r="808" spans="1:4" ht="15" x14ac:dyDescent="0.25">
      <c r="A808" s="150"/>
      <c r="B808" s="149"/>
      <c r="C808" s="148" t="s">
        <v>7150</v>
      </c>
      <c r="D808" s="142"/>
    </row>
    <row r="809" spans="1:4" ht="15" x14ac:dyDescent="0.25">
      <c r="A809" s="150"/>
      <c r="B809" s="149"/>
      <c r="C809" s="149"/>
      <c r="D809" s="142"/>
    </row>
    <row r="810" spans="1:4" ht="15" x14ac:dyDescent="0.25">
      <c r="A810" s="39">
        <v>29340</v>
      </c>
      <c r="B810" s="148" t="s">
        <v>171</v>
      </c>
      <c r="C810" s="148" t="s">
        <v>5658</v>
      </c>
      <c r="D810" s="142">
        <v>0.80410000000000004</v>
      </c>
    </row>
    <row r="811" spans="1:4" ht="15" x14ac:dyDescent="0.25">
      <c r="A811" s="150"/>
      <c r="B811" s="149"/>
      <c r="C811" s="148" t="s">
        <v>5659</v>
      </c>
      <c r="D811" s="142"/>
    </row>
    <row r="812" spans="1:4" ht="15" x14ac:dyDescent="0.25">
      <c r="A812" s="150"/>
      <c r="B812" s="149"/>
      <c r="C812" s="149"/>
      <c r="D812" s="142"/>
    </row>
    <row r="813" spans="1:4" ht="15" x14ac:dyDescent="0.25">
      <c r="A813" s="39">
        <v>29404</v>
      </c>
      <c r="B813" s="148" t="s">
        <v>128</v>
      </c>
      <c r="C813" s="148" t="s">
        <v>5660</v>
      </c>
      <c r="D813" s="142">
        <v>0.98670000000000002</v>
      </c>
    </row>
    <row r="814" spans="1:4" ht="15" x14ac:dyDescent="0.25">
      <c r="A814" s="150"/>
      <c r="B814" s="149"/>
      <c r="C814" s="148" t="s">
        <v>5661</v>
      </c>
      <c r="D814" s="142"/>
    </row>
    <row r="815" spans="1:4" ht="15" x14ac:dyDescent="0.25">
      <c r="A815" s="150"/>
      <c r="B815" s="149"/>
      <c r="C815" s="149"/>
      <c r="D815" s="142"/>
    </row>
    <row r="816" spans="1:4" ht="15" x14ac:dyDescent="0.25">
      <c r="A816" s="39">
        <v>29420</v>
      </c>
      <c r="B816" s="148" t="s">
        <v>30</v>
      </c>
      <c r="C816" s="148" t="s">
        <v>5662</v>
      </c>
      <c r="D816" s="142">
        <v>0.87560000000000004</v>
      </c>
    </row>
    <row r="817" spans="1:4" ht="15" x14ac:dyDescent="0.25">
      <c r="A817" s="150"/>
      <c r="B817" s="149"/>
      <c r="C817" s="149"/>
      <c r="D817" s="142"/>
    </row>
    <row r="818" spans="1:4" ht="15" x14ac:dyDescent="0.25">
      <c r="A818" s="39">
        <v>29460</v>
      </c>
      <c r="B818" s="148" t="s">
        <v>98</v>
      </c>
      <c r="C818" s="148" t="s">
        <v>5663</v>
      </c>
      <c r="D818" s="142">
        <v>0.83069999999999999</v>
      </c>
    </row>
    <row r="819" spans="1:4" ht="15" x14ac:dyDescent="0.25">
      <c r="A819" s="150"/>
      <c r="B819" s="149"/>
      <c r="C819" s="149"/>
      <c r="D819" s="142"/>
    </row>
    <row r="820" spans="1:4" ht="15" x14ac:dyDescent="0.25">
      <c r="A820" s="39">
        <v>29540</v>
      </c>
      <c r="B820" s="148" t="s">
        <v>297</v>
      </c>
      <c r="C820" s="148" t="s">
        <v>5664</v>
      </c>
      <c r="D820" s="142">
        <v>0.89560000000000006</v>
      </c>
    </row>
    <row r="821" spans="1:4" ht="15" x14ac:dyDescent="0.25">
      <c r="A821" s="150"/>
      <c r="B821" s="149"/>
      <c r="C821" s="149"/>
      <c r="D821" s="142"/>
    </row>
    <row r="822" spans="1:4" ht="15" x14ac:dyDescent="0.25">
      <c r="A822" s="39">
        <v>29620</v>
      </c>
      <c r="B822" s="148" t="s">
        <v>192</v>
      </c>
      <c r="C822" s="148" t="s">
        <v>5665</v>
      </c>
      <c r="D822" s="142">
        <v>0.89600000000000002</v>
      </c>
    </row>
    <row r="823" spans="1:4" ht="15" x14ac:dyDescent="0.25">
      <c r="A823" s="150"/>
      <c r="B823" s="149"/>
      <c r="C823" s="148" t="s">
        <v>5666</v>
      </c>
      <c r="D823" s="142"/>
    </row>
    <row r="824" spans="1:4" ht="15" x14ac:dyDescent="0.25">
      <c r="A824" s="150"/>
      <c r="B824" s="149"/>
      <c r="C824" s="148" t="s">
        <v>5667</v>
      </c>
      <c r="D824" s="142"/>
    </row>
    <row r="825" spans="1:4" ht="15" x14ac:dyDescent="0.25">
      <c r="A825" s="150"/>
      <c r="B825" s="149"/>
      <c r="C825" s="148" t="s">
        <v>7151</v>
      </c>
      <c r="D825" s="142"/>
    </row>
    <row r="826" spans="1:4" ht="15" x14ac:dyDescent="0.25">
      <c r="A826" s="150"/>
      <c r="B826" s="149"/>
      <c r="C826" s="149"/>
      <c r="D826" s="142"/>
    </row>
    <row r="827" spans="1:4" ht="15" x14ac:dyDescent="0.25">
      <c r="A827" s="39">
        <v>29700</v>
      </c>
      <c r="B827" s="148" t="s">
        <v>343</v>
      </c>
      <c r="C827" s="148" t="s">
        <v>5668</v>
      </c>
      <c r="D827" s="142">
        <v>0.76940000000000008</v>
      </c>
    </row>
    <row r="828" spans="1:4" ht="15" x14ac:dyDescent="0.25">
      <c r="A828" s="150"/>
      <c r="B828" s="149"/>
      <c r="C828" s="149"/>
      <c r="D828" s="142"/>
    </row>
    <row r="829" spans="1:4" ht="15" x14ac:dyDescent="0.25">
      <c r="A829" s="39">
        <v>29740</v>
      </c>
      <c r="B829" s="148" t="s">
        <v>234</v>
      </c>
      <c r="C829" s="148" t="s">
        <v>5669</v>
      </c>
      <c r="D829" s="142">
        <v>0.85850000000000004</v>
      </c>
    </row>
    <row r="830" spans="1:4" ht="15" x14ac:dyDescent="0.25">
      <c r="A830" s="150"/>
      <c r="B830" s="149"/>
      <c r="C830" s="149"/>
      <c r="D830" s="142"/>
    </row>
    <row r="831" spans="1:4" ht="15" x14ac:dyDescent="0.25">
      <c r="A831" s="39">
        <v>29820</v>
      </c>
      <c r="B831" s="148" t="s">
        <v>221</v>
      </c>
      <c r="C831" s="148" t="s">
        <v>5670</v>
      </c>
      <c r="D831" s="142">
        <v>1.1373</v>
      </c>
    </row>
    <row r="832" spans="1:4" ht="15" x14ac:dyDescent="0.25">
      <c r="A832" s="150"/>
      <c r="B832" s="149"/>
      <c r="C832" s="149"/>
      <c r="D832" s="142"/>
    </row>
    <row r="833" spans="1:4" ht="15" x14ac:dyDescent="0.25">
      <c r="A833" s="39">
        <v>29940</v>
      </c>
      <c r="B833" s="148" t="s">
        <v>158</v>
      </c>
      <c r="C833" s="148" t="s">
        <v>5671</v>
      </c>
      <c r="D833" s="142">
        <v>0.88870000000000005</v>
      </c>
    </row>
    <row r="834" spans="1:4" ht="15" x14ac:dyDescent="0.25">
      <c r="A834" s="150"/>
      <c r="B834" s="149"/>
      <c r="C834" s="149"/>
      <c r="D834" s="142"/>
    </row>
    <row r="835" spans="1:4" ht="15" x14ac:dyDescent="0.25">
      <c r="A835" s="39">
        <v>30020</v>
      </c>
      <c r="B835" s="148" t="s">
        <v>277</v>
      </c>
      <c r="C835" s="148" t="s">
        <v>5672</v>
      </c>
      <c r="D835" s="142">
        <v>0.74440000000000006</v>
      </c>
    </row>
    <row r="836" spans="1:4" ht="15" x14ac:dyDescent="0.25">
      <c r="A836" s="150"/>
      <c r="B836" s="149"/>
      <c r="C836" s="148" t="s">
        <v>5673</v>
      </c>
      <c r="D836" s="142"/>
    </row>
    <row r="837" spans="1:4" ht="15" x14ac:dyDescent="0.25">
      <c r="A837" s="150"/>
      <c r="B837" s="149"/>
      <c r="C837" s="149"/>
      <c r="D837" s="142"/>
    </row>
    <row r="838" spans="1:4" ht="15" x14ac:dyDescent="0.25">
      <c r="A838" s="39">
        <v>30140</v>
      </c>
      <c r="B838" s="148" t="s">
        <v>298</v>
      </c>
      <c r="C838" s="148" t="s">
        <v>5674</v>
      </c>
      <c r="D838" s="142">
        <v>1.0375000000000001</v>
      </c>
    </row>
    <row r="839" spans="1:4" ht="15" x14ac:dyDescent="0.25">
      <c r="A839" s="150"/>
      <c r="B839" s="149"/>
      <c r="C839" s="149"/>
      <c r="D839" s="142"/>
    </row>
    <row r="840" spans="1:4" ht="15" x14ac:dyDescent="0.25">
      <c r="A840" s="39">
        <v>30300</v>
      </c>
      <c r="B840" s="148" t="s">
        <v>118</v>
      </c>
      <c r="C840" s="148" t="s">
        <v>5675</v>
      </c>
      <c r="D840" s="142">
        <v>0.85330000000000006</v>
      </c>
    </row>
    <row r="841" spans="1:4" ht="15" x14ac:dyDescent="0.25">
      <c r="A841" s="150"/>
      <c r="B841" s="149"/>
      <c r="C841" s="148" t="s">
        <v>5676</v>
      </c>
      <c r="D841" s="142"/>
    </row>
    <row r="842" spans="1:4" ht="15" x14ac:dyDescent="0.25">
      <c r="A842" s="150"/>
      <c r="B842" s="149"/>
      <c r="C842" s="149"/>
      <c r="D842" s="142"/>
    </row>
    <row r="843" spans="1:4" ht="15" x14ac:dyDescent="0.25">
      <c r="A843" s="39">
        <v>30340</v>
      </c>
      <c r="B843" s="148" t="s">
        <v>177</v>
      </c>
      <c r="C843" s="148" t="s">
        <v>5677</v>
      </c>
      <c r="D843" s="142">
        <v>0.85200000000000009</v>
      </c>
    </row>
    <row r="844" spans="1:4" ht="15" x14ac:dyDescent="0.25">
      <c r="A844" s="150"/>
      <c r="B844" s="149"/>
      <c r="C844" s="149"/>
      <c r="D844" s="142"/>
    </row>
    <row r="845" spans="1:4" ht="15" x14ac:dyDescent="0.25">
      <c r="A845" s="39">
        <v>30460</v>
      </c>
      <c r="B845" s="148" t="s">
        <v>163</v>
      </c>
      <c r="C845" s="148" t="s">
        <v>5678</v>
      </c>
      <c r="D845" s="142">
        <v>0.8841</v>
      </c>
    </row>
    <row r="846" spans="1:4" ht="15" x14ac:dyDescent="0.25">
      <c r="A846" s="150"/>
      <c r="B846" s="149"/>
      <c r="C846" s="148" t="s">
        <v>5679</v>
      </c>
      <c r="D846" s="142"/>
    </row>
    <row r="847" spans="1:4" ht="15" x14ac:dyDescent="0.25">
      <c r="A847" s="150"/>
      <c r="B847" s="149"/>
      <c r="C847" s="148" t="s">
        <v>5680</v>
      </c>
      <c r="D847" s="142"/>
    </row>
    <row r="848" spans="1:4" ht="15" x14ac:dyDescent="0.25">
      <c r="A848" s="150"/>
      <c r="B848" s="149"/>
      <c r="C848" s="148" t="s">
        <v>5681</v>
      </c>
      <c r="D848" s="142"/>
    </row>
    <row r="849" spans="1:4" ht="15" x14ac:dyDescent="0.25">
      <c r="A849" s="150"/>
      <c r="B849" s="149"/>
      <c r="C849" s="148" t="s">
        <v>5682</v>
      </c>
      <c r="D849" s="142"/>
    </row>
    <row r="850" spans="1:4" ht="15" x14ac:dyDescent="0.25">
      <c r="A850" s="150"/>
      <c r="B850" s="149"/>
      <c r="C850" s="148" t="s">
        <v>5683</v>
      </c>
      <c r="D850" s="142"/>
    </row>
    <row r="851" spans="1:4" ht="15" x14ac:dyDescent="0.25">
      <c r="A851" s="150"/>
      <c r="B851" s="149"/>
      <c r="C851" s="149"/>
      <c r="D851" s="142"/>
    </row>
    <row r="852" spans="1:4" ht="15" x14ac:dyDescent="0.25">
      <c r="A852" s="39">
        <v>30620</v>
      </c>
      <c r="B852" s="148" t="s">
        <v>265</v>
      </c>
      <c r="C852" s="148" t="s">
        <v>5684</v>
      </c>
      <c r="D852" s="142">
        <v>0.83090000000000008</v>
      </c>
    </row>
    <row r="853" spans="1:4" ht="15" x14ac:dyDescent="0.25">
      <c r="A853" s="150"/>
      <c r="B853" s="149"/>
      <c r="C853" s="149"/>
      <c r="D853" s="142"/>
    </row>
    <row r="854" spans="1:4" ht="15" x14ac:dyDescent="0.25">
      <c r="A854" s="39">
        <v>30700</v>
      </c>
      <c r="B854" s="148" t="s">
        <v>220</v>
      </c>
      <c r="C854" s="148" t="s">
        <v>5685</v>
      </c>
      <c r="D854" s="142">
        <v>0.95590000000000008</v>
      </c>
    </row>
    <row r="855" spans="1:4" ht="15" x14ac:dyDescent="0.25">
      <c r="A855" s="150"/>
      <c r="B855" s="149"/>
      <c r="C855" s="148" t="s">
        <v>5686</v>
      </c>
      <c r="D855" s="142"/>
    </row>
    <row r="856" spans="1:4" ht="15" x14ac:dyDescent="0.25">
      <c r="A856" s="150"/>
      <c r="B856" s="149"/>
      <c r="C856" s="149"/>
      <c r="D856" s="142"/>
    </row>
    <row r="857" spans="1:4" ht="15" x14ac:dyDescent="0.25">
      <c r="A857" s="39">
        <v>30780</v>
      </c>
      <c r="B857" s="148" t="s">
        <v>38</v>
      </c>
      <c r="C857" s="148" t="s">
        <v>5687</v>
      </c>
      <c r="D857" s="142">
        <v>0.86110000000000009</v>
      </c>
    </row>
    <row r="858" spans="1:4" ht="15" x14ac:dyDescent="0.25">
      <c r="A858" s="150"/>
      <c r="B858" s="149"/>
      <c r="C858" s="148" t="s">
        <v>5688</v>
      </c>
      <c r="D858" s="142"/>
    </row>
    <row r="859" spans="1:4" ht="15" x14ac:dyDescent="0.25">
      <c r="A859" s="150"/>
      <c r="B859" s="149"/>
      <c r="C859" s="148" t="s">
        <v>5689</v>
      </c>
      <c r="D859" s="142"/>
    </row>
    <row r="860" spans="1:4" ht="15" x14ac:dyDescent="0.25">
      <c r="A860" s="150"/>
      <c r="B860" s="149"/>
      <c r="C860" s="148" t="s">
        <v>5690</v>
      </c>
      <c r="D860" s="142"/>
    </row>
    <row r="861" spans="1:4" ht="15" x14ac:dyDescent="0.25">
      <c r="A861" s="150"/>
      <c r="B861" s="149"/>
      <c r="C861" s="148" t="s">
        <v>5691</v>
      </c>
      <c r="D861" s="142"/>
    </row>
    <row r="862" spans="1:4" ht="15" x14ac:dyDescent="0.25">
      <c r="A862" s="150"/>
      <c r="B862" s="149"/>
      <c r="C862" s="148" t="s">
        <v>5692</v>
      </c>
      <c r="D862" s="142"/>
    </row>
    <row r="863" spans="1:4" ht="15" x14ac:dyDescent="0.25">
      <c r="A863" s="150"/>
      <c r="B863" s="149"/>
      <c r="C863" s="149"/>
      <c r="D863" s="142"/>
    </row>
    <row r="864" spans="1:4" ht="15" x14ac:dyDescent="0.25">
      <c r="A864" s="39">
        <v>30860</v>
      </c>
      <c r="B864" s="148" t="s">
        <v>116</v>
      </c>
      <c r="C864" s="148" t="s">
        <v>5693</v>
      </c>
      <c r="D864" s="142">
        <v>0.91150000000000009</v>
      </c>
    </row>
    <row r="865" spans="1:4" ht="15" x14ac:dyDescent="0.25">
      <c r="A865" s="150"/>
      <c r="B865" s="149"/>
      <c r="C865" s="148" t="s">
        <v>5694</v>
      </c>
      <c r="D865" s="142"/>
    </row>
    <row r="866" spans="1:4" ht="15" x14ac:dyDescent="0.25">
      <c r="A866" s="150"/>
      <c r="B866" s="149"/>
      <c r="C866" s="149"/>
      <c r="D866" s="142"/>
    </row>
    <row r="867" spans="1:4" ht="15" x14ac:dyDescent="0.25">
      <c r="A867" s="39">
        <v>30980</v>
      </c>
      <c r="B867" s="148" t="s">
        <v>336</v>
      </c>
      <c r="C867" s="148" t="s">
        <v>5695</v>
      </c>
      <c r="D867" s="142">
        <v>0.9415</v>
      </c>
    </row>
    <row r="868" spans="1:4" ht="15" x14ac:dyDescent="0.25">
      <c r="A868" s="150"/>
      <c r="B868" s="149"/>
      <c r="C868" s="148" t="s">
        <v>7152</v>
      </c>
      <c r="D868" s="142"/>
    </row>
    <row r="869" spans="1:4" ht="15" x14ac:dyDescent="0.25">
      <c r="A869" s="150"/>
      <c r="B869" s="149"/>
      <c r="C869" s="148" t="s">
        <v>5696</v>
      </c>
      <c r="D869" s="142"/>
    </row>
    <row r="870" spans="1:4" ht="15" x14ac:dyDescent="0.25">
      <c r="A870" s="150"/>
      <c r="B870" s="149"/>
      <c r="C870" s="148" t="s">
        <v>5697</v>
      </c>
      <c r="D870" s="142"/>
    </row>
    <row r="871" spans="1:4" ht="15" x14ac:dyDescent="0.25">
      <c r="A871" s="150"/>
      <c r="B871" s="149"/>
      <c r="C871" s="149"/>
      <c r="D871" s="142"/>
    </row>
    <row r="872" spans="1:4" ht="15" x14ac:dyDescent="0.25">
      <c r="A872" s="39">
        <v>31020</v>
      </c>
      <c r="B872" s="148" t="s">
        <v>358</v>
      </c>
      <c r="C872" s="148" t="s">
        <v>5698</v>
      </c>
      <c r="D872" s="142">
        <v>1.0943000000000001</v>
      </c>
    </row>
    <row r="873" spans="1:4" ht="15" x14ac:dyDescent="0.25">
      <c r="A873" s="150"/>
      <c r="B873" s="149"/>
      <c r="C873" s="149"/>
      <c r="D873" s="142"/>
    </row>
    <row r="874" spans="1:4" ht="15" x14ac:dyDescent="0.25">
      <c r="A874" s="39">
        <v>31084</v>
      </c>
      <c r="B874" s="148" t="s">
        <v>48</v>
      </c>
      <c r="C874" s="148" t="s">
        <v>5699</v>
      </c>
      <c r="D874" s="142">
        <v>1.3336000000000001</v>
      </c>
    </row>
    <row r="875" spans="1:4" ht="15" x14ac:dyDescent="0.25">
      <c r="A875" s="150"/>
      <c r="B875" s="149"/>
      <c r="C875" s="149"/>
      <c r="D875" s="142"/>
    </row>
    <row r="876" spans="1:4" ht="15" x14ac:dyDescent="0.25">
      <c r="A876" s="39">
        <v>31140</v>
      </c>
      <c r="B876" s="148" t="s">
        <v>137</v>
      </c>
      <c r="C876" s="148" t="s">
        <v>5700</v>
      </c>
      <c r="D876" s="142">
        <v>0.87930000000000008</v>
      </c>
    </row>
    <row r="877" spans="1:4" ht="15" x14ac:dyDescent="0.25">
      <c r="A877" s="150"/>
      <c r="B877" s="149"/>
      <c r="C877" s="148" t="s">
        <v>5701</v>
      </c>
      <c r="D877" s="142"/>
    </row>
    <row r="878" spans="1:4" ht="15" x14ac:dyDescent="0.25">
      <c r="A878" s="150"/>
      <c r="B878" s="149"/>
      <c r="C878" s="148" t="s">
        <v>5702</v>
      </c>
      <c r="D878" s="142"/>
    </row>
    <row r="879" spans="1:4" ht="15" x14ac:dyDescent="0.25">
      <c r="A879" s="150"/>
      <c r="B879" s="149"/>
      <c r="C879" s="148" t="s">
        <v>5703</v>
      </c>
      <c r="D879" s="142"/>
    </row>
    <row r="880" spans="1:4" ht="15" x14ac:dyDescent="0.25">
      <c r="A880" s="150"/>
      <c r="B880" s="149"/>
      <c r="C880" s="148" t="s">
        <v>5704</v>
      </c>
      <c r="D880" s="142"/>
    </row>
    <row r="881" spans="1:4" ht="15" x14ac:dyDescent="0.25">
      <c r="A881" s="150"/>
      <c r="B881" s="149"/>
      <c r="C881" s="148" t="s">
        <v>5705</v>
      </c>
      <c r="D881" s="142"/>
    </row>
    <row r="882" spans="1:4" ht="15" x14ac:dyDescent="0.25">
      <c r="A882" s="150"/>
      <c r="B882" s="149"/>
      <c r="C882" s="148" t="s">
        <v>5706</v>
      </c>
      <c r="D882" s="142"/>
    </row>
    <row r="883" spans="1:4" ht="15" x14ac:dyDescent="0.25">
      <c r="A883" s="150"/>
      <c r="B883" s="149"/>
      <c r="C883" s="148" t="s">
        <v>5707</v>
      </c>
      <c r="D883" s="142"/>
    </row>
    <row r="884" spans="1:4" ht="15" x14ac:dyDescent="0.25">
      <c r="A884" s="150"/>
      <c r="B884" s="149"/>
      <c r="C884" s="148" t="s">
        <v>5708</v>
      </c>
      <c r="D884" s="142"/>
    </row>
    <row r="885" spans="1:4" ht="15" x14ac:dyDescent="0.25">
      <c r="A885" s="150"/>
      <c r="B885" s="149"/>
      <c r="C885" s="148" t="s">
        <v>5709</v>
      </c>
      <c r="D885" s="142"/>
    </row>
    <row r="886" spans="1:4" ht="15" x14ac:dyDescent="0.25">
      <c r="A886" s="150"/>
      <c r="B886" s="149"/>
      <c r="C886" s="149"/>
      <c r="D886" s="142"/>
    </row>
    <row r="887" spans="1:4" ht="15" x14ac:dyDescent="0.25">
      <c r="A887" s="39">
        <v>31180</v>
      </c>
      <c r="B887" s="148" t="s">
        <v>330</v>
      </c>
      <c r="C887" s="148" t="s">
        <v>5710</v>
      </c>
      <c r="D887" s="142">
        <v>0.84760000000000002</v>
      </c>
    </row>
    <row r="888" spans="1:4" ht="15" x14ac:dyDescent="0.25">
      <c r="A888" s="150"/>
      <c r="B888" s="149"/>
      <c r="C888" s="148" t="s">
        <v>5711</v>
      </c>
      <c r="D888" s="142"/>
    </row>
    <row r="889" spans="1:4" ht="15" x14ac:dyDescent="0.25">
      <c r="A889" s="150"/>
      <c r="B889" s="149"/>
      <c r="C889" s="148" t="s">
        <v>5712</v>
      </c>
      <c r="D889" s="142"/>
    </row>
    <row r="890" spans="1:4" ht="15" x14ac:dyDescent="0.25">
      <c r="A890" s="150"/>
      <c r="B890" s="149"/>
      <c r="C890" s="149"/>
      <c r="D890" s="142"/>
    </row>
    <row r="891" spans="1:4" ht="15" x14ac:dyDescent="0.25">
      <c r="A891" s="39">
        <v>31340</v>
      </c>
      <c r="B891" s="148" t="s">
        <v>351</v>
      </c>
      <c r="C891" s="148" t="s">
        <v>5713</v>
      </c>
      <c r="D891" s="142">
        <v>0.79420000000000002</v>
      </c>
    </row>
    <row r="892" spans="1:4" ht="15" x14ac:dyDescent="0.25">
      <c r="A892" s="150"/>
      <c r="B892" s="149"/>
      <c r="C892" s="148" t="s">
        <v>5714</v>
      </c>
      <c r="D892" s="142"/>
    </row>
    <row r="893" spans="1:4" ht="15" x14ac:dyDescent="0.25">
      <c r="A893" s="150"/>
      <c r="B893" s="149"/>
      <c r="C893" s="148" t="s">
        <v>5715</v>
      </c>
      <c r="D893" s="142"/>
    </row>
    <row r="894" spans="1:4" ht="15" x14ac:dyDescent="0.25">
      <c r="A894" s="150"/>
      <c r="B894" s="149"/>
      <c r="C894" s="148" t="s">
        <v>5716</v>
      </c>
      <c r="D894" s="142"/>
    </row>
    <row r="895" spans="1:4" ht="15" x14ac:dyDescent="0.25">
      <c r="A895" s="150"/>
      <c r="B895" s="149"/>
      <c r="C895" s="148" t="s">
        <v>5717</v>
      </c>
      <c r="D895" s="142"/>
    </row>
    <row r="896" spans="1:4" ht="15" x14ac:dyDescent="0.25">
      <c r="A896" s="150"/>
      <c r="B896" s="149"/>
      <c r="C896" s="149"/>
      <c r="D896" s="142"/>
    </row>
    <row r="897" spans="1:4" ht="15" x14ac:dyDescent="0.25">
      <c r="A897" s="39">
        <v>31420</v>
      </c>
      <c r="B897" s="148" t="s">
        <v>5718</v>
      </c>
      <c r="C897" s="148" t="s">
        <v>5719</v>
      </c>
      <c r="D897" s="142">
        <v>0.86250000000000004</v>
      </c>
    </row>
    <row r="898" spans="1:4" ht="15" x14ac:dyDescent="0.25">
      <c r="A898" s="150"/>
      <c r="B898" s="149"/>
      <c r="C898" s="148" t="s">
        <v>5720</v>
      </c>
      <c r="D898" s="142"/>
    </row>
    <row r="899" spans="1:4" ht="15" x14ac:dyDescent="0.25">
      <c r="A899" s="150"/>
      <c r="B899" s="149"/>
      <c r="C899" s="148" t="s">
        <v>5721</v>
      </c>
      <c r="D899" s="142"/>
    </row>
    <row r="900" spans="1:4" ht="15" x14ac:dyDescent="0.25">
      <c r="A900" s="150"/>
      <c r="B900" s="149"/>
      <c r="C900" s="148" t="s">
        <v>5722</v>
      </c>
      <c r="D900" s="142"/>
    </row>
    <row r="901" spans="1:4" ht="15" x14ac:dyDescent="0.25">
      <c r="A901" s="150"/>
      <c r="B901" s="149"/>
      <c r="C901" s="148" t="s">
        <v>5723</v>
      </c>
      <c r="D901" s="142"/>
    </row>
    <row r="902" spans="1:4" ht="15" x14ac:dyDescent="0.25">
      <c r="A902" s="150"/>
      <c r="B902" s="149"/>
      <c r="C902" s="149"/>
      <c r="D902" s="142"/>
    </row>
    <row r="903" spans="1:4" ht="15" x14ac:dyDescent="0.25">
      <c r="A903" s="39">
        <v>31460</v>
      </c>
      <c r="B903" s="148" t="s">
        <v>49</v>
      </c>
      <c r="C903" s="148" t="s">
        <v>5724</v>
      </c>
      <c r="D903" s="142">
        <v>0.72770000000000001</v>
      </c>
    </row>
    <row r="904" spans="1:4" ht="15" x14ac:dyDescent="0.25">
      <c r="A904" s="150"/>
      <c r="B904" s="149"/>
      <c r="C904" s="149"/>
      <c r="D904" s="142"/>
    </row>
    <row r="905" spans="1:4" ht="15" x14ac:dyDescent="0.25">
      <c r="A905" s="39">
        <v>31540</v>
      </c>
      <c r="B905" s="148" t="s">
        <v>372</v>
      </c>
      <c r="C905" s="148" t="s">
        <v>5725</v>
      </c>
      <c r="D905" s="142">
        <v>0.98430000000000006</v>
      </c>
    </row>
    <row r="906" spans="1:4" ht="15" x14ac:dyDescent="0.25">
      <c r="A906" s="150"/>
      <c r="B906" s="149"/>
      <c r="C906" s="148" t="s">
        <v>5726</v>
      </c>
      <c r="D906" s="142"/>
    </row>
    <row r="907" spans="1:4" ht="15" x14ac:dyDescent="0.25">
      <c r="A907" s="150"/>
      <c r="B907" s="149"/>
      <c r="C907" s="148" t="s">
        <v>5727</v>
      </c>
      <c r="D907" s="142"/>
    </row>
    <row r="908" spans="1:4" ht="15" x14ac:dyDescent="0.25">
      <c r="A908" s="150"/>
      <c r="B908" s="149"/>
      <c r="C908" s="148" t="s">
        <v>5728</v>
      </c>
      <c r="D908" s="142"/>
    </row>
    <row r="909" spans="1:4" ht="15" x14ac:dyDescent="0.25">
      <c r="A909" s="150"/>
      <c r="B909" s="149"/>
      <c r="C909" s="149"/>
      <c r="D909" s="142"/>
    </row>
    <row r="910" spans="1:4" ht="15" x14ac:dyDescent="0.25">
      <c r="A910" s="39">
        <v>31700</v>
      </c>
      <c r="B910" s="148" t="s">
        <v>224</v>
      </c>
      <c r="C910" s="148" t="s">
        <v>5729</v>
      </c>
      <c r="D910" s="142">
        <v>0.95830000000000004</v>
      </c>
    </row>
    <row r="911" spans="1:4" ht="15" x14ac:dyDescent="0.25">
      <c r="A911" s="150"/>
      <c r="B911" s="149"/>
      <c r="C911" s="149"/>
      <c r="D911" s="142"/>
    </row>
    <row r="912" spans="1:4" ht="15" x14ac:dyDescent="0.25">
      <c r="A912" s="39">
        <v>31740</v>
      </c>
      <c r="B912" s="148" t="s">
        <v>161</v>
      </c>
      <c r="C912" s="148" t="s">
        <v>7153</v>
      </c>
      <c r="D912" s="142">
        <v>0.84640000000000004</v>
      </c>
    </row>
    <row r="913" spans="1:4" ht="15" x14ac:dyDescent="0.25">
      <c r="A913" s="150"/>
      <c r="B913" s="149"/>
      <c r="C913" s="148" t="s">
        <v>5730</v>
      </c>
      <c r="D913" s="142"/>
    </row>
    <row r="914" spans="1:4" ht="15" x14ac:dyDescent="0.25">
      <c r="A914" s="150"/>
      <c r="B914" s="149"/>
      <c r="C914" s="148" t="s">
        <v>5731</v>
      </c>
      <c r="D914" s="142"/>
    </row>
    <row r="915" spans="1:4" ht="15" x14ac:dyDescent="0.25">
      <c r="A915" s="150"/>
      <c r="B915" s="149"/>
      <c r="C915" s="149"/>
      <c r="D915" s="142"/>
    </row>
    <row r="916" spans="1:4" ht="15" x14ac:dyDescent="0.25">
      <c r="A916" s="39">
        <v>31860</v>
      </c>
      <c r="B916" s="148" t="s">
        <v>7232</v>
      </c>
      <c r="C916" s="148" t="s">
        <v>5732</v>
      </c>
      <c r="D916" s="142">
        <v>1.0574000000000001</v>
      </c>
    </row>
    <row r="917" spans="1:4" ht="15" x14ac:dyDescent="0.25">
      <c r="A917" s="150"/>
      <c r="B917" s="149"/>
      <c r="C917" s="148" t="s">
        <v>5733</v>
      </c>
      <c r="D917" s="142"/>
    </row>
    <row r="918" spans="1:4" ht="15" x14ac:dyDescent="0.25">
      <c r="A918" s="150"/>
      <c r="B918" s="149"/>
      <c r="C918" s="149"/>
      <c r="D918" s="142"/>
    </row>
    <row r="919" spans="1:4" ht="15" x14ac:dyDescent="0.25">
      <c r="A919" s="39">
        <v>31900</v>
      </c>
      <c r="B919" s="148" t="s">
        <v>275</v>
      </c>
      <c r="C919" s="148" t="s">
        <v>5734</v>
      </c>
      <c r="D919" s="142">
        <v>0.8992</v>
      </c>
    </row>
    <row r="920" spans="1:4" ht="15" x14ac:dyDescent="0.25">
      <c r="A920" s="150"/>
      <c r="B920" s="149"/>
      <c r="C920" s="149"/>
      <c r="D920" s="142"/>
    </row>
    <row r="921" spans="1:4" ht="15" x14ac:dyDescent="0.25">
      <c r="A921" s="39">
        <v>32420</v>
      </c>
      <c r="B921" s="148" t="s">
        <v>3917</v>
      </c>
      <c r="C921" s="148" t="s">
        <v>5735</v>
      </c>
      <c r="D921" s="142">
        <v>0.31990000000000002</v>
      </c>
    </row>
    <row r="922" spans="1:4" ht="15" x14ac:dyDescent="0.25">
      <c r="A922" s="150"/>
      <c r="B922" s="149"/>
      <c r="C922" s="148" t="s">
        <v>7154</v>
      </c>
      <c r="D922" s="142"/>
    </row>
    <row r="923" spans="1:4" ht="15" x14ac:dyDescent="0.25">
      <c r="A923" s="150"/>
      <c r="B923" s="149"/>
      <c r="C923" s="148" t="s">
        <v>5736</v>
      </c>
      <c r="D923" s="142"/>
    </row>
    <row r="924" spans="1:4" ht="15" x14ac:dyDescent="0.25">
      <c r="A924" s="150"/>
      <c r="B924" s="149"/>
      <c r="C924" s="149"/>
      <c r="D924" s="142"/>
    </row>
    <row r="925" spans="1:4" ht="15" x14ac:dyDescent="0.25">
      <c r="A925" s="39">
        <v>32580</v>
      </c>
      <c r="B925" s="148" t="s">
        <v>338</v>
      </c>
      <c r="C925" s="148" t="s">
        <v>5737</v>
      </c>
      <c r="D925" s="142">
        <v>0.76250000000000007</v>
      </c>
    </row>
    <row r="926" spans="1:4" ht="15" x14ac:dyDescent="0.25">
      <c r="A926" s="150"/>
      <c r="B926" s="149"/>
      <c r="C926" s="149"/>
      <c r="D926" s="142"/>
    </row>
    <row r="927" spans="1:4" ht="15" x14ac:dyDescent="0.25">
      <c r="A927" s="39">
        <v>32780</v>
      </c>
      <c r="B927" s="148" t="s">
        <v>281</v>
      </c>
      <c r="C927" s="148" t="s">
        <v>5738</v>
      </c>
      <c r="D927" s="142">
        <v>1.0835000000000001</v>
      </c>
    </row>
    <row r="928" spans="1:4" ht="15" x14ac:dyDescent="0.25">
      <c r="A928" s="150"/>
      <c r="B928" s="149"/>
      <c r="C928" s="149"/>
      <c r="D928" s="142"/>
    </row>
    <row r="929" spans="1:4" ht="15" x14ac:dyDescent="0.25">
      <c r="A929" s="39">
        <v>32820</v>
      </c>
      <c r="B929" s="148" t="s">
        <v>37</v>
      </c>
      <c r="C929" s="148" t="s">
        <v>5739</v>
      </c>
      <c r="D929" s="142">
        <v>0.82000000000000006</v>
      </c>
    </row>
    <row r="930" spans="1:4" ht="15" x14ac:dyDescent="0.25">
      <c r="A930" s="150"/>
      <c r="B930" s="149"/>
      <c r="C930" s="148" t="s">
        <v>5740</v>
      </c>
      <c r="D930" s="142"/>
    </row>
    <row r="931" spans="1:4" ht="15" x14ac:dyDescent="0.25">
      <c r="A931" s="150"/>
      <c r="B931" s="149"/>
      <c r="C931" s="148" t="s">
        <v>5741</v>
      </c>
      <c r="D931" s="142"/>
    </row>
    <row r="932" spans="1:4" ht="15" x14ac:dyDescent="0.25">
      <c r="A932" s="150"/>
      <c r="B932" s="149"/>
      <c r="C932" s="148" t="s">
        <v>5742</v>
      </c>
      <c r="D932" s="142"/>
    </row>
    <row r="933" spans="1:4" ht="15" x14ac:dyDescent="0.25">
      <c r="A933" s="150"/>
      <c r="B933" s="149"/>
      <c r="C933" s="148" t="s">
        <v>5743</v>
      </c>
      <c r="D933" s="142"/>
    </row>
    <row r="934" spans="1:4" ht="15" x14ac:dyDescent="0.25">
      <c r="A934" s="150"/>
      <c r="B934" s="149"/>
      <c r="C934" s="148" t="s">
        <v>5744</v>
      </c>
      <c r="D934" s="142"/>
    </row>
    <row r="935" spans="1:4" ht="15" x14ac:dyDescent="0.25">
      <c r="A935" s="150"/>
      <c r="B935" s="149"/>
      <c r="C935" s="148" t="s">
        <v>5745</v>
      </c>
      <c r="D935" s="142"/>
    </row>
    <row r="936" spans="1:4" ht="15" x14ac:dyDescent="0.25">
      <c r="A936" s="150"/>
      <c r="B936" s="149"/>
      <c r="C936" s="148" t="s">
        <v>5746</v>
      </c>
      <c r="D936" s="142"/>
    </row>
    <row r="937" spans="1:4" ht="15" x14ac:dyDescent="0.25">
      <c r="A937" s="150"/>
      <c r="B937" s="149"/>
      <c r="C937"/>
      <c r="D937" s="142"/>
    </row>
    <row r="938" spans="1:4" ht="15" x14ac:dyDescent="0.25">
      <c r="A938" s="150"/>
      <c r="B938" s="149"/>
      <c r="C938" s="149"/>
      <c r="D938" s="142"/>
    </row>
    <row r="939" spans="1:4" ht="15" x14ac:dyDescent="0.25">
      <c r="A939" s="39">
        <v>32900</v>
      </c>
      <c r="B939" s="148" t="s">
        <v>51</v>
      </c>
      <c r="C939" s="148" t="s">
        <v>5747</v>
      </c>
      <c r="D939" s="142">
        <v>1.3892</v>
      </c>
    </row>
    <row r="940" spans="1:4" ht="15" x14ac:dyDescent="0.25">
      <c r="A940" s="150"/>
      <c r="B940" s="149"/>
      <c r="C940" s="149"/>
      <c r="D940" s="142"/>
    </row>
    <row r="941" spans="1:4" ht="15" x14ac:dyDescent="0.25">
      <c r="A941" s="39">
        <v>33124</v>
      </c>
      <c r="B941" s="148" t="s">
        <v>86</v>
      </c>
      <c r="C941" s="148" t="s">
        <v>5748</v>
      </c>
      <c r="D941" s="142">
        <v>0.92500000000000004</v>
      </c>
    </row>
    <row r="942" spans="1:4" ht="15" x14ac:dyDescent="0.25">
      <c r="A942" s="150"/>
      <c r="B942" s="149"/>
      <c r="C942" s="149"/>
      <c r="D942" s="142"/>
    </row>
    <row r="943" spans="1:4" ht="15" x14ac:dyDescent="0.25">
      <c r="A943" s="39">
        <v>33140</v>
      </c>
      <c r="B943" s="148" t="s">
        <v>144</v>
      </c>
      <c r="C943" s="148" t="s">
        <v>5749</v>
      </c>
      <c r="D943" s="142">
        <v>0.89500000000000002</v>
      </c>
    </row>
    <row r="944" spans="1:4" ht="15" x14ac:dyDescent="0.25">
      <c r="A944" s="150"/>
      <c r="B944" s="149"/>
      <c r="C944" s="149"/>
      <c r="D944" s="142"/>
    </row>
    <row r="945" spans="1:4" ht="15" x14ac:dyDescent="0.25">
      <c r="A945" s="39">
        <v>33220</v>
      </c>
      <c r="B945" s="148" t="s">
        <v>197</v>
      </c>
      <c r="C945" s="148" t="s">
        <v>5750</v>
      </c>
      <c r="D945" s="142">
        <v>0.91210000000000002</v>
      </c>
    </row>
    <row r="946" spans="1:4" ht="15" x14ac:dyDescent="0.25">
      <c r="A946" s="150"/>
      <c r="B946" s="149"/>
      <c r="C946" s="149"/>
      <c r="D946" s="142"/>
    </row>
    <row r="947" spans="1:4" ht="15" x14ac:dyDescent="0.25">
      <c r="A947" s="39">
        <v>33260</v>
      </c>
      <c r="B947" s="148" t="s">
        <v>341</v>
      </c>
      <c r="C947" s="148" t="s">
        <v>5751</v>
      </c>
      <c r="D947" s="142">
        <v>0.81920000000000004</v>
      </c>
    </row>
    <row r="948" spans="1:4" ht="15" x14ac:dyDescent="0.25">
      <c r="A948" s="150"/>
      <c r="B948" s="149"/>
      <c r="C948" s="148" t="s">
        <v>5752</v>
      </c>
      <c r="D948" s="142"/>
    </row>
    <row r="949" spans="1:4" ht="15" x14ac:dyDescent="0.25">
      <c r="A949" s="150"/>
      <c r="B949" s="149"/>
      <c r="C949" s="149"/>
      <c r="D949" s="142"/>
    </row>
    <row r="950" spans="1:4" ht="15" x14ac:dyDescent="0.25">
      <c r="A950" s="39">
        <v>33340</v>
      </c>
      <c r="B950" s="148" t="s">
        <v>7233</v>
      </c>
      <c r="C950" s="148" t="s">
        <v>5753</v>
      </c>
      <c r="D950" s="142">
        <v>0.96290000000000009</v>
      </c>
    </row>
    <row r="951" spans="1:4" ht="15" x14ac:dyDescent="0.25">
      <c r="A951" s="150"/>
      <c r="B951" s="149"/>
      <c r="C951" s="148" t="s">
        <v>5754</v>
      </c>
      <c r="D951" s="142"/>
    </row>
    <row r="952" spans="1:4" ht="15" x14ac:dyDescent="0.25">
      <c r="A952" s="150"/>
      <c r="B952" s="149"/>
      <c r="C952" s="148" t="s">
        <v>5755</v>
      </c>
      <c r="D952" s="142"/>
    </row>
    <row r="953" spans="1:4" ht="15" x14ac:dyDescent="0.25">
      <c r="A953" s="150"/>
      <c r="B953" s="149"/>
      <c r="C953" s="148" t="s">
        <v>5756</v>
      </c>
      <c r="D953" s="142"/>
    </row>
    <row r="954" spans="1:4" ht="15" x14ac:dyDescent="0.25">
      <c r="A954" s="150"/>
      <c r="B954" s="149"/>
      <c r="C954" s="149"/>
      <c r="D954" s="142"/>
    </row>
    <row r="955" spans="1:4" ht="15" x14ac:dyDescent="0.25">
      <c r="A955" s="39">
        <v>33460</v>
      </c>
      <c r="B955" s="148" t="s">
        <v>203</v>
      </c>
      <c r="C955" s="148" t="s">
        <v>5757</v>
      </c>
      <c r="D955" s="142">
        <v>1.0647</v>
      </c>
    </row>
    <row r="956" spans="1:4" ht="15" x14ac:dyDescent="0.25">
      <c r="A956" s="150"/>
      <c r="B956" s="149"/>
      <c r="C956" s="148" t="s">
        <v>5758</v>
      </c>
      <c r="D956" s="142"/>
    </row>
    <row r="957" spans="1:4" ht="15" x14ac:dyDescent="0.25">
      <c r="A957" s="150"/>
      <c r="B957" s="149"/>
      <c r="C957" s="148" t="s">
        <v>5759</v>
      </c>
      <c r="D957" s="142"/>
    </row>
    <row r="958" spans="1:4" ht="15" x14ac:dyDescent="0.25">
      <c r="A958" s="150"/>
      <c r="B958" s="149"/>
      <c r="C958" s="148" t="s">
        <v>5760</v>
      </c>
      <c r="D958" s="142"/>
    </row>
    <row r="959" spans="1:4" ht="15" x14ac:dyDescent="0.25">
      <c r="A959" s="150"/>
      <c r="B959" s="149"/>
      <c r="C959" s="148" t="s">
        <v>5761</v>
      </c>
      <c r="D959" s="142"/>
    </row>
    <row r="960" spans="1:4" ht="15" x14ac:dyDescent="0.25">
      <c r="A960" s="150"/>
      <c r="B960" s="149"/>
      <c r="C960" s="148" t="s">
        <v>5762</v>
      </c>
      <c r="D960" s="142"/>
    </row>
    <row r="961" spans="1:4" ht="15" x14ac:dyDescent="0.25">
      <c r="A961" s="150"/>
      <c r="B961" s="149"/>
      <c r="C961" s="148" t="s">
        <v>5763</v>
      </c>
      <c r="D961" s="142"/>
    </row>
    <row r="962" spans="1:4" ht="15" x14ac:dyDescent="0.25">
      <c r="A962" s="150"/>
      <c r="B962" s="149"/>
      <c r="C962" s="148" t="s">
        <v>5764</v>
      </c>
      <c r="D962" s="142"/>
    </row>
    <row r="963" spans="1:4" ht="15" x14ac:dyDescent="0.25">
      <c r="A963" s="150"/>
      <c r="B963" s="149"/>
      <c r="C963" s="148" t="s">
        <v>5765</v>
      </c>
      <c r="D963" s="142"/>
    </row>
    <row r="964" spans="1:4" ht="15" x14ac:dyDescent="0.25">
      <c r="A964" s="150"/>
      <c r="B964" s="149"/>
      <c r="C964" s="148" t="s">
        <v>5766</v>
      </c>
      <c r="D964" s="142"/>
    </row>
    <row r="965" spans="1:4" ht="15" x14ac:dyDescent="0.25">
      <c r="A965" s="150"/>
      <c r="B965" s="149"/>
      <c r="C965" s="148" t="s">
        <v>5767</v>
      </c>
      <c r="D965" s="142"/>
    </row>
    <row r="966" spans="1:4" ht="15" x14ac:dyDescent="0.25">
      <c r="A966" s="150"/>
      <c r="B966" s="149"/>
      <c r="C966" s="148" t="s">
        <v>5768</v>
      </c>
      <c r="D966" s="142"/>
    </row>
    <row r="967" spans="1:4" ht="15" x14ac:dyDescent="0.25">
      <c r="A967" s="150"/>
      <c r="B967" s="149"/>
      <c r="C967" s="148" t="s">
        <v>5769</v>
      </c>
      <c r="D967" s="142"/>
    </row>
    <row r="968" spans="1:4" ht="15" x14ac:dyDescent="0.25">
      <c r="A968" s="150"/>
      <c r="B968" s="149"/>
      <c r="C968" s="148" t="s">
        <v>5770</v>
      </c>
      <c r="D968" s="142"/>
    </row>
    <row r="969" spans="1:4" ht="15" x14ac:dyDescent="0.25">
      <c r="A969" s="150"/>
      <c r="B969" s="149"/>
      <c r="C969" s="148" t="s">
        <v>5771</v>
      </c>
      <c r="D969" s="142"/>
    </row>
    <row r="970" spans="1:4" ht="15" x14ac:dyDescent="0.25">
      <c r="A970" s="150"/>
      <c r="B970" s="149"/>
      <c r="C970" s="149"/>
      <c r="D970" s="142"/>
    </row>
    <row r="971" spans="1:4" ht="15" x14ac:dyDescent="0.25">
      <c r="A971" s="39">
        <v>33540</v>
      </c>
      <c r="B971" s="148" t="s">
        <v>218</v>
      </c>
      <c r="C971" s="148" t="s">
        <v>5772</v>
      </c>
      <c r="D971" s="142">
        <v>0.90890000000000004</v>
      </c>
    </row>
    <row r="972" spans="1:4" ht="15" x14ac:dyDescent="0.25">
      <c r="A972" s="150"/>
      <c r="B972" s="149"/>
      <c r="C972" s="149"/>
      <c r="D972" s="142"/>
    </row>
    <row r="973" spans="1:4" ht="15" x14ac:dyDescent="0.25">
      <c r="A973" s="39">
        <v>33660</v>
      </c>
      <c r="B973" s="148" t="s">
        <v>24</v>
      </c>
      <c r="C973" s="148" t="s">
        <v>5773</v>
      </c>
      <c r="D973" s="142">
        <v>0.75350000000000006</v>
      </c>
    </row>
    <row r="974" spans="1:4" ht="15" x14ac:dyDescent="0.25">
      <c r="A974" s="147"/>
      <c r="B974" s="148"/>
      <c r="C974" s="148" t="s">
        <v>7155</v>
      </c>
      <c r="D974" s="142"/>
    </row>
    <row r="975" spans="1:4" ht="15" x14ac:dyDescent="0.25">
      <c r="A975" s="150"/>
      <c r="B975" s="149"/>
      <c r="C975" s="149"/>
      <c r="D975" s="142"/>
    </row>
    <row r="976" spans="1:4" ht="15" x14ac:dyDescent="0.25">
      <c r="A976" s="39">
        <v>33700</v>
      </c>
      <c r="B976" s="148" t="s">
        <v>62</v>
      </c>
      <c r="C976" s="148" t="s">
        <v>5774</v>
      </c>
      <c r="D976" s="142">
        <v>1.3356000000000001</v>
      </c>
    </row>
    <row r="977" spans="1:4" ht="15" x14ac:dyDescent="0.25">
      <c r="A977" s="150"/>
      <c r="B977" s="149"/>
      <c r="C977" s="149"/>
      <c r="D977" s="142"/>
    </row>
    <row r="978" spans="1:4" ht="15" x14ac:dyDescent="0.25">
      <c r="A978" s="39">
        <v>33740</v>
      </c>
      <c r="B978" s="148" t="s">
        <v>175</v>
      </c>
      <c r="C978" s="148" t="s">
        <v>7156</v>
      </c>
      <c r="D978" s="142">
        <v>0.77480000000000004</v>
      </c>
    </row>
    <row r="979" spans="1:4" ht="15" x14ac:dyDescent="0.25">
      <c r="A979" s="150"/>
      <c r="B979" s="149"/>
      <c r="C979" s="148" t="s">
        <v>5775</v>
      </c>
      <c r="D979" s="142"/>
    </row>
    <row r="980" spans="1:4" ht="15" x14ac:dyDescent="0.25">
      <c r="A980" s="150"/>
      <c r="B980" s="149"/>
      <c r="C980" s="148" t="s">
        <v>5776</v>
      </c>
      <c r="D980" s="142"/>
    </row>
    <row r="981" spans="1:4" ht="15" x14ac:dyDescent="0.25">
      <c r="A981" s="150"/>
      <c r="B981" s="149"/>
      <c r="C981" s="149"/>
      <c r="D981" s="142"/>
    </row>
    <row r="982" spans="1:4" ht="15" x14ac:dyDescent="0.25">
      <c r="A982" s="39">
        <v>33780</v>
      </c>
      <c r="B982" s="148" t="s">
        <v>198</v>
      </c>
      <c r="C982" s="148" t="s">
        <v>5777</v>
      </c>
      <c r="D982" s="142">
        <v>0.86130000000000007</v>
      </c>
    </row>
    <row r="983" spans="1:4" ht="15" x14ac:dyDescent="0.25">
      <c r="A983" s="150"/>
      <c r="B983" s="149"/>
      <c r="C983" s="149"/>
      <c r="D983" s="142"/>
    </row>
    <row r="984" spans="1:4" ht="15" x14ac:dyDescent="0.25">
      <c r="A984" s="39">
        <v>33860</v>
      </c>
      <c r="B984" s="148" t="s">
        <v>14</v>
      </c>
      <c r="C984" s="148" t="s">
        <v>5778</v>
      </c>
      <c r="D984" s="142">
        <v>0.79260000000000008</v>
      </c>
    </row>
    <row r="985" spans="1:4" ht="15" x14ac:dyDescent="0.25">
      <c r="A985" s="150"/>
      <c r="B985" s="149"/>
      <c r="C985" s="148" t="s">
        <v>5779</v>
      </c>
      <c r="D985" s="142"/>
    </row>
    <row r="986" spans="1:4" ht="15" x14ac:dyDescent="0.25">
      <c r="A986" s="150"/>
      <c r="B986" s="149"/>
      <c r="C986" s="148" t="s">
        <v>5780</v>
      </c>
      <c r="D986" s="142"/>
    </row>
    <row r="987" spans="1:4" ht="15" x14ac:dyDescent="0.25">
      <c r="A987" s="150"/>
      <c r="B987" s="149"/>
      <c r="C987" s="148" t="s">
        <v>5781</v>
      </c>
      <c r="D987" s="142"/>
    </row>
    <row r="988" spans="1:4" ht="15" x14ac:dyDescent="0.25">
      <c r="A988" s="150"/>
      <c r="B988" s="149"/>
      <c r="C988" s="149"/>
      <c r="D988" s="142"/>
    </row>
    <row r="989" spans="1:4" ht="15" x14ac:dyDescent="0.25">
      <c r="A989" s="39">
        <v>33874</v>
      </c>
      <c r="B989" s="148" t="s">
        <v>288</v>
      </c>
      <c r="C989" s="148" t="s">
        <v>5782</v>
      </c>
      <c r="D989" s="142">
        <v>0.98510000000000009</v>
      </c>
    </row>
    <row r="990" spans="1:4" ht="15" x14ac:dyDescent="0.25">
      <c r="A990" s="150"/>
      <c r="B990" s="149"/>
      <c r="C990" s="148" t="s">
        <v>5783</v>
      </c>
      <c r="D990" s="142"/>
    </row>
    <row r="991" spans="1:4" ht="15" x14ac:dyDescent="0.25">
      <c r="A991" s="150"/>
      <c r="B991" s="149"/>
      <c r="C991" s="148" t="s">
        <v>5784</v>
      </c>
      <c r="D991" s="142"/>
    </row>
    <row r="992" spans="1:4" ht="15" x14ac:dyDescent="0.25">
      <c r="A992" s="150"/>
      <c r="B992" s="149"/>
      <c r="C992" s="149"/>
      <c r="D992" s="142"/>
    </row>
    <row r="993" spans="1:4" ht="15" x14ac:dyDescent="0.25">
      <c r="A993" s="39">
        <v>34060</v>
      </c>
      <c r="B993" s="148" t="s">
        <v>367</v>
      </c>
      <c r="C993" s="148" t="s">
        <v>5785</v>
      </c>
      <c r="D993" s="142">
        <v>0.74740000000000006</v>
      </c>
    </row>
    <row r="994" spans="1:4" ht="15" x14ac:dyDescent="0.25">
      <c r="A994" s="150"/>
      <c r="B994" s="149"/>
      <c r="C994" s="148" t="s">
        <v>5786</v>
      </c>
      <c r="D994" s="142"/>
    </row>
    <row r="995" spans="1:4" ht="15" x14ac:dyDescent="0.25">
      <c r="A995" s="150"/>
      <c r="B995" s="149"/>
      <c r="C995" s="149"/>
      <c r="D995" s="142"/>
    </row>
    <row r="996" spans="1:4" ht="15" x14ac:dyDescent="0.25">
      <c r="A996" s="39">
        <v>34100</v>
      </c>
      <c r="B996" s="148" t="s">
        <v>319</v>
      </c>
      <c r="C996" s="148" t="s">
        <v>5787</v>
      </c>
      <c r="D996" s="142">
        <v>0.69640000000000002</v>
      </c>
    </row>
    <row r="997" spans="1:4" ht="15" x14ac:dyDescent="0.25">
      <c r="A997" s="150"/>
      <c r="B997" s="149"/>
      <c r="C997" s="148" t="s">
        <v>5641</v>
      </c>
      <c r="D997" s="142"/>
    </row>
    <row r="998" spans="1:4" ht="15" x14ac:dyDescent="0.25">
      <c r="A998" s="150"/>
      <c r="B998" s="149"/>
      <c r="C998" s="148" t="s">
        <v>5788</v>
      </c>
      <c r="D998" s="142"/>
    </row>
    <row r="999" spans="1:4" ht="15" x14ac:dyDescent="0.25">
      <c r="A999" s="150"/>
      <c r="B999" s="149"/>
      <c r="C999" s="149"/>
      <c r="D999" s="142"/>
    </row>
    <row r="1000" spans="1:4" ht="15" x14ac:dyDescent="0.25">
      <c r="A1000" s="39">
        <v>34580</v>
      </c>
      <c r="B1000" s="148" t="s">
        <v>362</v>
      </c>
      <c r="C1000" s="148" t="s">
        <v>5789</v>
      </c>
      <c r="D1000" s="142">
        <v>1.0113000000000001</v>
      </c>
    </row>
    <row r="1001" spans="1:4" ht="15" x14ac:dyDescent="0.25">
      <c r="A1001" s="150"/>
      <c r="B1001" s="149"/>
      <c r="C1001" s="149"/>
      <c r="D1001" s="142"/>
    </row>
    <row r="1002" spans="1:4" ht="15" x14ac:dyDescent="0.25">
      <c r="A1002" s="39">
        <v>34620</v>
      </c>
      <c r="B1002" s="148" t="s">
        <v>140</v>
      </c>
      <c r="C1002" s="148" t="s">
        <v>5790</v>
      </c>
      <c r="D1002" s="142">
        <v>0.88570000000000004</v>
      </c>
    </row>
    <row r="1003" spans="1:4" ht="15" x14ac:dyDescent="0.25">
      <c r="A1003" s="150"/>
      <c r="B1003" s="149"/>
      <c r="C1003" s="149"/>
      <c r="D1003" s="142"/>
    </row>
    <row r="1004" spans="1:4" ht="15" x14ac:dyDescent="0.25">
      <c r="A1004" s="39">
        <v>34740</v>
      </c>
      <c r="B1004" s="148" t="s">
        <v>199</v>
      </c>
      <c r="C1004" s="148" t="s">
        <v>5791</v>
      </c>
      <c r="D1004" s="142">
        <v>0.88490000000000002</v>
      </c>
    </row>
    <row r="1005" spans="1:4" ht="15" x14ac:dyDescent="0.25">
      <c r="A1005" s="150"/>
      <c r="B1005" s="149"/>
      <c r="C1005" s="149"/>
      <c r="D1005" s="142"/>
    </row>
    <row r="1006" spans="1:4" ht="15" x14ac:dyDescent="0.25">
      <c r="A1006" s="39">
        <v>34820</v>
      </c>
      <c r="B1006" s="148" t="s">
        <v>250</v>
      </c>
      <c r="C1006" s="148" t="s">
        <v>5792</v>
      </c>
      <c r="D1006" s="142">
        <v>0.83979999999999999</v>
      </c>
    </row>
    <row r="1007" spans="1:4" ht="15" x14ac:dyDescent="0.25">
      <c r="A1007" s="150"/>
      <c r="B1007" s="149"/>
      <c r="C1007" s="148" t="s">
        <v>5793</v>
      </c>
      <c r="D1007" s="142"/>
    </row>
    <row r="1008" spans="1:4" ht="15" x14ac:dyDescent="0.25">
      <c r="A1008" s="150"/>
      <c r="B1008" s="149"/>
      <c r="C1008" s="149"/>
      <c r="D1008" s="142"/>
    </row>
    <row r="1009" spans="1:4" ht="15" x14ac:dyDescent="0.25">
      <c r="A1009" s="39">
        <v>34900</v>
      </c>
      <c r="B1009" s="148" t="s">
        <v>53</v>
      </c>
      <c r="C1009" s="148" t="s">
        <v>5794</v>
      </c>
      <c r="D1009" s="142">
        <v>1.4902</v>
      </c>
    </row>
    <row r="1010" spans="1:4" ht="15" x14ac:dyDescent="0.25">
      <c r="A1010" s="150"/>
      <c r="B1010" s="149"/>
      <c r="C1010" s="149"/>
      <c r="D1010" s="142"/>
    </row>
    <row r="1011" spans="1:4" ht="15" x14ac:dyDescent="0.25">
      <c r="A1011" s="39">
        <v>34940</v>
      </c>
      <c r="B1011" s="148" t="s">
        <v>7234</v>
      </c>
      <c r="C1011" s="148" t="s">
        <v>5795</v>
      </c>
      <c r="D1011" s="142">
        <v>0.83750000000000002</v>
      </c>
    </row>
    <row r="1012" spans="1:4" ht="15" x14ac:dyDescent="0.25">
      <c r="A1012" s="150"/>
      <c r="B1012" s="149"/>
      <c r="C1012" s="149"/>
      <c r="D1012" s="142"/>
    </row>
    <row r="1013" spans="1:4" ht="15" x14ac:dyDescent="0.25">
      <c r="A1013" s="39">
        <v>34980</v>
      </c>
      <c r="B1013" s="148" t="s">
        <v>316</v>
      </c>
      <c r="C1013" s="148" t="s">
        <v>5796</v>
      </c>
      <c r="D1013" s="142">
        <v>0.87820000000000009</v>
      </c>
    </row>
    <row r="1014" spans="1:4" ht="15" x14ac:dyDescent="0.25">
      <c r="A1014" s="150"/>
      <c r="B1014" s="149"/>
      <c r="C1014" s="148" t="s">
        <v>5797</v>
      </c>
      <c r="D1014" s="142"/>
    </row>
    <row r="1015" spans="1:4" ht="15" x14ac:dyDescent="0.25">
      <c r="A1015" s="150"/>
      <c r="B1015" s="149"/>
      <c r="C1015" s="148" t="s">
        <v>5798</v>
      </c>
      <c r="D1015" s="142"/>
    </row>
    <row r="1016" spans="1:4" ht="15" x14ac:dyDescent="0.25">
      <c r="A1016" s="150"/>
      <c r="B1016" s="149"/>
      <c r="C1016" s="148" t="s">
        <v>5799</v>
      </c>
      <c r="D1016" s="142"/>
    </row>
    <row r="1017" spans="1:4" ht="15" x14ac:dyDescent="0.25">
      <c r="A1017" s="150"/>
      <c r="B1017" s="149"/>
      <c r="C1017" s="148" t="s">
        <v>5800</v>
      </c>
      <c r="D1017" s="142"/>
    </row>
    <row r="1018" spans="1:4" ht="15" x14ac:dyDescent="0.25">
      <c r="A1018" s="150"/>
      <c r="B1018" s="149"/>
      <c r="C1018" s="148" t="s">
        <v>5801</v>
      </c>
      <c r="D1018" s="142"/>
    </row>
    <row r="1019" spans="1:4" ht="15" x14ac:dyDescent="0.25">
      <c r="A1019" s="150"/>
      <c r="B1019" s="149"/>
      <c r="C1019" s="148" t="s">
        <v>5802</v>
      </c>
      <c r="D1019" s="142"/>
    </row>
    <row r="1020" spans="1:4" ht="15" x14ac:dyDescent="0.25">
      <c r="A1020" s="150"/>
      <c r="B1020" s="149"/>
      <c r="C1020" s="148" t="s">
        <v>5803</v>
      </c>
      <c r="D1020" s="142"/>
    </row>
    <row r="1021" spans="1:4" ht="15" x14ac:dyDescent="0.25">
      <c r="A1021" s="150"/>
      <c r="B1021" s="149"/>
      <c r="C1021" s="148" t="s">
        <v>5804</v>
      </c>
      <c r="D1021" s="142"/>
    </row>
    <row r="1022" spans="1:4" ht="15" x14ac:dyDescent="0.25">
      <c r="A1022" s="150"/>
      <c r="B1022" s="149"/>
      <c r="C1022" s="148" t="s">
        <v>5805</v>
      </c>
      <c r="D1022" s="142"/>
    </row>
    <row r="1023" spans="1:4" ht="15" x14ac:dyDescent="0.25">
      <c r="A1023" s="150"/>
      <c r="B1023" s="149"/>
      <c r="C1023" s="148" t="s">
        <v>5806</v>
      </c>
      <c r="D1023" s="142"/>
    </row>
    <row r="1024" spans="1:4" ht="15" x14ac:dyDescent="0.25">
      <c r="A1024" s="150"/>
      <c r="B1024" s="149"/>
      <c r="C1024" s="148" t="s">
        <v>5807</v>
      </c>
      <c r="D1024" s="142"/>
    </row>
    <row r="1025" spans="1:4" ht="15" x14ac:dyDescent="0.25">
      <c r="A1025" s="150"/>
      <c r="B1025" s="149"/>
      <c r="C1025" s="148" t="s">
        <v>5808</v>
      </c>
      <c r="D1025" s="142"/>
    </row>
    <row r="1026" spans="1:4" ht="15" x14ac:dyDescent="0.25">
      <c r="A1026" s="150"/>
      <c r="B1026" s="149"/>
      <c r="C1026" s="149"/>
      <c r="D1026" s="142"/>
    </row>
    <row r="1027" spans="1:4" ht="15" x14ac:dyDescent="0.25">
      <c r="A1027" s="39">
        <v>35004</v>
      </c>
      <c r="B1027" s="148" t="s">
        <v>244</v>
      </c>
      <c r="C1027" s="148" t="s">
        <v>5809</v>
      </c>
      <c r="D1027" s="142">
        <v>1.3338000000000001</v>
      </c>
    </row>
    <row r="1028" spans="1:4" ht="15" x14ac:dyDescent="0.25">
      <c r="A1028" s="150"/>
      <c r="B1028" s="149"/>
      <c r="C1028" s="148" t="s">
        <v>5810</v>
      </c>
      <c r="D1028" s="142"/>
    </row>
    <row r="1029" spans="1:4" ht="15" x14ac:dyDescent="0.25">
      <c r="A1029" s="150"/>
      <c r="B1029" s="149"/>
      <c r="C1029" s="149"/>
      <c r="D1029" s="142"/>
    </row>
    <row r="1030" spans="1:4" ht="15" x14ac:dyDescent="0.25">
      <c r="A1030" s="39">
        <v>35084</v>
      </c>
      <c r="B1030" s="148" t="s">
        <v>231</v>
      </c>
      <c r="C1030" s="148" t="s">
        <v>5811</v>
      </c>
      <c r="D1030" s="142">
        <v>1.1288</v>
      </c>
    </row>
    <row r="1031" spans="1:4" ht="15" x14ac:dyDescent="0.25">
      <c r="A1031" s="150"/>
      <c r="B1031" s="149"/>
      <c r="C1031" s="148" t="s">
        <v>5812</v>
      </c>
      <c r="D1031" s="142"/>
    </row>
    <row r="1032" spans="1:4" ht="15" x14ac:dyDescent="0.25">
      <c r="A1032" s="150"/>
      <c r="B1032" s="149"/>
      <c r="C1032" s="148" t="s">
        <v>5813</v>
      </c>
      <c r="D1032" s="142"/>
    </row>
    <row r="1033" spans="1:4" ht="15" x14ac:dyDescent="0.25">
      <c r="A1033" s="150"/>
      <c r="B1033" s="149"/>
      <c r="C1033" s="148" t="s">
        <v>5814</v>
      </c>
      <c r="D1033" s="142"/>
    </row>
    <row r="1034" spans="1:4" ht="15" x14ac:dyDescent="0.25">
      <c r="A1034" s="150"/>
      <c r="B1034" s="149"/>
      <c r="C1034" s="148" t="s">
        <v>5816</v>
      </c>
      <c r="D1034" s="142"/>
    </row>
    <row r="1035" spans="1:4" ht="15" x14ac:dyDescent="0.25">
      <c r="A1035" s="150"/>
      <c r="B1035" s="149"/>
      <c r="C1035" s="148" t="s">
        <v>5817</v>
      </c>
      <c r="D1035" s="142"/>
    </row>
    <row r="1036" spans="1:4" ht="15" x14ac:dyDescent="0.25">
      <c r="A1036" s="150"/>
      <c r="B1036" s="149"/>
      <c r="C1036" s="149"/>
      <c r="D1036" s="142"/>
    </row>
    <row r="1037" spans="1:4" ht="15" x14ac:dyDescent="0.25">
      <c r="A1037" s="39">
        <v>35100</v>
      </c>
      <c r="B1037" s="148" t="s">
        <v>254</v>
      </c>
      <c r="C1037" s="148" t="s">
        <v>5818</v>
      </c>
      <c r="D1037" s="142">
        <v>0.75270000000000004</v>
      </c>
    </row>
    <row r="1038" spans="1:4" ht="15" x14ac:dyDescent="0.25">
      <c r="A1038" s="150"/>
      <c r="B1038" s="149"/>
      <c r="C1038" s="148" t="s">
        <v>5819</v>
      </c>
      <c r="D1038" s="142"/>
    </row>
    <row r="1039" spans="1:4" ht="15" x14ac:dyDescent="0.25">
      <c r="A1039" s="150"/>
      <c r="B1039" s="149"/>
      <c r="C1039" s="148" t="s">
        <v>5820</v>
      </c>
      <c r="D1039" s="142"/>
    </row>
    <row r="1040" spans="1:4" ht="15" x14ac:dyDescent="0.25">
      <c r="A1040" s="150"/>
      <c r="B1040" s="149"/>
      <c r="C1040" s="149"/>
      <c r="D1040" s="142"/>
    </row>
    <row r="1041" spans="1:4" ht="15" x14ac:dyDescent="0.25">
      <c r="A1041" s="144">
        <v>35154</v>
      </c>
      <c r="B1041" s="148" t="s">
        <v>6485</v>
      </c>
      <c r="C1041" s="148" t="s">
        <v>5834</v>
      </c>
      <c r="D1041" s="142">
        <v>1.1179000000000001</v>
      </c>
    </row>
    <row r="1042" spans="1:4" ht="15" x14ac:dyDescent="0.25">
      <c r="A1042" s="150"/>
      <c r="B1042" s="149"/>
      <c r="C1042" s="148" t="s">
        <v>5835</v>
      </c>
      <c r="D1042" s="142"/>
    </row>
    <row r="1043" spans="1:4" ht="15" x14ac:dyDescent="0.25">
      <c r="A1043" s="150"/>
      <c r="B1043" s="149"/>
      <c r="C1043" s="148" t="s">
        <v>5837</v>
      </c>
      <c r="D1043" s="142"/>
    </row>
    <row r="1044" spans="1:4" ht="15" x14ac:dyDescent="0.25">
      <c r="A1044" s="150"/>
      <c r="B1044" s="149"/>
      <c r="C1044" s="148" t="s">
        <v>5815</v>
      </c>
      <c r="D1044" s="142"/>
    </row>
    <row r="1045" spans="1:4" ht="15" x14ac:dyDescent="0.25">
      <c r="A1045" s="150"/>
      <c r="B1045" s="149"/>
      <c r="C1045" s="149"/>
      <c r="D1045" s="142"/>
    </row>
    <row r="1046" spans="1:4" ht="15" x14ac:dyDescent="0.25">
      <c r="A1046" s="39">
        <v>35300</v>
      </c>
      <c r="B1046" s="148" t="s">
        <v>73</v>
      </c>
      <c r="C1046" s="148" t="s">
        <v>5821</v>
      </c>
      <c r="D1046" s="142">
        <v>1.1340000000000001</v>
      </c>
    </row>
    <row r="1047" spans="1:4" ht="15" x14ac:dyDescent="0.25">
      <c r="A1047" s="150"/>
      <c r="B1047" s="149"/>
      <c r="C1047" s="149"/>
      <c r="D1047" s="142"/>
    </row>
    <row r="1048" spans="1:4" ht="15" x14ac:dyDescent="0.25">
      <c r="A1048" s="39">
        <v>35380</v>
      </c>
      <c r="B1048" s="148" t="s">
        <v>173</v>
      </c>
      <c r="C1048" s="148" t="s">
        <v>5822</v>
      </c>
      <c r="D1048" s="142">
        <v>0.81859999999999999</v>
      </c>
    </row>
    <row r="1049" spans="1:4" ht="15" x14ac:dyDescent="0.25">
      <c r="A1049" s="150"/>
      <c r="B1049" s="149"/>
      <c r="C1049" s="148" t="s">
        <v>5823</v>
      </c>
      <c r="D1049" s="142"/>
    </row>
    <row r="1050" spans="1:4" ht="15" x14ac:dyDescent="0.25">
      <c r="A1050" s="150"/>
      <c r="B1050" s="149"/>
      <c r="C1050" s="148" t="s">
        <v>5824</v>
      </c>
      <c r="D1050" s="142"/>
    </row>
    <row r="1051" spans="1:4" ht="15" x14ac:dyDescent="0.25">
      <c r="A1051" s="150"/>
      <c r="B1051" s="149"/>
      <c r="C1051" s="148" t="s">
        <v>5825</v>
      </c>
      <c r="D1051" s="142"/>
    </row>
    <row r="1052" spans="1:4" ht="15" x14ac:dyDescent="0.25">
      <c r="A1052" s="150"/>
      <c r="B1052" s="149"/>
      <c r="C1052" s="148" t="s">
        <v>5826</v>
      </c>
      <c r="D1052" s="142"/>
    </row>
    <row r="1053" spans="1:4" ht="15" x14ac:dyDescent="0.25">
      <c r="A1053" s="150"/>
      <c r="B1053" s="149"/>
      <c r="C1053" s="148" t="s">
        <v>5827</v>
      </c>
      <c r="D1053" s="142"/>
    </row>
    <row r="1054" spans="1:4" ht="15" x14ac:dyDescent="0.25">
      <c r="A1054" s="150"/>
      <c r="B1054" s="149"/>
      <c r="C1054" s="148" t="s">
        <v>5828</v>
      </c>
      <c r="D1054" s="142"/>
    </row>
    <row r="1055" spans="1:4" ht="15" x14ac:dyDescent="0.25">
      <c r="A1055" s="150"/>
      <c r="B1055" s="149"/>
      <c r="C1055" s="148" t="s">
        <v>5829</v>
      </c>
      <c r="D1055" s="142"/>
    </row>
    <row r="1056" spans="1:4" ht="15" x14ac:dyDescent="0.25">
      <c r="A1056" s="150"/>
      <c r="B1056" s="149"/>
      <c r="C1056" s="149"/>
      <c r="D1056" s="142"/>
    </row>
    <row r="1057" spans="1:4" ht="15" x14ac:dyDescent="0.25">
      <c r="A1057" s="39">
        <v>35614</v>
      </c>
      <c r="B1057" s="148" t="s">
        <v>227</v>
      </c>
      <c r="C1057" s="148" t="s">
        <v>5830</v>
      </c>
      <c r="D1057" s="142">
        <v>1.3729</v>
      </c>
    </row>
    <row r="1058" spans="1:4" ht="15" x14ac:dyDescent="0.25">
      <c r="A1058" s="150"/>
      <c r="B1058" s="149"/>
      <c r="C1058" s="148" t="s">
        <v>5831</v>
      </c>
      <c r="D1058" s="142"/>
    </row>
    <row r="1059" spans="1:4" ht="15" x14ac:dyDescent="0.25">
      <c r="A1059" s="150"/>
      <c r="B1059" s="149"/>
      <c r="C1059" s="148" t="s">
        <v>5832</v>
      </c>
      <c r="D1059" s="142"/>
    </row>
    <row r="1060" spans="1:4" ht="15" x14ac:dyDescent="0.25">
      <c r="A1060" s="150"/>
      <c r="B1060" s="149"/>
      <c r="C1060" s="148" t="s">
        <v>5833</v>
      </c>
      <c r="D1060" s="142"/>
    </row>
    <row r="1061" spans="1:4" ht="15" x14ac:dyDescent="0.25">
      <c r="A1061" s="150"/>
      <c r="B1061" s="149"/>
      <c r="C1061" s="148" t="s">
        <v>5835</v>
      </c>
      <c r="D1061" s="142"/>
    </row>
    <row r="1062" spans="1:4" ht="15" x14ac:dyDescent="0.25">
      <c r="A1062" s="150"/>
      <c r="B1062" s="149"/>
      <c r="C1062" s="148" t="s">
        <v>5836</v>
      </c>
      <c r="D1062" s="142"/>
    </row>
    <row r="1063" spans="1:4" ht="15" x14ac:dyDescent="0.25">
      <c r="A1063" s="150"/>
      <c r="B1063" s="149"/>
      <c r="C1063" s="148" t="s">
        <v>5430</v>
      </c>
      <c r="D1063" s="142"/>
    </row>
    <row r="1064" spans="1:4" ht="15" x14ac:dyDescent="0.25">
      <c r="A1064" s="150"/>
      <c r="B1064" s="149"/>
      <c r="C1064" s="148" t="s">
        <v>5839</v>
      </c>
      <c r="D1064" s="142"/>
    </row>
    <row r="1065" spans="1:4" ht="15" x14ac:dyDescent="0.25">
      <c r="A1065" s="150"/>
      <c r="B1065" s="149"/>
      <c r="C1065" s="148" t="s">
        <v>5840</v>
      </c>
      <c r="D1065" s="142"/>
    </row>
    <row r="1066" spans="1:4" ht="15" x14ac:dyDescent="0.25">
      <c r="A1066" s="150"/>
      <c r="B1066" s="149"/>
      <c r="C1066" s="148" t="s">
        <v>5841</v>
      </c>
      <c r="D1066" s="142"/>
    </row>
    <row r="1067" spans="1:4" ht="15" x14ac:dyDescent="0.25">
      <c r="A1067" s="150"/>
      <c r="B1067" s="149"/>
      <c r="C1067" s="148" t="s">
        <v>5842</v>
      </c>
      <c r="D1067" s="142"/>
    </row>
    <row r="1068" spans="1:4" ht="15" x14ac:dyDescent="0.25">
      <c r="A1068" s="150"/>
      <c r="B1068" s="149"/>
      <c r="C1068" s="148" t="s">
        <v>5843</v>
      </c>
      <c r="D1068" s="142"/>
    </row>
    <row r="1069" spans="1:4" ht="15" x14ac:dyDescent="0.25">
      <c r="A1069" s="150"/>
      <c r="B1069" s="149"/>
      <c r="C1069" s="149"/>
      <c r="D1069" s="142"/>
    </row>
    <row r="1070" spans="1:4" ht="15" x14ac:dyDescent="0.25">
      <c r="A1070" s="39">
        <v>35660</v>
      </c>
      <c r="B1070" s="148" t="s">
        <v>7235</v>
      </c>
      <c r="C1070" s="148" t="s">
        <v>5844</v>
      </c>
      <c r="D1070" s="142">
        <v>0.78350000000000009</v>
      </c>
    </row>
    <row r="1071" spans="1:4" ht="15" x14ac:dyDescent="0.25">
      <c r="A1071" s="150"/>
      <c r="B1071" s="149"/>
      <c r="C1071" s="149"/>
      <c r="D1071" s="142"/>
    </row>
    <row r="1072" spans="1:4" ht="15" x14ac:dyDescent="0.25">
      <c r="A1072" s="39">
        <v>35840</v>
      </c>
      <c r="B1072" s="148" t="s">
        <v>94</v>
      </c>
      <c r="C1072" s="148" t="s">
        <v>5845</v>
      </c>
      <c r="D1072" s="142">
        <v>0.91610000000000003</v>
      </c>
    </row>
    <row r="1073" spans="1:4" ht="15" x14ac:dyDescent="0.25">
      <c r="A1073" s="150"/>
      <c r="B1073" s="149"/>
      <c r="C1073" s="148" t="s">
        <v>5846</v>
      </c>
      <c r="D1073" s="142"/>
    </row>
    <row r="1074" spans="1:4" ht="15" x14ac:dyDescent="0.25">
      <c r="A1074" s="150"/>
      <c r="B1074" s="149"/>
      <c r="C1074" s="149"/>
      <c r="D1074" s="142"/>
    </row>
    <row r="1075" spans="1:4" ht="15" x14ac:dyDescent="0.25">
      <c r="A1075" s="39">
        <v>35980</v>
      </c>
      <c r="B1075" s="148" t="s">
        <v>74</v>
      </c>
      <c r="C1075" s="148" t="s">
        <v>5847</v>
      </c>
      <c r="D1075" s="142">
        <v>1.0665</v>
      </c>
    </row>
    <row r="1076" spans="1:4" ht="15" x14ac:dyDescent="0.25">
      <c r="A1076" s="150"/>
      <c r="B1076" s="149"/>
      <c r="C1076" s="149"/>
      <c r="D1076" s="142"/>
    </row>
    <row r="1077" spans="1:4" ht="15" x14ac:dyDescent="0.25">
      <c r="A1077" s="39">
        <v>36084</v>
      </c>
      <c r="B1077" s="148" t="s">
        <v>41</v>
      </c>
      <c r="C1077" s="148" t="s">
        <v>5848</v>
      </c>
      <c r="D1077" s="142">
        <v>1.899</v>
      </c>
    </row>
    <row r="1078" spans="1:4" ht="15" x14ac:dyDescent="0.25">
      <c r="A1078" s="150"/>
      <c r="B1078" s="149"/>
      <c r="C1078" s="148" t="s">
        <v>5849</v>
      </c>
      <c r="D1078" s="142"/>
    </row>
    <row r="1079" spans="1:4" ht="15" x14ac:dyDescent="0.25">
      <c r="A1079" s="150"/>
      <c r="B1079" s="149"/>
      <c r="C1079" s="149"/>
      <c r="D1079" s="142"/>
    </row>
    <row r="1080" spans="1:4" ht="15" x14ac:dyDescent="0.25">
      <c r="A1080" s="39">
        <v>36100</v>
      </c>
      <c r="B1080" s="148" t="s">
        <v>95</v>
      </c>
      <c r="C1080" s="148" t="s">
        <v>5850</v>
      </c>
      <c r="D1080" s="142">
        <v>0.90300000000000002</v>
      </c>
    </row>
    <row r="1081" spans="1:4" ht="15" x14ac:dyDescent="0.25">
      <c r="A1081" s="150"/>
      <c r="B1081" s="149"/>
      <c r="C1081" s="149"/>
      <c r="D1081" s="142"/>
    </row>
    <row r="1082" spans="1:4" ht="15" x14ac:dyDescent="0.25">
      <c r="A1082" s="39">
        <v>36140</v>
      </c>
      <c r="B1082" s="148" t="s">
        <v>229</v>
      </c>
      <c r="C1082" s="148" t="s">
        <v>5851</v>
      </c>
      <c r="D1082" s="142">
        <v>1.0355000000000001</v>
      </c>
    </row>
    <row r="1083" spans="1:4" ht="15" x14ac:dyDescent="0.25">
      <c r="A1083" s="150"/>
      <c r="B1083" s="149"/>
      <c r="C1083" s="149"/>
      <c r="D1083" s="142"/>
    </row>
    <row r="1084" spans="1:4" ht="15" x14ac:dyDescent="0.25">
      <c r="A1084" s="39">
        <v>36220</v>
      </c>
      <c r="B1084" s="148" t="s">
        <v>331</v>
      </c>
      <c r="C1084" s="148" t="s">
        <v>5852</v>
      </c>
      <c r="D1084" s="142">
        <v>0.82969999999999999</v>
      </c>
    </row>
    <row r="1085" spans="1:4" ht="15" x14ac:dyDescent="0.25">
      <c r="A1085" s="150"/>
      <c r="B1085" s="149"/>
      <c r="C1085" s="149"/>
      <c r="D1085" s="142"/>
    </row>
    <row r="1086" spans="1:4" ht="15" x14ac:dyDescent="0.25">
      <c r="A1086" s="39">
        <v>36260</v>
      </c>
      <c r="B1086" s="148" t="s">
        <v>344</v>
      </c>
      <c r="C1086" s="148" t="s">
        <v>5853</v>
      </c>
      <c r="D1086" s="142">
        <v>0.89560000000000006</v>
      </c>
    </row>
    <row r="1087" spans="1:4" ht="15" x14ac:dyDescent="0.25">
      <c r="A1087" s="150"/>
      <c r="B1087" s="149"/>
      <c r="C1087" s="148" t="s">
        <v>5854</v>
      </c>
      <c r="D1087" s="142"/>
    </row>
    <row r="1088" spans="1:4" ht="15" x14ac:dyDescent="0.25">
      <c r="A1088" s="150"/>
      <c r="B1088" s="149"/>
      <c r="C1088" s="148" t="s">
        <v>5855</v>
      </c>
      <c r="D1088" s="142"/>
    </row>
    <row r="1089" spans="1:4" ht="15" x14ac:dyDescent="0.25">
      <c r="A1089" s="150"/>
      <c r="B1089" s="149"/>
      <c r="C1089" s="148" t="s">
        <v>5856</v>
      </c>
      <c r="D1089" s="142"/>
    </row>
    <row r="1090" spans="1:4" ht="15" x14ac:dyDescent="0.25">
      <c r="A1090" s="150"/>
      <c r="B1090" s="149"/>
      <c r="C1090" s="149"/>
      <c r="D1090" s="142"/>
    </row>
    <row r="1091" spans="1:4" ht="15" x14ac:dyDescent="0.25">
      <c r="A1091" s="39">
        <v>36420</v>
      </c>
      <c r="B1091" s="148" t="s">
        <v>276</v>
      </c>
      <c r="C1091" s="148" t="s">
        <v>5857</v>
      </c>
      <c r="D1091" s="142">
        <v>0.88550000000000006</v>
      </c>
    </row>
    <row r="1092" spans="1:4" ht="15" x14ac:dyDescent="0.25">
      <c r="A1092" s="150"/>
      <c r="B1092" s="149"/>
      <c r="C1092" s="148" t="s">
        <v>5858</v>
      </c>
      <c r="D1092" s="142"/>
    </row>
    <row r="1093" spans="1:4" ht="15" x14ac:dyDescent="0.25">
      <c r="A1093" s="150"/>
      <c r="B1093" s="149"/>
      <c r="C1093" s="148" t="s">
        <v>5859</v>
      </c>
      <c r="D1093" s="142"/>
    </row>
    <row r="1094" spans="1:4" ht="15" x14ac:dyDescent="0.25">
      <c r="A1094" s="150"/>
      <c r="B1094" s="149"/>
      <c r="C1094" s="148" t="s">
        <v>5860</v>
      </c>
      <c r="D1094" s="142"/>
    </row>
    <row r="1095" spans="1:4" ht="15" x14ac:dyDescent="0.25">
      <c r="A1095" s="150"/>
      <c r="B1095" s="149"/>
      <c r="C1095" s="148" t="s">
        <v>5861</v>
      </c>
      <c r="D1095" s="142"/>
    </row>
    <row r="1096" spans="1:4" ht="15" x14ac:dyDescent="0.25">
      <c r="A1096" s="150"/>
      <c r="B1096" s="149"/>
      <c r="C1096" s="148" t="s">
        <v>5862</v>
      </c>
      <c r="D1096" s="142"/>
    </row>
    <row r="1097" spans="1:4" ht="15" x14ac:dyDescent="0.25">
      <c r="A1097" s="150"/>
      <c r="B1097" s="149"/>
      <c r="C1097" s="148" t="s">
        <v>5863</v>
      </c>
      <c r="D1097" s="142"/>
    </row>
    <row r="1098" spans="1:4" ht="15" x14ac:dyDescent="0.25">
      <c r="A1098" s="150"/>
      <c r="B1098" s="149"/>
      <c r="C1098" s="149"/>
      <c r="D1098" s="142"/>
    </row>
    <row r="1099" spans="1:4" ht="15" x14ac:dyDescent="0.25">
      <c r="A1099" s="39">
        <v>36500</v>
      </c>
      <c r="B1099" s="148" t="s">
        <v>7236</v>
      </c>
      <c r="C1099" s="148" t="s">
        <v>5864</v>
      </c>
      <c r="D1099" s="142">
        <v>1.1205000000000001</v>
      </c>
    </row>
    <row r="1100" spans="1:4" ht="15" x14ac:dyDescent="0.25">
      <c r="A1100" s="150"/>
      <c r="B1100" s="149"/>
      <c r="C1100" s="149"/>
      <c r="D1100" s="142"/>
    </row>
    <row r="1101" spans="1:4" ht="15" x14ac:dyDescent="0.25">
      <c r="A1101" s="39">
        <v>36540</v>
      </c>
      <c r="B1101" s="148" t="s">
        <v>152</v>
      </c>
      <c r="C1101" s="148" t="s">
        <v>5865</v>
      </c>
      <c r="D1101" s="142">
        <v>0.95710000000000006</v>
      </c>
    </row>
    <row r="1102" spans="1:4" ht="15" x14ac:dyDescent="0.25">
      <c r="A1102" s="150"/>
      <c r="B1102" s="149"/>
      <c r="C1102" s="148" t="s">
        <v>5866</v>
      </c>
      <c r="D1102" s="142"/>
    </row>
    <row r="1103" spans="1:4" ht="15" x14ac:dyDescent="0.25">
      <c r="A1103" s="150"/>
      <c r="B1103" s="149"/>
      <c r="C1103" s="148" t="s">
        <v>5867</v>
      </c>
      <c r="D1103" s="142"/>
    </row>
    <row r="1104" spans="1:4" ht="15" x14ac:dyDescent="0.25">
      <c r="A1104" s="150"/>
      <c r="B1104" s="149"/>
      <c r="C1104" s="148" t="s">
        <v>5868</v>
      </c>
      <c r="D1104" s="142"/>
    </row>
    <row r="1105" spans="1:4" ht="15" x14ac:dyDescent="0.25">
      <c r="A1105" s="150"/>
      <c r="B1105" s="149"/>
      <c r="C1105" s="148" t="s">
        <v>5869</v>
      </c>
      <c r="D1105" s="142"/>
    </row>
    <row r="1106" spans="1:4" ht="15" x14ac:dyDescent="0.25">
      <c r="A1106" s="150"/>
      <c r="B1106" s="149"/>
      <c r="C1106" s="148" t="s">
        <v>5870</v>
      </c>
      <c r="D1106" s="142"/>
    </row>
    <row r="1107" spans="1:4" ht="15" x14ac:dyDescent="0.25">
      <c r="A1107" s="150"/>
      <c r="B1107" s="149"/>
      <c r="C1107" s="148" t="s">
        <v>5871</v>
      </c>
      <c r="D1107" s="142"/>
    </row>
    <row r="1108" spans="1:4" ht="15" x14ac:dyDescent="0.25">
      <c r="A1108" s="150"/>
      <c r="B1108" s="149"/>
      <c r="C1108" s="148" t="s">
        <v>5872</v>
      </c>
      <c r="D1108" s="142"/>
    </row>
    <row r="1109" spans="1:4" ht="15" x14ac:dyDescent="0.25">
      <c r="A1109" s="150"/>
      <c r="B1109" s="149"/>
      <c r="C1109" s="149"/>
      <c r="D1109" s="142"/>
    </row>
    <row r="1110" spans="1:4" ht="15" x14ac:dyDescent="0.25">
      <c r="A1110" s="39">
        <v>36740</v>
      </c>
      <c r="B1110" s="148" t="s">
        <v>92</v>
      </c>
      <c r="C1110" s="148" t="s">
        <v>5873</v>
      </c>
      <c r="D1110" s="142">
        <v>0.86540000000000006</v>
      </c>
    </row>
    <row r="1111" spans="1:4" ht="15" x14ac:dyDescent="0.25">
      <c r="A1111" s="150"/>
      <c r="B1111" s="149"/>
      <c r="C1111" s="148" t="s">
        <v>5874</v>
      </c>
      <c r="D1111" s="142"/>
    </row>
    <row r="1112" spans="1:4" ht="15" x14ac:dyDescent="0.25">
      <c r="A1112" s="150"/>
      <c r="B1112" s="149"/>
      <c r="C1112" s="148" t="s">
        <v>5875</v>
      </c>
      <c r="D1112" s="142"/>
    </row>
    <row r="1113" spans="1:4" ht="15" x14ac:dyDescent="0.25">
      <c r="A1113" s="150"/>
      <c r="B1113" s="149"/>
      <c r="C1113" s="148" t="s">
        <v>5876</v>
      </c>
      <c r="D1113" s="142"/>
    </row>
    <row r="1114" spans="1:4" ht="15" x14ac:dyDescent="0.25">
      <c r="A1114" s="150"/>
      <c r="B1114" s="149"/>
      <c r="C1114" s="149"/>
      <c r="D1114" s="142"/>
    </row>
    <row r="1115" spans="1:4" ht="15" x14ac:dyDescent="0.25">
      <c r="A1115" s="39">
        <v>36780</v>
      </c>
      <c r="B1115" s="148" t="s">
        <v>377</v>
      </c>
      <c r="C1115" s="148" t="s">
        <v>5877</v>
      </c>
      <c r="D1115" s="142">
        <v>0.90510000000000002</v>
      </c>
    </row>
    <row r="1116" spans="1:4" ht="15" x14ac:dyDescent="0.25">
      <c r="A1116" s="150"/>
      <c r="B1116" s="149"/>
      <c r="C1116" s="149"/>
      <c r="D1116" s="142"/>
    </row>
    <row r="1117" spans="1:4" ht="15" x14ac:dyDescent="0.25">
      <c r="A1117" s="39">
        <v>36980</v>
      </c>
      <c r="B1117" s="148" t="s">
        <v>166</v>
      </c>
      <c r="C1117" s="148" t="s">
        <v>5878</v>
      </c>
      <c r="D1117" s="142">
        <v>0.85550000000000004</v>
      </c>
    </row>
    <row r="1118" spans="1:4" ht="15" x14ac:dyDescent="0.25">
      <c r="A1118" s="150"/>
      <c r="B1118" s="149"/>
      <c r="C1118" s="148" t="s">
        <v>5879</v>
      </c>
      <c r="D1118" s="142"/>
    </row>
    <row r="1119" spans="1:4" ht="15" x14ac:dyDescent="0.25">
      <c r="A1119" s="150"/>
      <c r="B1119" s="149"/>
      <c r="C1119" s="148" t="s">
        <v>5880</v>
      </c>
      <c r="D1119" s="142"/>
    </row>
    <row r="1120" spans="1:4" ht="15" x14ac:dyDescent="0.25">
      <c r="A1120" s="150"/>
      <c r="B1120" s="149"/>
      <c r="C1120" s="149"/>
      <c r="D1120" s="142"/>
    </row>
    <row r="1121" spans="1:4" ht="15" x14ac:dyDescent="0.25">
      <c r="A1121" s="39">
        <v>37100</v>
      </c>
      <c r="B1121" s="148" t="s">
        <v>64</v>
      </c>
      <c r="C1121" s="148" t="s">
        <v>5881</v>
      </c>
      <c r="D1121" s="142">
        <v>1.3086</v>
      </c>
    </row>
    <row r="1122" spans="1:4" ht="15" x14ac:dyDescent="0.25">
      <c r="A1122" s="150"/>
      <c r="B1122" s="149"/>
      <c r="C1122" s="149"/>
      <c r="D1122" s="142"/>
    </row>
    <row r="1123" spans="1:4" ht="15" x14ac:dyDescent="0.25">
      <c r="A1123" s="39">
        <v>37340</v>
      </c>
      <c r="B1123" s="148" t="s">
        <v>83</v>
      </c>
      <c r="C1123" s="148" t="s">
        <v>5882</v>
      </c>
      <c r="D1123" s="142">
        <v>0.86780000000000002</v>
      </c>
    </row>
    <row r="1124" spans="1:4" ht="15" x14ac:dyDescent="0.25">
      <c r="A1124" s="150"/>
      <c r="B1124" s="149"/>
      <c r="C1124" s="149"/>
      <c r="D1124" s="142"/>
    </row>
    <row r="1125" spans="1:4" ht="15" x14ac:dyDescent="0.25">
      <c r="A1125" s="39">
        <v>37460</v>
      </c>
      <c r="B1125" s="148" t="s">
        <v>82</v>
      </c>
      <c r="C1125" s="148" t="s">
        <v>5883</v>
      </c>
      <c r="D1125" s="142">
        <v>0.87890000000000001</v>
      </c>
    </row>
    <row r="1126" spans="1:4" ht="15" x14ac:dyDescent="0.25">
      <c r="A1126" s="150"/>
      <c r="B1126" s="149"/>
      <c r="C1126" s="149"/>
      <c r="D1126" s="142"/>
    </row>
    <row r="1127" spans="1:4" ht="15" x14ac:dyDescent="0.25">
      <c r="A1127" s="39">
        <v>37620</v>
      </c>
      <c r="B1127" s="148" t="s">
        <v>368</v>
      </c>
      <c r="C1127" s="148" t="s">
        <v>5884</v>
      </c>
      <c r="D1127" s="142">
        <v>0.75970000000000004</v>
      </c>
    </row>
    <row r="1128" spans="1:4" ht="15" x14ac:dyDescent="0.25">
      <c r="A1128" s="150"/>
      <c r="B1128" s="149"/>
      <c r="C1128" s="148" t="s">
        <v>5885</v>
      </c>
      <c r="D1128" s="142"/>
    </row>
    <row r="1129" spans="1:4" ht="15" x14ac:dyDescent="0.25">
      <c r="A1129" s="150"/>
      <c r="B1129" s="149"/>
      <c r="C1129" s="149"/>
      <c r="D1129" s="142"/>
    </row>
    <row r="1130" spans="1:4" ht="15" x14ac:dyDescent="0.25">
      <c r="A1130" s="39">
        <v>37860</v>
      </c>
      <c r="B1130" s="148" t="s">
        <v>87</v>
      </c>
      <c r="C1130" s="148" t="s">
        <v>5886</v>
      </c>
      <c r="D1130" s="142">
        <v>0.76919999999999999</v>
      </c>
    </row>
    <row r="1131" spans="1:4" ht="15" x14ac:dyDescent="0.25">
      <c r="A1131" s="150"/>
      <c r="B1131" s="149"/>
      <c r="C1131" s="148" t="s">
        <v>5887</v>
      </c>
      <c r="D1131" s="142"/>
    </row>
    <row r="1132" spans="1:4" ht="15" x14ac:dyDescent="0.25">
      <c r="A1132" s="150"/>
      <c r="B1132" s="149"/>
      <c r="C1132" s="149"/>
      <c r="D1132" s="142"/>
    </row>
    <row r="1133" spans="1:4" ht="15" x14ac:dyDescent="0.25">
      <c r="A1133" s="39">
        <v>37900</v>
      </c>
      <c r="B1133" s="148" t="s">
        <v>130</v>
      </c>
      <c r="C1133" s="148" t="s">
        <v>7157</v>
      </c>
      <c r="D1133" s="142">
        <v>0.82710000000000006</v>
      </c>
    </row>
    <row r="1134" spans="1:4" ht="15" x14ac:dyDescent="0.25">
      <c r="A1134" s="150"/>
      <c r="B1134" s="149"/>
      <c r="C1134" s="148" t="s">
        <v>5888</v>
      </c>
      <c r="D1134" s="142"/>
    </row>
    <row r="1135" spans="1:4" ht="15" x14ac:dyDescent="0.25">
      <c r="A1135" s="150"/>
      <c r="B1135" s="149"/>
      <c r="C1135" s="148" t="s">
        <v>5889</v>
      </c>
      <c r="D1135" s="142"/>
    </row>
    <row r="1136" spans="1:4" ht="15" x14ac:dyDescent="0.25">
      <c r="A1136" s="150"/>
      <c r="B1136" s="149"/>
      <c r="C1136" s="148" t="s">
        <v>5890</v>
      </c>
      <c r="D1136" s="142"/>
    </row>
    <row r="1137" spans="1:4" ht="15" x14ac:dyDescent="0.25">
      <c r="A1137" s="150"/>
      <c r="B1137" s="149"/>
      <c r="C1137" s="148" t="s">
        <v>5891</v>
      </c>
      <c r="D1137" s="142"/>
    </row>
    <row r="1138" spans="1:4" ht="15" x14ac:dyDescent="0.25">
      <c r="A1138" s="150"/>
      <c r="B1138" s="149"/>
      <c r="C1138" s="148" t="s">
        <v>5892</v>
      </c>
      <c r="D1138" s="142"/>
    </row>
    <row r="1139" spans="1:4" ht="15" x14ac:dyDescent="0.25">
      <c r="A1139" s="150"/>
      <c r="B1139" s="149"/>
      <c r="C1139" s="149"/>
      <c r="D1139" s="142"/>
    </row>
    <row r="1140" spans="1:4" ht="15" x14ac:dyDescent="0.25">
      <c r="A1140" s="39">
        <v>37964</v>
      </c>
      <c r="B1140" s="148" t="s">
        <v>293</v>
      </c>
      <c r="C1140" s="148" t="s">
        <v>5893</v>
      </c>
      <c r="D1140" s="142">
        <v>1.0877000000000001</v>
      </c>
    </row>
    <row r="1141" spans="1:4" ht="15" x14ac:dyDescent="0.25">
      <c r="A1141" s="150"/>
      <c r="B1141" s="149"/>
      <c r="C1141" s="148" t="s">
        <v>5894</v>
      </c>
      <c r="D1141" s="142"/>
    </row>
    <row r="1142" spans="1:4" ht="15" x14ac:dyDescent="0.25">
      <c r="A1142" s="150"/>
      <c r="B1142" s="149"/>
      <c r="C1142" s="149"/>
      <c r="D1142" s="142"/>
    </row>
    <row r="1143" spans="1:4" ht="15" x14ac:dyDescent="0.25">
      <c r="A1143" s="39">
        <v>38060</v>
      </c>
      <c r="B1143" s="148" t="s">
        <v>7237</v>
      </c>
      <c r="C1143" s="148" t="s">
        <v>5895</v>
      </c>
      <c r="D1143" s="142">
        <v>0.98310000000000008</v>
      </c>
    </row>
    <row r="1144" spans="1:4" ht="15" x14ac:dyDescent="0.25">
      <c r="A1144" s="150"/>
      <c r="B1144" s="149"/>
      <c r="C1144" s="148" t="s">
        <v>5896</v>
      </c>
      <c r="D1144" s="142"/>
    </row>
    <row r="1145" spans="1:4" ht="15" x14ac:dyDescent="0.25">
      <c r="A1145" s="150"/>
      <c r="B1145" s="149"/>
      <c r="C1145" s="149"/>
      <c r="D1145" s="142"/>
    </row>
    <row r="1146" spans="1:4" ht="15" x14ac:dyDescent="0.25">
      <c r="A1146" s="39">
        <v>38220</v>
      </c>
      <c r="B1146" s="148" t="s">
        <v>34</v>
      </c>
      <c r="C1146" s="148" t="s">
        <v>5897</v>
      </c>
      <c r="D1146" s="142">
        <v>0.73430000000000006</v>
      </c>
    </row>
    <row r="1147" spans="1:4" ht="15" x14ac:dyDescent="0.25">
      <c r="A1147" s="150"/>
      <c r="B1147" s="149"/>
      <c r="C1147" s="148" t="s">
        <v>5898</v>
      </c>
      <c r="D1147" s="142"/>
    </row>
    <row r="1148" spans="1:4" ht="15" x14ac:dyDescent="0.25">
      <c r="A1148" s="150"/>
      <c r="B1148" s="149"/>
      <c r="C1148" s="148" t="s">
        <v>5899</v>
      </c>
      <c r="D1148" s="142"/>
    </row>
    <row r="1149" spans="1:4" ht="15" x14ac:dyDescent="0.25">
      <c r="A1149" s="150"/>
      <c r="B1149" s="149"/>
      <c r="C1149" s="149"/>
      <c r="D1149" s="142"/>
    </row>
    <row r="1150" spans="1:4" ht="15" x14ac:dyDescent="0.25">
      <c r="A1150" s="39">
        <v>38300</v>
      </c>
      <c r="B1150" s="148" t="s">
        <v>285</v>
      </c>
      <c r="C1150" s="148" t="s">
        <v>5900</v>
      </c>
      <c r="D1150" s="142">
        <v>0.82440000000000002</v>
      </c>
    </row>
    <row r="1151" spans="1:4" ht="15" x14ac:dyDescent="0.25">
      <c r="A1151" s="150"/>
      <c r="B1151" s="149"/>
      <c r="C1151" s="148" t="s">
        <v>5901</v>
      </c>
      <c r="D1151" s="142"/>
    </row>
    <row r="1152" spans="1:4" ht="15" x14ac:dyDescent="0.25">
      <c r="A1152" s="150"/>
      <c r="B1152" s="149"/>
      <c r="C1152" s="148" t="s">
        <v>5902</v>
      </c>
      <c r="D1152" s="142"/>
    </row>
    <row r="1153" spans="1:4" ht="15" x14ac:dyDescent="0.25">
      <c r="A1153" s="150"/>
      <c r="B1153" s="149"/>
      <c r="C1153" s="148" t="s">
        <v>5903</v>
      </c>
      <c r="D1153" s="142"/>
    </row>
    <row r="1154" spans="1:4" ht="15" x14ac:dyDescent="0.25">
      <c r="A1154" s="150"/>
      <c r="B1154" s="149"/>
      <c r="C1154" s="148" t="s">
        <v>5904</v>
      </c>
      <c r="D1154" s="142"/>
    </row>
    <row r="1155" spans="1:4" ht="15" x14ac:dyDescent="0.25">
      <c r="A1155" s="150"/>
      <c r="B1155" s="149"/>
      <c r="C1155" s="148" t="s">
        <v>5905</v>
      </c>
      <c r="D1155" s="142"/>
    </row>
    <row r="1156" spans="1:4" ht="15" x14ac:dyDescent="0.25">
      <c r="A1156" s="150"/>
      <c r="B1156" s="149"/>
      <c r="C1156" s="148" t="s">
        <v>5906</v>
      </c>
      <c r="D1156" s="142"/>
    </row>
    <row r="1157" spans="1:4" ht="15" x14ac:dyDescent="0.25">
      <c r="A1157" s="150"/>
      <c r="B1157" s="149"/>
      <c r="C1157" s="149"/>
      <c r="D1157" s="142"/>
    </row>
    <row r="1158" spans="1:4" ht="15" x14ac:dyDescent="0.25">
      <c r="A1158" s="39">
        <v>38340</v>
      </c>
      <c r="B1158" s="148" t="s">
        <v>185</v>
      </c>
      <c r="C1158" s="148" t="s">
        <v>5907</v>
      </c>
      <c r="D1158" s="142">
        <v>1.0361</v>
      </c>
    </row>
    <row r="1159" spans="1:4" ht="15" x14ac:dyDescent="0.25">
      <c r="A1159" s="150"/>
      <c r="B1159" s="149"/>
      <c r="C1159" s="149"/>
      <c r="D1159" s="142"/>
    </row>
    <row r="1160" spans="1:4" ht="15" x14ac:dyDescent="0.25">
      <c r="A1160" s="39">
        <v>38540</v>
      </c>
      <c r="B1160" s="148" t="s">
        <v>114</v>
      </c>
      <c r="C1160" s="148" t="s">
        <v>5908</v>
      </c>
      <c r="D1160" s="142">
        <v>0.94380000000000008</v>
      </c>
    </row>
    <row r="1161" spans="1:4" ht="15" x14ac:dyDescent="0.25">
      <c r="A1161" s="147"/>
      <c r="B1161" s="148"/>
      <c r="C1161" s="148" t="s">
        <v>7158</v>
      </c>
      <c r="D1161" s="142"/>
    </row>
    <row r="1162" spans="1:4" ht="15" x14ac:dyDescent="0.25">
      <c r="A1162" s="150"/>
      <c r="B1162" s="149"/>
      <c r="C1162" s="149"/>
      <c r="D1162" s="142"/>
    </row>
    <row r="1163" spans="1:4" ht="15" x14ac:dyDescent="0.25">
      <c r="A1163" s="39">
        <v>38660</v>
      </c>
      <c r="B1163" s="148" t="s">
        <v>306</v>
      </c>
      <c r="C1163" s="148" t="s">
        <v>7159</v>
      </c>
      <c r="D1163" s="142">
        <v>0.35400000000000004</v>
      </c>
    </row>
    <row r="1164" spans="1:4" ht="15" x14ac:dyDescent="0.25">
      <c r="A1164" s="150"/>
      <c r="B1164" s="149"/>
      <c r="C1164" s="148" t="s">
        <v>5910</v>
      </c>
      <c r="D1164" s="142"/>
    </row>
    <row r="1165" spans="1:4" ht="15" x14ac:dyDescent="0.25">
      <c r="A1165" s="150"/>
      <c r="B1165" s="149"/>
      <c r="C1165" s="148" t="s">
        <v>5911</v>
      </c>
      <c r="D1165" s="142"/>
    </row>
    <row r="1166" spans="1:4" ht="15" x14ac:dyDescent="0.25">
      <c r="A1166" s="150"/>
      <c r="B1166" s="149"/>
      <c r="C1166" s="148" t="s">
        <v>5912</v>
      </c>
      <c r="D1166" s="142"/>
    </row>
    <row r="1167" spans="1:4" ht="15" x14ac:dyDescent="0.25">
      <c r="A1167" s="150"/>
      <c r="B1167" s="149"/>
      <c r="C1167" s="149"/>
      <c r="D1167" s="142"/>
    </row>
    <row r="1168" spans="1:4" ht="15" x14ac:dyDescent="0.25">
      <c r="A1168" s="39">
        <v>38860</v>
      </c>
      <c r="B1168" s="148" t="s">
        <v>178</v>
      </c>
      <c r="C1168" s="148" t="s">
        <v>5914</v>
      </c>
      <c r="D1168" s="142">
        <v>0.98370000000000002</v>
      </c>
    </row>
    <row r="1169" spans="1:4" ht="15" x14ac:dyDescent="0.25">
      <c r="A1169" s="150"/>
      <c r="B1169" s="149"/>
      <c r="C1169" s="148" t="s">
        <v>5915</v>
      </c>
      <c r="D1169" s="142"/>
    </row>
    <row r="1170" spans="1:4" ht="15" x14ac:dyDescent="0.25">
      <c r="A1170" s="150"/>
      <c r="B1170" s="149"/>
      <c r="C1170" s="148" t="s">
        <v>5916</v>
      </c>
      <c r="D1170" s="142"/>
    </row>
    <row r="1171" spans="1:4" ht="15" x14ac:dyDescent="0.25">
      <c r="A1171" s="150"/>
      <c r="B1171" s="149"/>
      <c r="C1171" s="149"/>
      <c r="D1171" s="142"/>
    </row>
    <row r="1172" spans="1:4" ht="15" x14ac:dyDescent="0.25">
      <c r="A1172" s="39">
        <v>38900</v>
      </c>
      <c r="B1172" s="148" t="s">
        <v>280</v>
      </c>
      <c r="C1172" s="148" t="s">
        <v>5917</v>
      </c>
      <c r="D1172" s="142">
        <v>1.2475000000000001</v>
      </c>
    </row>
    <row r="1173" spans="1:4" ht="15" x14ac:dyDescent="0.25">
      <c r="A1173" s="150"/>
      <c r="B1173" s="149"/>
      <c r="C1173" s="148" t="s">
        <v>5918</v>
      </c>
      <c r="D1173" s="142"/>
    </row>
    <row r="1174" spans="1:4" ht="15" x14ac:dyDescent="0.25">
      <c r="A1174" s="150"/>
      <c r="B1174" s="149"/>
      <c r="C1174" s="148" t="s">
        <v>5919</v>
      </c>
      <c r="D1174" s="142"/>
    </row>
    <row r="1175" spans="1:4" ht="15" x14ac:dyDescent="0.25">
      <c r="A1175" s="150"/>
      <c r="B1175" s="149"/>
      <c r="C1175" s="148" t="s">
        <v>5920</v>
      </c>
      <c r="D1175" s="142"/>
    </row>
    <row r="1176" spans="1:4" ht="15" x14ac:dyDescent="0.25">
      <c r="A1176" s="150"/>
      <c r="B1176" s="149"/>
      <c r="C1176" s="148" t="s">
        <v>5921</v>
      </c>
      <c r="D1176" s="142"/>
    </row>
    <row r="1177" spans="1:4" ht="15" x14ac:dyDescent="0.25">
      <c r="A1177" s="150"/>
      <c r="B1177" s="149"/>
      <c r="C1177" s="148" t="s">
        <v>5922</v>
      </c>
      <c r="D1177" s="142"/>
    </row>
    <row r="1178" spans="1:4" ht="15" x14ac:dyDescent="0.25">
      <c r="A1178" s="150"/>
      <c r="B1178" s="149"/>
      <c r="C1178" s="148" t="s">
        <v>5923</v>
      </c>
      <c r="D1178" s="142"/>
    </row>
    <row r="1179" spans="1:4" ht="15" x14ac:dyDescent="0.25">
      <c r="A1179" s="150"/>
      <c r="B1179" s="149"/>
      <c r="C1179" s="149"/>
      <c r="D1179" s="142"/>
    </row>
    <row r="1180" spans="1:4" ht="15" x14ac:dyDescent="0.25">
      <c r="A1180" s="39">
        <v>38940</v>
      </c>
      <c r="B1180" s="148" t="s">
        <v>96</v>
      </c>
      <c r="C1180" s="148" t="s">
        <v>5924</v>
      </c>
      <c r="D1180" s="142">
        <v>0.85730000000000006</v>
      </c>
    </row>
    <row r="1181" spans="1:4" ht="15" x14ac:dyDescent="0.25">
      <c r="A1181" s="150"/>
      <c r="B1181" s="149"/>
      <c r="C1181" s="148" t="s">
        <v>5925</v>
      </c>
      <c r="D1181" s="142"/>
    </row>
    <row r="1182" spans="1:4" ht="15" x14ac:dyDescent="0.25">
      <c r="A1182" s="150"/>
      <c r="B1182" s="149"/>
      <c r="C1182" s="148"/>
      <c r="D1182" s="142"/>
    </row>
    <row r="1183" spans="1:4" ht="15" x14ac:dyDescent="0.25">
      <c r="A1183" s="39">
        <v>39100</v>
      </c>
      <c r="B1183" s="148" t="s">
        <v>7238</v>
      </c>
      <c r="C1183" s="148" t="s">
        <v>5429</v>
      </c>
      <c r="D1183" s="142">
        <v>1.2882</v>
      </c>
    </row>
    <row r="1184" spans="1:4" ht="15" x14ac:dyDescent="0.25">
      <c r="A1184" s="150"/>
      <c r="B1184" s="149"/>
      <c r="C1184" s="148" t="s">
        <v>5838</v>
      </c>
      <c r="D1184" s="142"/>
    </row>
    <row r="1185" spans="1:4" ht="15" x14ac:dyDescent="0.25">
      <c r="A1185" s="150"/>
      <c r="B1185" s="149"/>
      <c r="C1185" s="149"/>
      <c r="D1185" s="142"/>
    </row>
    <row r="1186" spans="1:4" ht="15" x14ac:dyDescent="0.25">
      <c r="A1186" s="39">
        <v>39150</v>
      </c>
      <c r="B1186" s="148" t="s">
        <v>7239</v>
      </c>
      <c r="C1186" s="148" t="s">
        <v>5926</v>
      </c>
      <c r="D1186" s="142">
        <v>0.9788</v>
      </c>
    </row>
    <row r="1187" spans="1:4" ht="15" x14ac:dyDescent="0.25">
      <c r="A1187" s="150"/>
      <c r="B1187" s="149"/>
      <c r="C1187" s="149"/>
      <c r="D1187" s="142"/>
    </row>
    <row r="1188" spans="1:4" ht="15" x14ac:dyDescent="0.25">
      <c r="A1188" s="39">
        <v>39300</v>
      </c>
      <c r="B1188" s="148" t="s">
        <v>186</v>
      </c>
      <c r="C1188" s="148" t="s">
        <v>5927</v>
      </c>
      <c r="D1188" s="142">
        <v>1.0012000000000001</v>
      </c>
    </row>
    <row r="1189" spans="1:4" ht="15" x14ac:dyDescent="0.25">
      <c r="A1189" s="150"/>
      <c r="B1189" s="149"/>
      <c r="C1189" s="148" t="s">
        <v>5928</v>
      </c>
      <c r="D1189" s="142"/>
    </row>
    <row r="1190" spans="1:4" ht="15" x14ac:dyDescent="0.25">
      <c r="A1190" s="150"/>
      <c r="B1190" s="149"/>
      <c r="C1190" s="148" t="s">
        <v>5929</v>
      </c>
      <c r="D1190" s="142"/>
    </row>
    <row r="1191" spans="1:4" ht="15" x14ac:dyDescent="0.25">
      <c r="A1191" s="150"/>
      <c r="B1191" s="149"/>
      <c r="C1191" s="148" t="s">
        <v>5930</v>
      </c>
      <c r="D1191" s="142"/>
    </row>
    <row r="1192" spans="1:4" ht="15" x14ac:dyDescent="0.25">
      <c r="A1192" s="150"/>
      <c r="B1192" s="149"/>
      <c r="C1192" s="148" t="s">
        <v>5931</v>
      </c>
      <c r="D1192" s="142"/>
    </row>
    <row r="1193" spans="1:4" ht="15" x14ac:dyDescent="0.25">
      <c r="A1193" s="150"/>
      <c r="B1193" s="149"/>
      <c r="C1193" s="148" t="s">
        <v>5932</v>
      </c>
      <c r="D1193" s="142"/>
    </row>
    <row r="1194" spans="1:4" ht="15" x14ac:dyDescent="0.25">
      <c r="A1194" s="150"/>
      <c r="B1194" s="149"/>
      <c r="C1194" s="149"/>
      <c r="D1194" s="142"/>
    </row>
    <row r="1195" spans="1:4" ht="15" x14ac:dyDescent="0.25">
      <c r="A1195" s="39">
        <v>39340</v>
      </c>
      <c r="B1195" s="148" t="s">
        <v>345</v>
      </c>
      <c r="C1195" s="148" t="s">
        <v>5933</v>
      </c>
      <c r="D1195" s="142">
        <v>0.91190000000000004</v>
      </c>
    </row>
    <row r="1196" spans="1:4" ht="15" x14ac:dyDescent="0.25">
      <c r="A1196" s="150"/>
      <c r="B1196" s="149"/>
      <c r="C1196" s="148" t="s">
        <v>5934</v>
      </c>
      <c r="D1196" s="142"/>
    </row>
    <row r="1197" spans="1:4" ht="15" x14ac:dyDescent="0.25">
      <c r="A1197" s="150"/>
      <c r="B1197" s="149"/>
      <c r="C1197" s="149"/>
      <c r="D1197" s="142"/>
    </row>
    <row r="1198" spans="1:4" ht="15" x14ac:dyDescent="0.25">
      <c r="A1198" s="39">
        <v>39380</v>
      </c>
      <c r="B1198" s="148" t="s">
        <v>70</v>
      </c>
      <c r="C1198" s="148" t="s">
        <v>5935</v>
      </c>
      <c r="D1198" s="142">
        <v>0.85370000000000001</v>
      </c>
    </row>
    <row r="1199" spans="1:4" ht="15" x14ac:dyDescent="0.25">
      <c r="A1199" s="150"/>
      <c r="B1199" s="149"/>
      <c r="C1199" s="149"/>
      <c r="D1199" s="142"/>
    </row>
    <row r="1200" spans="1:4" ht="15" x14ac:dyDescent="0.25">
      <c r="A1200" s="39">
        <v>39460</v>
      </c>
      <c r="B1200" s="148" t="s">
        <v>84</v>
      </c>
      <c r="C1200" s="148" t="s">
        <v>5936</v>
      </c>
      <c r="D1200" s="142">
        <v>0.8397</v>
      </c>
    </row>
    <row r="1201" spans="1:4" ht="15" x14ac:dyDescent="0.25">
      <c r="A1201" s="150"/>
      <c r="B1201" s="149"/>
      <c r="C1201" s="149"/>
      <c r="D1201" s="142"/>
    </row>
    <row r="1202" spans="1:4" ht="15" x14ac:dyDescent="0.25">
      <c r="A1202" s="39">
        <v>39540</v>
      </c>
      <c r="B1202" s="148" t="s">
        <v>374</v>
      </c>
      <c r="C1202" s="148" t="s">
        <v>5937</v>
      </c>
      <c r="D1202" s="142">
        <v>0.99310000000000009</v>
      </c>
    </row>
    <row r="1203" spans="1:4" ht="15" x14ac:dyDescent="0.25">
      <c r="A1203" s="150"/>
      <c r="B1203" s="149"/>
      <c r="C1203" s="149"/>
      <c r="D1203" s="142"/>
    </row>
    <row r="1204" spans="1:4" ht="15" x14ac:dyDescent="0.25">
      <c r="A1204" s="39">
        <v>39580</v>
      </c>
      <c r="B1204" s="148" t="s">
        <v>7240</v>
      </c>
      <c r="C1204" s="148" t="s">
        <v>5938</v>
      </c>
      <c r="D1204" s="142">
        <v>0.93670000000000009</v>
      </c>
    </row>
    <row r="1205" spans="1:4" ht="15" x14ac:dyDescent="0.25">
      <c r="A1205" s="150"/>
      <c r="B1205" s="149"/>
      <c r="C1205" s="148" t="s">
        <v>5939</v>
      </c>
      <c r="D1205" s="142"/>
    </row>
    <row r="1206" spans="1:4" ht="15" x14ac:dyDescent="0.25">
      <c r="A1206" s="150"/>
      <c r="B1206" s="149"/>
      <c r="C1206" s="148" t="s">
        <v>5940</v>
      </c>
      <c r="D1206" s="142"/>
    </row>
    <row r="1207" spans="1:4" ht="15" x14ac:dyDescent="0.25">
      <c r="A1207" s="150"/>
      <c r="B1207" s="149"/>
      <c r="C1207" s="149"/>
      <c r="D1207" s="142"/>
    </row>
    <row r="1208" spans="1:4" ht="15" x14ac:dyDescent="0.25">
      <c r="A1208" s="39">
        <v>39660</v>
      </c>
      <c r="B1208" s="148" t="s">
        <v>312</v>
      </c>
      <c r="C1208" s="148" t="s">
        <v>5941</v>
      </c>
      <c r="D1208" s="142">
        <v>0.86680000000000001</v>
      </c>
    </row>
    <row r="1209" spans="1:4" ht="15" x14ac:dyDescent="0.25">
      <c r="A1209" s="150"/>
      <c r="B1209" s="149"/>
      <c r="C1209" s="148" t="s">
        <v>5942</v>
      </c>
      <c r="D1209" s="142"/>
    </row>
    <row r="1210" spans="1:4" ht="15" x14ac:dyDescent="0.25">
      <c r="A1210" s="150"/>
      <c r="B1210" s="149"/>
      <c r="C1210"/>
      <c r="D1210" s="142"/>
    </row>
    <row r="1211" spans="1:4" ht="15" x14ac:dyDescent="0.25">
      <c r="A1211" s="150"/>
      <c r="B1211" s="149"/>
      <c r="C1211" s="149"/>
      <c r="D1211" s="142"/>
    </row>
    <row r="1212" spans="1:4" ht="15" x14ac:dyDescent="0.25">
      <c r="A1212" s="39">
        <v>39740</v>
      </c>
      <c r="B1212" s="148" t="s">
        <v>286</v>
      </c>
      <c r="C1212" s="148" t="s">
        <v>5943</v>
      </c>
      <c r="D1212" s="142">
        <v>0.89380000000000004</v>
      </c>
    </row>
    <row r="1213" spans="1:4" ht="15" x14ac:dyDescent="0.25">
      <c r="A1213" s="150"/>
      <c r="B1213" s="149"/>
      <c r="C1213" s="149"/>
      <c r="D1213" s="142"/>
    </row>
    <row r="1214" spans="1:4" ht="15" x14ac:dyDescent="0.25">
      <c r="A1214" s="39">
        <v>39820</v>
      </c>
      <c r="B1214" s="148" t="s">
        <v>61</v>
      </c>
      <c r="C1214" s="148" t="s">
        <v>5944</v>
      </c>
      <c r="D1214" s="142">
        <v>1.4031</v>
      </c>
    </row>
    <row r="1215" spans="1:4" ht="15" x14ac:dyDescent="0.25">
      <c r="A1215" s="150"/>
      <c r="B1215" s="149"/>
      <c r="C1215" s="149"/>
      <c r="D1215" s="142"/>
    </row>
    <row r="1216" spans="1:4" ht="15" x14ac:dyDescent="0.25">
      <c r="A1216" s="39">
        <v>39900</v>
      </c>
      <c r="B1216" s="148" t="s">
        <v>223</v>
      </c>
      <c r="C1216" s="148" t="s">
        <v>5945</v>
      </c>
      <c r="D1216" s="142">
        <v>0.9365</v>
      </c>
    </row>
    <row r="1217" spans="1:4" ht="15" x14ac:dyDescent="0.25">
      <c r="A1217" s="150"/>
      <c r="B1217" s="149"/>
      <c r="C1217" s="148" t="s">
        <v>5946</v>
      </c>
      <c r="D1217" s="142"/>
    </row>
    <row r="1218" spans="1:4" ht="15" x14ac:dyDescent="0.25">
      <c r="A1218" s="150"/>
      <c r="B1218" s="149"/>
      <c r="C1218" s="149"/>
      <c r="D1218" s="142"/>
    </row>
    <row r="1219" spans="1:4" ht="15" x14ac:dyDescent="0.25">
      <c r="A1219" s="39">
        <v>40060</v>
      </c>
      <c r="B1219" s="148" t="s">
        <v>350</v>
      </c>
      <c r="C1219" s="148" t="s">
        <v>5947</v>
      </c>
      <c r="D1219" s="142">
        <v>0.9153</v>
      </c>
    </row>
    <row r="1220" spans="1:4" ht="15" x14ac:dyDescent="0.25">
      <c r="A1220" s="150"/>
      <c r="B1220" s="149"/>
      <c r="C1220" s="148" t="s">
        <v>5948</v>
      </c>
      <c r="D1220" s="142"/>
    </row>
    <row r="1221" spans="1:4" ht="15" x14ac:dyDescent="0.25">
      <c r="A1221" s="150"/>
      <c r="B1221" s="149"/>
      <c r="C1221" s="148" t="s">
        <v>5949</v>
      </c>
      <c r="D1221" s="142"/>
    </row>
    <row r="1222" spans="1:4" ht="15" x14ac:dyDescent="0.25">
      <c r="A1222" s="150"/>
      <c r="B1222" s="149"/>
      <c r="C1222" s="148" t="s">
        <v>5950</v>
      </c>
      <c r="D1222" s="142"/>
    </row>
    <row r="1223" spans="1:4" ht="15" x14ac:dyDescent="0.25">
      <c r="A1223" s="150"/>
      <c r="B1223" s="149"/>
      <c r="C1223" s="148" t="s">
        <v>5951</v>
      </c>
      <c r="D1223" s="142"/>
    </row>
    <row r="1224" spans="1:4" ht="15" x14ac:dyDescent="0.25">
      <c r="A1224" s="150"/>
      <c r="B1224" s="149"/>
      <c r="C1224" s="148" t="s">
        <v>5952</v>
      </c>
      <c r="D1224" s="142"/>
    </row>
    <row r="1225" spans="1:4" ht="15" x14ac:dyDescent="0.25">
      <c r="A1225" s="150"/>
      <c r="B1225" s="149"/>
      <c r="C1225" s="148" t="s">
        <v>5953</v>
      </c>
      <c r="D1225" s="142"/>
    </row>
    <row r="1226" spans="1:4" ht="15" x14ac:dyDescent="0.25">
      <c r="A1226" s="150"/>
      <c r="B1226" s="149"/>
      <c r="C1226" s="148" t="s">
        <v>5954</v>
      </c>
      <c r="D1226" s="142"/>
    </row>
    <row r="1227" spans="1:4" ht="15" x14ac:dyDescent="0.25">
      <c r="A1227" s="150"/>
      <c r="B1227" s="149"/>
      <c r="C1227" s="148" t="s">
        <v>7160</v>
      </c>
      <c r="D1227" s="142"/>
    </row>
    <row r="1228" spans="1:4" ht="15" x14ac:dyDescent="0.25">
      <c r="A1228" s="150"/>
      <c r="B1228" s="149"/>
      <c r="C1228" s="148" t="s">
        <v>5955</v>
      </c>
      <c r="D1228" s="142"/>
    </row>
    <row r="1229" spans="1:4" ht="15" x14ac:dyDescent="0.25">
      <c r="A1229" s="150"/>
      <c r="B1229" s="149"/>
      <c r="C1229" s="148" t="s">
        <v>5956</v>
      </c>
      <c r="D1229" s="142"/>
    </row>
    <row r="1230" spans="1:4" ht="15" x14ac:dyDescent="0.25">
      <c r="A1230" s="150"/>
      <c r="B1230" s="149"/>
      <c r="C1230" s="148" t="s">
        <v>5957</v>
      </c>
      <c r="D1230" s="142"/>
    </row>
    <row r="1231" spans="1:4" ht="15" x14ac:dyDescent="0.25">
      <c r="A1231" s="150"/>
      <c r="B1231" s="149"/>
      <c r="C1231" s="148" t="s">
        <v>5958</v>
      </c>
      <c r="D1231" s="142"/>
    </row>
    <row r="1232" spans="1:4" ht="15" x14ac:dyDescent="0.25">
      <c r="A1232" s="150"/>
      <c r="B1232" s="149"/>
      <c r="C1232" s="148" t="s">
        <v>5959</v>
      </c>
      <c r="D1232" s="142"/>
    </row>
    <row r="1233" spans="1:4" ht="15" x14ac:dyDescent="0.25">
      <c r="A1233" s="150"/>
      <c r="B1233" s="149"/>
      <c r="C1233" s="148" t="s">
        <v>5960</v>
      </c>
      <c r="D1233" s="142"/>
    </row>
    <row r="1234" spans="1:4" ht="15" x14ac:dyDescent="0.25">
      <c r="A1234" s="150"/>
      <c r="B1234" s="149"/>
      <c r="C1234" s="148" t="s">
        <v>5961</v>
      </c>
      <c r="D1234" s="142"/>
    </row>
    <row r="1235" spans="1:4" ht="15" x14ac:dyDescent="0.25">
      <c r="A1235" s="150"/>
      <c r="B1235" s="149"/>
      <c r="C1235" s="148" t="s">
        <v>5962</v>
      </c>
      <c r="D1235" s="142"/>
    </row>
    <row r="1236" spans="1:4" ht="15" x14ac:dyDescent="0.25">
      <c r="A1236" s="150"/>
      <c r="B1236" s="149"/>
      <c r="C1236" s="149"/>
      <c r="D1236" s="142"/>
    </row>
    <row r="1237" spans="1:4" ht="15" x14ac:dyDescent="0.25">
      <c r="A1237" s="39">
        <v>40140</v>
      </c>
      <c r="B1237" s="148" t="s">
        <v>55</v>
      </c>
      <c r="C1237" s="148" t="s">
        <v>5963</v>
      </c>
      <c r="D1237" s="142">
        <v>1.2368000000000001</v>
      </c>
    </row>
    <row r="1238" spans="1:4" ht="15" x14ac:dyDescent="0.25">
      <c r="A1238" s="150"/>
      <c r="B1238" s="149"/>
      <c r="C1238" s="148" t="s">
        <v>5964</v>
      </c>
      <c r="D1238" s="142"/>
    </row>
    <row r="1239" spans="1:4" ht="15" x14ac:dyDescent="0.25">
      <c r="A1239" s="150"/>
      <c r="B1239" s="149"/>
      <c r="C1239" s="149"/>
      <c r="D1239" s="142"/>
    </row>
    <row r="1240" spans="1:4" ht="15" x14ac:dyDescent="0.25">
      <c r="A1240" s="39">
        <v>40220</v>
      </c>
      <c r="B1240" s="148" t="s">
        <v>352</v>
      </c>
      <c r="C1240" s="148" t="s">
        <v>5965</v>
      </c>
      <c r="D1240" s="142">
        <v>0.84140000000000004</v>
      </c>
    </row>
    <row r="1241" spans="1:4" ht="15" x14ac:dyDescent="0.25">
      <c r="A1241" s="150"/>
      <c r="B1241" s="149"/>
      <c r="C1241" s="148" t="s">
        <v>5966</v>
      </c>
      <c r="D1241" s="142"/>
    </row>
    <row r="1242" spans="1:4" ht="15" x14ac:dyDescent="0.25">
      <c r="A1242" s="150"/>
      <c r="B1242" s="149"/>
      <c r="C1242" s="148" t="s">
        <v>5967</v>
      </c>
      <c r="D1242" s="142"/>
    </row>
    <row r="1243" spans="1:4" ht="15" x14ac:dyDescent="0.25">
      <c r="A1243" s="150"/>
      <c r="B1243" s="149"/>
      <c r="C1243" s="148" t="s">
        <v>5968</v>
      </c>
      <c r="D1243" s="142"/>
    </row>
    <row r="1244" spans="1:4" ht="15" x14ac:dyDescent="0.25">
      <c r="A1244" s="150"/>
      <c r="B1244" s="149"/>
      <c r="C1244" s="148" t="s">
        <v>5969</v>
      </c>
      <c r="D1244" s="142"/>
    </row>
    <row r="1245" spans="1:4" ht="15" x14ac:dyDescent="0.25">
      <c r="A1245" s="150"/>
      <c r="B1245" s="149"/>
      <c r="C1245" s="148" t="s">
        <v>5970</v>
      </c>
      <c r="D1245" s="142"/>
    </row>
    <row r="1246" spans="1:4" ht="15" x14ac:dyDescent="0.25">
      <c r="A1246" s="150"/>
      <c r="B1246" s="149"/>
      <c r="C1246" s="149"/>
      <c r="D1246" s="142"/>
    </row>
    <row r="1247" spans="1:4" ht="15" x14ac:dyDescent="0.25">
      <c r="A1247" s="39">
        <v>40340</v>
      </c>
      <c r="B1247" s="148" t="s">
        <v>207</v>
      </c>
      <c r="C1247" s="148" t="s">
        <v>5971</v>
      </c>
      <c r="D1247" s="142">
        <v>1.0746</v>
      </c>
    </row>
    <row r="1248" spans="1:4" ht="15" x14ac:dyDescent="0.25">
      <c r="A1248" s="150"/>
      <c r="B1248" s="149"/>
      <c r="C1248" s="148" t="s">
        <v>5972</v>
      </c>
      <c r="D1248" s="142"/>
    </row>
    <row r="1249" spans="1:4" ht="15" x14ac:dyDescent="0.25">
      <c r="A1249" s="150"/>
      <c r="B1249" s="149"/>
      <c r="C1249" s="148" t="s">
        <v>5973</v>
      </c>
      <c r="D1249" s="142"/>
    </row>
    <row r="1250" spans="1:4" ht="15" x14ac:dyDescent="0.25">
      <c r="A1250" s="150"/>
      <c r="B1250" s="149"/>
      <c r="C1250" s="148" t="s">
        <v>5974</v>
      </c>
      <c r="D1250" s="142"/>
    </row>
    <row r="1251" spans="1:4" ht="15" x14ac:dyDescent="0.25">
      <c r="A1251" s="150"/>
      <c r="B1251" s="149"/>
      <c r="C1251" s="149"/>
      <c r="D1251" s="142"/>
    </row>
    <row r="1252" spans="1:4" ht="15" x14ac:dyDescent="0.25">
      <c r="A1252" s="39">
        <v>40380</v>
      </c>
      <c r="B1252" s="148" t="s">
        <v>242</v>
      </c>
      <c r="C1252" s="148" t="s">
        <v>5975</v>
      </c>
      <c r="D1252" s="142">
        <v>0.9143</v>
      </c>
    </row>
    <row r="1253" spans="1:4" ht="15" x14ac:dyDescent="0.25">
      <c r="A1253" s="150"/>
      <c r="B1253" s="149"/>
      <c r="C1253" s="148" t="s">
        <v>5976</v>
      </c>
      <c r="D1253" s="142"/>
    </row>
    <row r="1254" spans="1:4" ht="15" x14ac:dyDescent="0.25">
      <c r="A1254" s="150"/>
      <c r="B1254" s="149"/>
      <c r="C1254" s="148" t="s">
        <v>5977</v>
      </c>
      <c r="D1254" s="142"/>
    </row>
    <row r="1255" spans="1:4" ht="15" x14ac:dyDescent="0.25">
      <c r="A1255" s="150"/>
      <c r="B1255" s="149"/>
      <c r="C1255" s="148" t="s">
        <v>5978</v>
      </c>
      <c r="D1255" s="142"/>
    </row>
    <row r="1256" spans="1:4" ht="15" x14ac:dyDescent="0.25">
      <c r="A1256" s="150"/>
      <c r="B1256" s="149"/>
      <c r="C1256" s="148" t="s">
        <v>5979</v>
      </c>
      <c r="D1256" s="142"/>
    </row>
    <row r="1257" spans="1:4" ht="15" x14ac:dyDescent="0.25">
      <c r="A1257" s="150"/>
      <c r="B1257" s="149"/>
      <c r="C1257" s="148" t="s">
        <v>5980</v>
      </c>
      <c r="D1257" s="142"/>
    </row>
    <row r="1258" spans="1:4" ht="15" x14ac:dyDescent="0.25">
      <c r="A1258" s="150"/>
      <c r="B1258" s="149"/>
      <c r="C1258" s="149"/>
      <c r="D1258" s="142"/>
    </row>
    <row r="1259" spans="1:4" ht="15" x14ac:dyDescent="0.25">
      <c r="A1259" s="39">
        <v>40420</v>
      </c>
      <c r="B1259" s="148" t="s">
        <v>121</v>
      </c>
      <c r="C1259" s="148" t="s">
        <v>5981</v>
      </c>
      <c r="D1259" s="142">
        <v>0.93390000000000006</v>
      </c>
    </row>
    <row r="1260" spans="1:4" ht="15" x14ac:dyDescent="0.25">
      <c r="A1260" s="150"/>
      <c r="B1260" s="149"/>
      <c r="C1260" s="148" t="s">
        <v>5982</v>
      </c>
      <c r="D1260" s="142"/>
    </row>
    <row r="1261" spans="1:4" ht="15" x14ac:dyDescent="0.25">
      <c r="A1261" s="150"/>
      <c r="B1261" s="149"/>
      <c r="C1261" s="149"/>
      <c r="D1261" s="142"/>
    </row>
    <row r="1262" spans="1:4" ht="15" x14ac:dyDescent="0.25">
      <c r="A1262" s="39">
        <v>40484</v>
      </c>
      <c r="B1262" s="148" t="s">
        <v>225</v>
      </c>
      <c r="C1262" s="148" t="s">
        <v>5983</v>
      </c>
      <c r="D1262" s="142">
        <v>1.004</v>
      </c>
    </row>
    <row r="1263" spans="1:4" ht="15" x14ac:dyDescent="0.25">
      <c r="A1263" s="150"/>
      <c r="B1263" s="149"/>
      <c r="C1263" s="148" t="s">
        <v>5984</v>
      </c>
      <c r="D1263" s="142"/>
    </row>
    <row r="1264" spans="1:4" ht="15" x14ac:dyDescent="0.25">
      <c r="A1264" s="150"/>
      <c r="B1264" s="149"/>
      <c r="C1264" s="149"/>
      <c r="D1264" s="142"/>
    </row>
    <row r="1265" spans="1:4" ht="15" x14ac:dyDescent="0.25">
      <c r="A1265" s="39">
        <v>40580</v>
      </c>
      <c r="B1265" s="148" t="s">
        <v>258</v>
      </c>
      <c r="C1265" s="148" t="s">
        <v>5985</v>
      </c>
      <c r="D1265" s="142">
        <v>0.86880000000000002</v>
      </c>
    </row>
    <row r="1266" spans="1:4" ht="15" x14ac:dyDescent="0.25">
      <c r="A1266" s="150"/>
      <c r="B1266" s="149"/>
      <c r="C1266" s="148" t="s">
        <v>5986</v>
      </c>
      <c r="D1266" s="142"/>
    </row>
    <row r="1267" spans="1:4" ht="15" x14ac:dyDescent="0.25">
      <c r="A1267" s="150"/>
      <c r="B1267" s="149"/>
      <c r="C1267" s="149"/>
      <c r="D1267" s="142"/>
    </row>
    <row r="1268" spans="1:4" ht="15" x14ac:dyDescent="0.25">
      <c r="A1268" s="39">
        <v>40660</v>
      </c>
      <c r="B1268" s="148" t="s">
        <v>107</v>
      </c>
      <c r="C1268" s="148" t="s">
        <v>5987</v>
      </c>
      <c r="D1268" s="142">
        <v>0.86880000000000002</v>
      </c>
    </row>
    <row r="1269" spans="1:4" ht="15" x14ac:dyDescent="0.25">
      <c r="A1269" s="150"/>
      <c r="B1269" s="149"/>
      <c r="C1269" s="149"/>
      <c r="D1269" s="142"/>
    </row>
    <row r="1270" spans="1:4" ht="15" x14ac:dyDescent="0.25">
      <c r="A1270" s="39">
        <v>40900</v>
      </c>
      <c r="B1270" s="148" t="s">
        <v>43</v>
      </c>
      <c r="C1270" s="148" t="s">
        <v>5988</v>
      </c>
      <c r="D1270" s="142">
        <v>1.6986000000000001</v>
      </c>
    </row>
    <row r="1271" spans="1:4" ht="15" x14ac:dyDescent="0.25">
      <c r="A1271" s="150"/>
      <c r="B1271" s="149"/>
      <c r="C1271" s="148" t="s">
        <v>5989</v>
      </c>
      <c r="D1271" s="142"/>
    </row>
    <row r="1272" spans="1:4" ht="15" x14ac:dyDescent="0.25">
      <c r="A1272" s="150"/>
      <c r="B1272" s="149"/>
      <c r="C1272" s="148" t="s">
        <v>5990</v>
      </c>
      <c r="D1272" s="142"/>
    </row>
    <row r="1273" spans="1:4" ht="15" x14ac:dyDescent="0.25">
      <c r="A1273" s="150"/>
      <c r="B1273" s="149"/>
      <c r="C1273" s="148" t="s">
        <v>5991</v>
      </c>
      <c r="D1273" s="142"/>
    </row>
    <row r="1274" spans="1:4" ht="15" x14ac:dyDescent="0.25">
      <c r="A1274" s="150"/>
      <c r="B1274" s="149"/>
      <c r="C1274" s="149"/>
      <c r="D1274" s="142"/>
    </row>
    <row r="1275" spans="1:4" ht="15" x14ac:dyDescent="0.25">
      <c r="A1275" s="39">
        <v>40980</v>
      </c>
      <c r="B1275" s="148" t="s">
        <v>200</v>
      </c>
      <c r="C1275" s="148" t="s">
        <v>5992</v>
      </c>
      <c r="D1275" s="142">
        <v>0.89680000000000004</v>
      </c>
    </row>
    <row r="1276" spans="1:4" ht="15" x14ac:dyDescent="0.25">
      <c r="A1276" s="150"/>
      <c r="B1276" s="149"/>
      <c r="C1276" s="149"/>
      <c r="D1276" s="142"/>
    </row>
    <row r="1277" spans="1:4" ht="15" x14ac:dyDescent="0.25">
      <c r="A1277" s="39">
        <v>41060</v>
      </c>
      <c r="B1277" s="148" t="s">
        <v>204</v>
      </c>
      <c r="C1277" s="148" t="s">
        <v>5993</v>
      </c>
      <c r="D1277" s="142">
        <v>0.95340000000000003</v>
      </c>
    </row>
    <row r="1278" spans="1:4" ht="15" x14ac:dyDescent="0.25">
      <c r="A1278" s="150"/>
      <c r="B1278" s="149"/>
      <c r="C1278" s="148" t="s">
        <v>5994</v>
      </c>
      <c r="D1278" s="142"/>
    </row>
    <row r="1279" spans="1:4" ht="15" x14ac:dyDescent="0.25">
      <c r="A1279" s="150"/>
      <c r="B1279" s="149"/>
      <c r="C1279" s="149"/>
      <c r="D1279" s="142"/>
    </row>
    <row r="1280" spans="1:4" ht="15" x14ac:dyDescent="0.25">
      <c r="A1280" s="39">
        <v>41100</v>
      </c>
      <c r="B1280" s="148" t="s">
        <v>347</v>
      </c>
      <c r="C1280" s="148" t="s">
        <v>5995</v>
      </c>
      <c r="D1280" s="142">
        <v>0.92120000000000002</v>
      </c>
    </row>
    <row r="1281" spans="1:4" ht="15" x14ac:dyDescent="0.25">
      <c r="A1281" s="150"/>
      <c r="B1281" s="149"/>
      <c r="C1281" s="149"/>
      <c r="D1281" s="142"/>
    </row>
    <row r="1282" spans="1:4" ht="15" x14ac:dyDescent="0.25">
      <c r="A1282" s="39">
        <v>41140</v>
      </c>
      <c r="B1282" s="148" t="s">
        <v>157</v>
      </c>
      <c r="C1282" s="148" t="s">
        <v>5996</v>
      </c>
      <c r="D1282" s="142">
        <v>0.86210000000000009</v>
      </c>
    </row>
    <row r="1283" spans="1:4" ht="15" x14ac:dyDescent="0.25">
      <c r="A1283" s="150"/>
      <c r="B1283" s="149"/>
      <c r="C1283" s="148" t="s">
        <v>5997</v>
      </c>
      <c r="D1283" s="142"/>
    </row>
    <row r="1284" spans="1:4" ht="15" x14ac:dyDescent="0.25">
      <c r="A1284" s="150"/>
      <c r="B1284" s="149"/>
      <c r="C1284" s="148" t="s">
        <v>5998</v>
      </c>
      <c r="D1284" s="142"/>
    </row>
    <row r="1285" spans="1:4" ht="15" x14ac:dyDescent="0.25">
      <c r="A1285" s="150"/>
      <c r="B1285" s="149"/>
      <c r="C1285" s="148" t="s">
        <v>5999</v>
      </c>
      <c r="D1285" s="142"/>
    </row>
    <row r="1286" spans="1:4" ht="15" x14ac:dyDescent="0.25">
      <c r="A1286" s="150"/>
      <c r="B1286" s="149"/>
      <c r="C1286" s="149"/>
      <c r="D1286" s="142"/>
    </row>
    <row r="1287" spans="1:4" ht="15" x14ac:dyDescent="0.25">
      <c r="A1287" s="39">
        <v>41180</v>
      </c>
      <c r="B1287" s="148" t="s">
        <v>120</v>
      </c>
      <c r="C1287" s="148" t="s">
        <v>6000</v>
      </c>
      <c r="D1287" s="142">
        <v>0.94520000000000004</v>
      </c>
    </row>
    <row r="1288" spans="1:4" ht="15" x14ac:dyDescent="0.25">
      <c r="A1288" s="150"/>
      <c r="B1288" s="149"/>
      <c r="C1288" s="148" t="s">
        <v>6001</v>
      </c>
      <c r="D1288" s="142"/>
    </row>
    <row r="1289" spans="1:4" ht="15" x14ac:dyDescent="0.25">
      <c r="A1289" s="150"/>
      <c r="B1289" s="149"/>
      <c r="C1289" s="148" t="s">
        <v>6002</v>
      </c>
      <c r="D1289" s="142"/>
    </row>
    <row r="1290" spans="1:4" ht="15" x14ac:dyDescent="0.25">
      <c r="A1290" s="150"/>
      <c r="B1290" s="149"/>
      <c r="C1290" s="148" t="s">
        <v>6003</v>
      </c>
      <c r="D1290" s="142"/>
    </row>
    <row r="1291" spans="1:4" ht="15" x14ac:dyDescent="0.25">
      <c r="A1291" s="150"/>
      <c r="B1291" s="149"/>
      <c r="C1291" s="148" t="s">
        <v>6004</v>
      </c>
      <c r="D1291" s="142"/>
    </row>
    <row r="1292" spans="1:4" ht="15" x14ac:dyDescent="0.25">
      <c r="A1292" s="150"/>
      <c r="B1292" s="149"/>
      <c r="C1292" s="148" t="s">
        <v>6005</v>
      </c>
      <c r="D1292" s="142"/>
    </row>
    <row r="1293" spans="1:4" ht="15" x14ac:dyDescent="0.25">
      <c r="A1293" s="150"/>
      <c r="B1293" s="149"/>
      <c r="C1293" s="148" t="s">
        <v>6006</v>
      </c>
      <c r="D1293" s="142"/>
    </row>
    <row r="1294" spans="1:4" ht="15" x14ac:dyDescent="0.25">
      <c r="A1294" s="150"/>
      <c r="B1294" s="149"/>
      <c r="C1294" s="148" t="s">
        <v>6007</v>
      </c>
      <c r="D1294" s="142"/>
    </row>
    <row r="1295" spans="1:4" ht="15" x14ac:dyDescent="0.25">
      <c r="A1295" s="150"/>
      <c r="B1295" s="149"/>
      <c r="C1295" s="148" t="s">
        <v>6008</v>
      </c>
      <c r="D1295" s="142"/>
    </row>
    <row r="1296" spans="1:4" ht="15" x14ac:dyDescent="0.25">
      <c r="A1296" s="150"/>
      <c r="B1296" s="149"/>
      <c r="C1296" s="148" t="s">
        <v>6009</v>
      </c>
      <c r="D1296" s="142"/>
    </row>
    <row r="1297" spans="1:4" ht="15" x14ac:dyDescent="0.25">
      <c r="A1297" s="150"/>
      <c r="B1297" s="149"/>
      <c r="C1297" s="148" t="s">
        <v>6010</v>
      </c>
      <c r="D1297" s="142"/>
    </row>
    <row r="1298" spans="1:4" ht="15" x14ac:dyDescent="0.25">
      <c r="A1298" s="150"/>
      <c r="B1298" s="149"/>
      <c r="C1298" s="148" t="s">
        <v>6011</v>
      </c>
      <c r="D1298" s="142"/>
    </row>
    <row r="1299" spans="1:4" ht="15" x14ac:dyDescent="0.25">
      <c r="A1299" s="150"/>
      <c r="B1299" s="149"/>
      <c r="C1299" s="148" t="s">
        <v>6012</v>
      </c>
      <c r="D1299" s="142"/>
    </row>
    <row r="1300" spans="1:4" ht="15" x14ac:dyDescent="0.25">
      <c r="A1300" s="150"/>
      <c r="B1300" s="149"/>
      <c r="C1300" s="148" t="s">
        <v>6013</v>
      </c>
      <c r="D1300" s="142"/>
    </row>
    <row r="1301" spans="1:4" ht="15" x14ac:dyDescent="0.25">
      <c r="A1301" s="150"/>
      <c r="B1301" s="149"/>
      <c r="C1301" s="148" t="s">
        <v>6014</v>
      </c>
      <c r="D1301" s="142"/>
    </row>
    <row r="1302" spans="1:4" ht="15" x14ac:dyDescent="0.25">
      <c r="A1302" s="150"/>
      <c r="B1302" s="149"/>
      <c r="C1302" s="149"/>
      <c r="D1302" s="142"/>
    </row>
    <row r="1303" spans="1:4" ht="15" x14ac:dyDescent="0.25">
      <c r="A1303" s="39">
        <v>41420</v>
      </c>
      <c r="B1303" s="148" t="s">
        <v>283</v>
      </c>
      <c r="C1303" s="148" t="s">
        <v>6015</v>
      </c>
      <c r="D1303" s="142">
        <v>1.1546000000000001</v>
      </c>
    </row>
    <row r="1304" spans="1:4" ht="15" x14ac:dyDescent="0.25">
      <c r="A1304" s="150"/>
      <c r="B1304" s="149"/>
      <c r="C1304" s="148" t="s">
        <v>6016</v>
      </c>
      <c r="D1304" s="142"/>
    </row>
    <row r="1305" spans="1:4" ht="15" x14ac:dyDescent="0.25">
      <c r="A1305" s="150"/>
      <c r="B1305" s="149"/>
      <c r="C1305" s="149"/>
      <c r="D1305" s="142"/>
    </row>
    <row r="1306" spans="1:4" ht="15" x14ac:dyDescent="0.25">
      <c r="A1306" s="39">
        <v>41500</v>
      </c>
      <c r="B1306" s="148" t="s">
        <v>52</v>
      </c>
      <c r="C1306" s="148" t="s">
        <v>6017</v>
      </c>
      <c r="D1306" s="142">
        <v>1.7253000000000001</v>
      </c>
    </row>
    <row r="1307" spans="1:4" ht="15" x14ac:dyDescent="0.25">
      <c r="A1307" s="150"/>
      <c r="B1307" s="149"/>
      <c r="C1307" s="149"/>
      <c r="D1307" s="142"/>
    </row>
    <row r="1308" spans="1:4" ht="15" x14ac:dyDescent="0.25">
      <c r="A1308" s="39">
        <v>41540</v>
      </c>
      <c r="B1308" s="148" t="s">
        <v>78</v>
      </c>
      <c r="C1308" s="148" t="s">
        <v>6018</v>
      </c>
      <c r="D1308" s="142">
        <v>0.92180000000000006</v>
      </c>
    </row>
    <row r="1309" spans="1:4" ht="15" x14ac:dyDescent="0.25">
      <c r="A1309" s="150"/>
      <c r="B1309" s="149"/>
      <c r="C1309" s="148" t="s">
        <v>6019</v>
      </c>
      <c r="D1309" s="142"/>
    </row>
    <row r="1310" spans="1:4" ht="15" x14ac:dyDescent="0.25">
      <c r="A1310" s="150"/>
      <c r="B1310" s="149"/>
      <c r="C1310" s="148" t="s">
        <v>6020</v>
      </c>
      <c r="D1310" s="142"/>
    </row>
    <row r="1311" spans="1:4" ht="15" x14ac:dyDescent="0.25">
      <c r="A1311" s="150"/>
      <c r="B1311" s="149"/>
      <c r="C1311" s="148" t="s">
        <v>6021</v>
      </c>
      <c r="D1311" s="142"/>
    </row>
    <row r="1312" spans="1:4" ht="15" x14ac:dyDescent="0.25">
      <c r="A1312" s="150"/>
      <c r="B1312" s="149"/>
      <c r="C1312" s="149"/>
      <c r="D1312" s="142"/>
    </row>
    <row r="1313" spans="1:4" ht="15" x14ac:dyDescent="0.25">
      <c r="A1313" s="39">
        <v>41620</v>
      </c>
      <c r="B1313" s="148" t="s">
        <v>346</v>
      </c>
      <c r="C1313" s="148" t="s">
        <v>6022</v>
      </c>
      <c r="D1313" s="142">
        <v>0.92120000000000002</v>
      </c>
    </row>
    <row r="1314" spans="1:4" ht="15" x14ac:dyDescent="0.25">
      <c r="A1314" s="150"/>
      <c r="B1314" s="149"/>
      <c r="C1314" s="148" t="s">
        <v>6023</v>
      </c>
      <c r="D1314" s="142"/>
    </row>
    <row r="1315" spans="1:4" ht="15" x14ac:dyDescent="0.25">
      <c r="A1315" s="150"/>
      <c r="B1315" s="149"/>
      <c r="C1315" s="149"/>
      <c r="D1315" s="142"/>
    </row>
    <row r="1316" spans="1:4" ht="15" x14ac:dyDescent="0.25">
      <c r="A1316" s="39">
        <v>41660</v>
      </c>
      <c r="B1316" s="148" t="s">
        <v>340</v>
      </c>
      <c r="C1316" s="148" t="s">
        <v>6024</v>
      </c>
      <c r="D1316" s="142">
        <v>0.74160000000000004</v>
      </c>
    </row>
    <row r="1317" spans="1:4" ht="15" x14ac:dyDescent="0.25">
      <c r="A1317" s="150"/>
      <c r="B1317" s="149"/>
      <c r="C1317" s="148" t="s">
        <v>7161</v>
      </c>
      <c r="D1317" s="142"/>
    </row>
    <row r="1318" spans="1:4" ht="15" x14ac:dyDescent="0.25">
      <c r="A1318" s="150"/>
      <c r="B1318" s="149"/>
      <c r="C1318" s="148" t="s">
        <v>6025</v>
      </c>
      <c r="D1318" s="142"/>
    </row>
    <row r="1319" spans="1:4" ht="15" x14ac:dyDescent="0.25">
      <c r="A1319" s="150"/>
      <c r="B1319" s="149"/>
      <c r="C1319" s="149"/>
      <c r="D1319" s="142"/>
    </row>
    <row r="1320" spans="1:4" ht="15" x14ac:dyDescent="0.25">
      <c r="A1320" s="39">
        <v>41700</v>
      </c>
      <c r="B1320" s="148" t="s">
        <v>323</v>
      </c>
      <c r="C1320" s="148" t="s">
        <v>6026</v>
      </c>
      <c r="D1320" s="142">
        <v>0.8649</v>
      </c>
    </row>
    <row r="1321" spans="1:4" ht="15" x14ac:dyDescent="0.25">
      <c r="A1321" s="150"/>
      <c r="B1321" s="149"/>
      <c r="C1321" s="148" t="s">
        <v>6027</v>
      </c>
      <c r="D1321" s="142"/>
    </row>
    <row r="1322" spans="1:4" ht="15" x14ac:dyDescent="0.25">
      <c r="A1322" s="150"/>
      <c r="B1322" s="149"/>
      <c r="C1322" s="148" t="s">
        <v>6028</v>
      </c>
      <c r="D1322" s="142"/>
    </row>
    <row r="1323" spans="1:4" ht="15" x14ac:dyDescent="0.25">
      <c r="A1323" s="150"/>
      <c r="B1323" s="149"/>
      <c r="C1323" s="148" t="s">
        <v>6029</v>
      </c>
      <c r="D1323" s="142"/>
    </row>
    <row r="1324" spans="1:4" ht="15" x14ac:dyDescent="0.25">
      <c r="A1324" s="150"/>
      <c r="B1324" s="149"/>
      <c r="C1324" s="148" t="s">
        <v>6030</v>
      </c>
      <c r="D1324" s="142"/>
    </row>
    <row r="1325" spans="1:4" ht="15" x14ac:dyDescent="0.25">
      <c r="A1325" s="150"/>
      <c r="B1325" s="149"/>
      <c r="C1325" s="148" t="s">
        <v>6031</v>
      </c>
      <c r="D1325" s="142"/>
    </row>
    <row r="1326" spans="1:4" ht="15" x14ac:dyDescent="0.25">
      <c r="A1326" s="150"/>
      <c r="B1326" s="149"/>
      <c r="C1326" s="148" t="s">
        <v>6032</v>
      </c>
      <c r="D1326" s="142"/>
    </row>
    <row r="1327" spans="1:4" ht="15" x14ac:dyDescent="0.25">
      <c r="A1327" s="150"/>
      <c r="B1327" s="149"/>
      <c r="C1327" s="148" t="s">
        <v>6033</v>
      </c>
      <c r="D1327" s="142"/>
    </row>
    <row r="1328" spans="1:4" ht="15" x14ac:dyDescent="0.25">
      <c r="A1328" s="150"/>
      <c r="B1328" s="149"/>
      <c r="C1328" s="149"/>
      <c r="D1328" s="142"/>
    </row>
    <row r="1329" spans="1:4" ht="15" x14ac:dyDescent="0.25">
      <c r="A1329" s="39">
        <v>41740</v>
      </c>
      <c r="B1329" s="148" t="s">
        <v>7241</v>
      </c>
      <c r="C1329" s="148" t="s">
        <v>6034</v>
      </c>
      <c r="D1329" s="142">
        <v>1.2977000000000001</v>
      </c>
    </row>
    <row r="1330" spans="1:4" ht="15" x14ac:dyDescent="0.25">
      <c r="A1330" s="150"/>
      <c r="B1330" s="149"/>
      <c r="C1330" s="149"/>
      <c r="D1330" s="142"/>
    </row>
    <row r="1331" spans="1:4" ht="15" x14ac:dyDescent="0.25">
      <c r="A1331" s="39">
        <v>41884</v>
      </c>
      <c r="B1331" s="148" t="s">
        <v>57</v>
      </c>
      <c r="C1331" s="148" t="s">
        <v>6035</v>
      </c>
      <c r="D1331" s="142">
        <v>1.9026000000000001</v>
      </c>
    </row>
    <row r="1332" spans="1:4" ht="15" x14ac:dyDescent="0.25">
      <c r="A1332" s="150"/>
      <c r="B1332" s="149"/>
      <c r="C1332" s="148" t="s">
        <v>6036</v>
      </c>
      <c r="D1332" s="142"/>
    </row>
    <row r="1333" spans="1:4" ht="15" x14ac:dyDescent="0.25">
      <c r="A1333" s="150"/>
      <c r="B1333" s="149"/>
      <c r="C1333" s="149"/>
      <c r="D1333" s="142"/>
    </row>
    <row r="1334" spans="1:4" ht="15" x14ac:dyDescent="0.25">
      <c r="A1334" s="39">
        <v>41900</v>
      </c>
      <c r="B1334" s="148" t="s">
        <v>3893</v>
      </c>
      <c r="C1334" s="148" t="s">
        <v>6037</v>
      </c>
      <c r="D1334" s="142">
        <v>0.3957</v>
      </c>
    </row>
    <row r="1335" spans="1:4" ht="15" x14ac:dyDescent="0.25">
      <c r="A1335" s="150"/>
      <c r="B1335" s="149"/>
      <c r="C1335" s="148" t="s">
        <v>6038</v>
      </c>
      <c r="D1335" s="142"/>
    </row>
    <row r="1336" spans="1:4" ht="15" x14ac:dyDescent="0.25">
      <c r="A1336" s="150"/>
      <c r="B1336" s="149"/>
      <c r="C1336" s="148" t="s">
        <v>6039</v>
      </c>
      <c r="D1336" s="142"/>
    </row>
    <row r="1337" spans="1:4" ht="15" x14ac:dyDescent="0.25">
      <c r="A1337" s="150"/>
      <c r="B1337" s="149"/>
      <c r="C1337" s="148" t="s">
        <v>6040</v>
      </c>
      <c r="D1337" s="142"/>
    </row>
    <row r="1338" spans="1:4" ht="15" x14ac:dyDescent="0.25">
      <c r="A1338" s="150"/>
      <c r="B1338" s="149"/>
      <c r="C1338" s="149"/>
      <c r="D1338" s="142"/>
    </row>
    <row r="1339" spans="1:4" ht="15" x14ac:dyDescent="0.25">
      <c r="A1339" s="39">
        <v>41940</v>
      </c>
      <c r="B1339" s="148" t="s">
        <v>56</v>
      </c>
      <c r="C1339" s="148" t="s">
        <v>6041</v>
      </c>
      <c r="D1339" s="142">
        <v>1.9224000000000001</v>
      </c>
    </row>
    <row r="1340" spans="1:4" ht="15" x14ac:dyDescent="0.25">
      <c r="A1340" s="150"/>
      <c r="B1340" s="149"/>
      <c r="C1340" s="148" t="s">
        <v>6042</v>
      </c>
      <c r="D1340" s="142"/>
    </row>
    <row r="1341" spans="1:4" ht="15" x14ac:dyDescent="0.25">
      <c r="A1341" s="150"/>
      <c r="B1341" s="149"/>
      <c r="C1341" s="149"/>
      <c r="D1341" s="142"/>
    </row>
    <row r="1342" spans="1:4" ht="15" x14ac:dyDescent="0.25">
      <c r="A1342" s="39">
        <v>41980</v>
      </c>
      <c r="B1342" s="148" t="s">
        <v>303</v>
      </c>
      <c r="C1342" s="148" t="s">
        <v>6043</v>
      </c>
      <c r="D1342" s="142">
        <v>0.37190000000000001</v>
      </c>
    </row>
    <row r="1343" spans="1:4" ht="15" x14ac:dyDescent="0.25">
      <c r="A1343" s="150"/>
      <c r="B1343" s="149"/>
      <c r="C1343" s="148" t="s">
        <v>6401</v>
      </c>
      <c r="D1343" s="142"/>
    </row>
    <row r="1344" spans="1:4" ht="15" x14ac:dyDescent="0.25">
      <c r="A1344" s="150"/>
      <c r="B1344" s="149"/>
      <c r="C1344" s="148" t="s">
        <v>6402</v>
      </c>
      <c r="D1344" s="142"/>
    </row>
    <row r="1345" spans="1:4" ht="15" x14ac:dyDescent="0.25">
      <c r="A1345" s="150"/>
      <c r="B1345" s="149"/>
      <c r="C1345" s="148" t="s">
        <v>6403</v>
      </c>
      <c r="D1345" s="142"/>
    </row>
    <row r="1346" spans="1:4" ht="15" x14ac:dyDescent="0.25">
      <c r="A1346" s="150"/>
      <c r="B1346" s="149"/>
      <c r="C1346" s="148" t="s">
        <v>6404</v>
      </c>
      <c r="D1346" s="142"/>
    </row>
    <row r="1347" spans="1:4" ht="15" x14ac:dyDescent="0.25">
      <c r="A1347" s="150"/>
      <c r="B1347" s="149"/>
      <c r="C1347" s="148" t="s">
        <v>6405</v>
      </c>
      <c r="D1347" s="142"/>
    </row>
    <row r="1348" spans="1:4" ht="15" x14ac:dyDescent="0.25">
      <c r="A1348" s="150"/>
      <c r="B1348" s="149"/>
      <c r="C1348" s="148" t="s">
        <v>6406</v>
      </c>
      <c r="D1348" s="142"/>
    </row>
    <row r="1349" spans="1:4" ht="15" x14ac:dyDescent="0.25">
      <c r="A1349" s="150"/>
      <c r="B1349" s="149"/>
      <c r="C1349" s="148" t="s">
        <v>6407</v>
      </c>
      <c r="D1349" s="142"/>
    </row>
    <row r="1350" spans="1:4" ht="15" x14ac:dyDescent="0.25">
      <c r="A1350" s="150"/>
      <c r="B1350" s="149"/>
      <c r="C1350" s="148" t="s">
        <v>6408</v>
      </c>
      <c r="D1350" s="142"/>
    </row>
    <row r="1351" spans="1:4" ht="15" x14ac:dyDescent="0.25">
      <c r="A1351" s="150"/>
      <c r="B1351" s="149"/>
      <c r="C1351" s="148" t="s">
        <v>6409</v>
      </c>
      <c r="D1351" s="142"/>
    </row>
    <row r="1352" spans="1:4" ht="15" x14ac:dyDescent="0.25">
      <c r="A1352" s="150"/>
      <c r="B1352" s="149"/>
      <c r="C1352" s="148" t="s">
        <v>6410</v>
      </c>
      <c r="D1352" s="142"/>
    </row>
    <row r="1353" spans="1:4" ht="15" x14ac:dyDescent="0.25">
      <c r="A1353" s="150"/>
      <c r="B1353" s="149"/>
      <c r="C1353" s="148" t="s">
        <v>6411</v>
      </c>
      <c r="D1353" s="142"/>
    </row>
    <row r="1354" spans="1:4" ht="15" x14ac:dyDescent="0.25">
      <c r="A1354" s="150"/>
      <c r="B1354" s="149"/>
      <c r="C1354" s="148" t="s">
        <v>6412</v>
      </c>
      <c r="D1354" s="142"/>
    </row>
    <row r="1355" spans="1:4" ht="15" x14ac:dyDescent="0.25">
      <c r="A1355" s="150"/>
      <c r="B1355" s="149"/>
      <c r="C1355" s="148" t="s">
        <v>6413</v>
      </c>
      <c r="D1355" s="142"/>
    </row>
    <row r="1356" spans="1:4" ht="15" x14ac:dyDescent="0.25">
      <c r="A1356" s="150"/>
      <c r="B1356" s="149"/>
      <c r="C1356" s="148" t="s">
        <v>6414</v>
      </c>
      <c r="D1356" s="142"/>
    </row>
    <row r="1357" spans="1:4" ht="15" x14ac:dyDescent="0.25">
      <c r="A1357" s="150"/>
      <c r="B1357" s="149"/>
      <c r="C1357" s="148" t="s">
        <v>6415</v>
      </c>
      <c r="D1357" s="142"/>
    </row>
    <row r="1358" spans="1:4" ht="15" x14ac:dyDescent="0.25">
      <c r="A1358" s="150"/>
      <c r="B1358" s="149"/>
      <c r="C1358" s="148" t="s">
        <v>6416</v>
      </c>
      <c r="D1358" s="142"/>
    </row>
    <row r="1359" spans="1:4" ht="15" x14ac:dyDescent="0.25">
      <c r="A1359" s="150"/>
      <c r="B1359" s="149"/>
      <c r="C1359" s="148" t="s">
        <v>6417</v>
      </c>
      <c r="D1359" s="142"/>
    </row>
    <row r="1360" spans="1:4" ht="15" x14ac:dyDescent="0.25">
      <c r="A1360" s="150"/>
      <c r="B1360" s="149"/>
      <c r="C1360" s="148" t="s">
        <v>6418</v>
      </c>
      <c r="D1360" s="142"/>
    </row>
    <row r="1361" spans="1:4" ht="15" x14ac:dyDescent="0.25">
      <c r="A1361" s="150"/>
      <c r="B1361" s="149"/>
      <c r="C1361" s="148" t="s">
        <v>6419</v>
      </c>
      <c r="D1361" s="142"/>
    </row>
    <row r="1362" spans="1:4" ht="15" x14ac:dyDescent="0.25">
      <c r="A1362" s="150"/>
      <c r="B1362" s="149"/>
      <c r="C1362" s="148" t="s">
        <v>6420</v>
      </c>
      <c r="D1362" s="142"/>
    </row>
    <row r="1363" spans="1:4" ht="15" x14ac:dyDescent="0.25">
      <c r="A1363" s="150"/>
      <c r="B1363" s="149"/>
      <c r="C1363" s="148" t="s">
        <v>6421</v>
      </c>
      <c r="D1363" s="142"/>
    </row>
    <row r="1364" spans="1:4" ht="15" x14ac:dyDescent="0.25">
      <c r="A1364" s="150"/>
      <c r="B1364" s="149"/>
      <c r="C1364" s="148" t="s">
        <v>6422</v>
      </c>
      <c r="D1364" s="142"/>
    </row>
    <row r="1365" spans="1:4" ht="15" x14ac:dyDescent="0.25">
      <c r="A1365" s="150"/>
      <c r="B1365" s="149"/>
      <c r="C1365" s="148" t="s">
        <v>6423</v>
      </c>
      <c r="D1365" s="142"/>
    </row>
    <row r="1366" spans="1:4" ht="15" x14ac:dyDescent="0.25">
      <c r="A1366" s="150"/>
      <c r="B1366" s="149"/>
      <c r="C1366" s="148" t="s">
        <v>6424</v>
      </c>
      <c r="D1366" s="142"/>
    </row>
    <row r="1367" spans="1:4" ht="15" x14ac:dyDescent="0.25">
      <c r="A1367" s="150"/>
      <c r="B1367" s="149"/>
      <c r="C1367" s="148" t="s">
        <v>6425</v>
      </c>
      <c r="D1367" s="142"/>
    </row>
    <row r="1368" spans="1:4" ht="15" x14ac:dyDescent="0.25">
      <c r="A1368" s="150"/>
      <c r="B1368" s="149"/>
      <c r="C1368" s="148" t="s">
        <v>6426</v>
      </c>
      <c r="D1368" s="142"/>
    </row>
    <row r="1369" spans="1:4" ht="15" x14ac:dyDescent="0.25">
      <c r="A1369" s="150"/>
      <c r="B1369" s="149"/>
      <c r="C1369" s="148" t="s">
        <v>6427</v>
      </c>
      <c r="D1369" s="142"/>
    </row>
    <row r="1370" spans="1:4" ht="15" x14ac:dyDescent="0.25">
      <c r="A1370" s="150"/>
      <c r="B1370" s="149"/>
      <c r="C1370" s="148" t="s">
        <v>6428</v>
      </c>
      <c r="D1370" s="142"/>
    </row>
    <row r="1371" spans="1:4" ht="15" x14ac:dyDescent="0.25">
      <c r="A1371" s="150"/>
      <c r="B1371" s="149"/>
      <c r="C1371" s="148" t="s">
        <v>6429</v>
      </c>
      <c r="D1371" s="142"/>
    </row>
    <row r="1372" spans="1:4" ht="15" x14ac:dyDescent="0.25">
      <c r="A1372" s="150"/>
      <c r="B1372" s="149"/>
      <c r="C1372" s="148" t="s">
        <v>6430</v>
      </c>
      <c r="D1372" s="142"/>
    </row>
    <row r="1373" spans="1:4" ht="15" x14ac:dyDescent="0.25">
      <c r="A1373" s="150"/>
      <c r="B1373" s="149"/>
      <c r="C1373" s="148" t="s">
        <v>6431</v>
      </c>
      <c r="D1373" s="142"/>
    </row>
    <row r="1374" spans="1:4" ht="15" x14ac:dyDescent="0.25">
      <c r="A1374" s="150"/>
      <c r="B1374" s="149"/>
      <c r="C1374" s="148" t="s">
        <v>6432</v>
      </c>
      <c r="D1374" s="142"/>
    </row>
    <row r="1375" spans="1:4" ht="15" x14ac:dyDescent="0.25">
      <c r="A1375" s="150"/>
      <c r="B1375" s="149"/>
      <c r="C1375" s="148" t="s">
        <v>6433</v>
      </c>
      <c r="D1375" s="142"/>
    </row>
    <row r="1376" spans="1:4" ht="15" x14ac:dyDescent="0.25">
      <c r="A1376" s="150"/>
      <c r="B1376" s="149"/>
      <c r="C1376" s="148" t="s">
        <v>6434</v>
      </c>
      <c r="D1376" s="142"/>
    </row>
    <row r="1377" spans="1:4" ht="15" x14ac:dyDescent="0.25">
      <c r="A1377" s="150"/>
      <c r="B1377" s="149"/>
      <c r="C1377" s="148" t="s">
        <v>6435</v>
      </c>
      <c r="D1377" s="142"/>
    </row>
    <row r="1378" spans="1:4" ht="15" x14ac:dyDescent="0.25">
      <c r="A1378" s="150"/>
      <c r="B1378" s="149"/>
      <c r="C1378" s="148" t="s">
        <v>6436</v>
      </c>
      <c r="D1378" s="142"/>
    </row>
    <row r="1379" spans="1:4" ht="15" x14ac:dyDescent="0.25">
      <c r="A1379" s="150"/>
      <c r="B1379" s="149"/>
      <c r="C1379" s="148" t="s">
        <v>6437</v>
      </c>
      <c r="D1379" s="142"/>
    </row>
    <row r="1380" spans="1:4" ht="15" x14ac:dyDescent="0.25">
      <c r="A1380" s="150"/>
      <c r="B1380" s="149"/>
      <c r="C1380" s="148" t="s">
        <v>6438</v>
      </c>
      <c r="D1380" s="142"/>
    </row>
    <row r="1381" spans="1:4" ht="15" x14ac:dyDescent="0.25">
      <c r="A1381" s="150"/>
      <c r="B1381" s="149"/>
      <c r="C1381" s="148" t="s">
        <v>6439</v>
      </c>
      <c r="D1381" s="142"/>
    </row>
    <row r="1382" spans="1:4" ht="15" x14ac:dyDescent="0.25">
      <c r="A1382" s="150"/>
      <c r="B1382" s="149"/>
      <c r="C1382" s="149"/>
      <c r="D1382" s="142"/>
    </row>
    <row r="1383" spans="1:4" ht="15" x14ac:dyDescent="0.25">
      <c r="A1383" s="39">
        <v>42020</v>
      </c>
      <c r="B1383" s="148" t="s">
        <v>58</v>
      </c>
      <c r="C1383" s="148" t="s">
        <v>6044</v>
      </c>
      <c r="D1383" s="142">
        <v>1.3257000000000001</v>
      </c>
    </row>
    <row r="1384" spans="1:4" ht="15" x14ac:dyDescent="0.25">
      <c r="A1384" s="150"/>
      <c r="B1384" s="149"/>
      <c r="C1384" s="149"/>
      <c r="D1384" s="142"/>
    </row>
    <row r="1385" spans="1:4" ht="15" x14ac:dyDescent="0.25">
      <c r="A1385" s="39">
        <v>42034</v>
      </c>
      <c r="B1385" s="148" t="s">
        <v>50</v>
      </c>
      <c r="C1385" s="148" t="s">
        <v>6045</v>
      </c>
      <c r="D1385" s="142">
        <v>1.8456000000000001</v>
      </c>
    </row>
    <row r="1386" spans="1:4" ht="15" x14ac:dyDescent="0.25">
      <c r="A1386" s="150"/>
      <c r="B1386" s="149"/>
      <c r="C1386" s="149"/>
      <c r="D1386" s="142"/>
    </row>
    <row r="1387" spans="1:4" ht="15" x14ac:dyDescent="0.25">
      <c r="A1387" s="39">
        <v>42100</v>
      </c>
      <c r="B1387" s="148" t="s">
        <v>60</v>
      </c>
      <c r="C1387" s="148" t="s">
        <v>6046</v>
      </c>
      <c r="D1387" s="142">
        <v>1.7797000000000001</v>
      </c>
    </row>
    <row r="1388" spans="1:4" ht="15" x14ac:dyDescent="0.25">
      <c r="A1388" s="150"/>
      <c r="B1388" s="149"/>
      <c r="C1388" s="149"/>
      <c r="D1388" s="142"/>
    </row>
    <row r="1389" spans="1:4" ht="15" x14ac:dyDescent="0.25">
      <c r="A1389" s="39">
        <v>42140</v>
      </c>
      <c r="B1389" s="148" t="s">
        <v>236</v>
      </c>
      <c r="C1389" s="148" t="s">
        <v>6047</v>
      </c>
      <c r="D1389" s="142">
        <v>1.0415000000000001</v>
      </c>
    </row>
    <row r="1390" spans="1:4" ht="15" x14ac:dyDescent="0.25">
      <c r="A1390" s="150"/>
      <c r="B1390" s="149"/>
      <c r="C1390" s="149"/>
      <c r="D1390" s="142"/>
    </row>
    <row r="1391" spans="1:4" ht="15" x14ac:dyDescent="0.25">
      <c r="A1391" s="39">
        <v>42200</v>
      </c>
      <c r="B1391" s="148" t="s">
        <v>59</v>
      </c>
      <c r="C1391" s="148" t="s">
        <v>6048</v>
      </c>
      <c r="D1391" s="142">
        <v>1.4556</v>
      </c>
    </row>
    <row r="1392" spans="1:4" ht="15" x14ac:dyDescent="0.25">
      <c r="A1392" s="150"/>
      <c r="B1392" s="149"/>
      <c r="C1392" s="149"/>
      <c r="D1392" s="142"/>
    </row>
    <row r="1393" spans="1:4" ht="15" x14ac:dyDescent="0.25">
      <c r="A1393" s="39">
        <v>42220</v>
      </c>
      <c r="B1393" s="148" t="s">
        <v>7242</v>
      </c>
      <c r="C1393" s="148" t="s">
        <v>6049</v>
      </c>
      <c r="D1393" s="142">
        <v>1.7664000000000002</v>
      </c>
    </row>
    <row r="1394" spans="1:4" ht="15" x14ac:dyDescent="0.25">
      <c r="A1394" s="150"/>
      <c r="B1394" s="149"/>
      <c r="C1394" s="149"/>
      <c r="D1394" s="142"/>
    </row>
    <row r="1395" spans="1:4" ht="15" x14ac:dyDescent="0.25">
      <c r="A1395" s="39">
        <v>42340</v>
      </c>
      <c r="B1395" s="148" t="s">
        <v>103</v>
      </c>
      <c r="C1395" s="148" t="s">
        <v>6050</v>
      </c>
      <c r="D1395" s="142">
        <v>0.82180000000000009</v>
      </c>
    </row>
    <row r="1396" spans="1:4" ht="15" x14ac:dyDescent="0.25">
      <c r="A1396" s="150"/>
      <c r="B1396" s="149"/>
      <c r="C1396" s="148" t="s">
        <v>6051</v>
      </c>
      <c r="D1396" s="142"/>
    </row>
    <row r="1397" spans="1:4" ht="15" x14ac:dyDescent="0.25">
      <c r="A1397" s="150"/>
      <c r="B1397" s="149"/>
      <c r="C1397" s="148" t="s">
        <v>6052</v>
      </c>
      <c r="D1397" s="142"/>
    </row>
    <row r="1398" spans="1:4" ht="15" x14ac:dyDescent="0.25">
      <c r="A1398" s="150"/>
      <c r="B1398" s="149"/>
      <c r="C1398" s="149"/>
      <c r="D1398" s="142"/>
    </row>
    <row r="1399" spans="1:4" ht="15" x14ac:dyDescent="0.25">
      <c r="A1399" s="39">
        <v>42540</v>
      </c>
      <c r="B1399" s="148" t="s">
        <v>296</v>
      </c>
      <c r="C1399" s="148" t="s">
        <v>6053</v>
      </c>
      <c r="D1399" s="142">
        <v>0.83010000000000006</v>
      </c>
    </row>
    <row r="1400" spans="1:4" ht="15" x14ac:dyDescent="0.25">
      <c r="A1400" s="150"/>
      <c r="B1400" s="149"/>
      <c r="C1400" s="148" t="s">
        <v>6054</v>
      </c>
      <c r="D1400" s="142"/>
    </row>
    <row r="1401" spans="1:4" ht="15" x14ac:dyDescent="0.25">
      <c r="A1401" s="150"/>
      <c r="B1401" s="149"/>
      <c r="C1401" s="148" t="s">
        <v>6055</v>
      </c>
      <c r="D1401" s="142"/>
    </row>
    <row r="1402" spans="1:4" ht="15" x14ac:dyDescent="0.25">
      <c r="A1402" s="150"/>
      <c r="B1402" s="149"/>
      <c r="C1402" s="149"/>
      <c r="D1402" s="142"/>
    </row>
    <row r="1403" spans="1:4" ht="15" x14ac:dyDescent="0.25">
      <c r="A1403" s="39">
        <v>42644</v>
      </c>
      <c r="B1403" s="148" t="s">
        <v>359</v>
      </c>
      <c r="C1403" s="148" t="s">
        <v>6056</v>
      </c>
      <c r="D1403" s="142">
        <v>1.1802000000000001</v>
      </c>
    </row>
    <row r="1404" spans="1:4" ht="15" x14ac:dyDescent="0.25">
      <c r="A1404" s="150"/>
      <c r="B1404" s="149"/>
      <c r="C1404" s="148" t="s">
        <v>6057</v>
      </c>
      <c r="D1404" s="142"/>
    </row>
    <row r="1405" spans="1:4" ht="15" x14ac:dyDescent="0.25">
      <c r="A1405" s="150"/>
      <c r="B1405" s="149"/>
      <c r="C1405" s="149"/>
      <c r="D1405" s="142"/>
    </row>
    <row r="1406" spans="1:4" ht="15" x14ac:dyDescent="0.25">
      <c r="A1406" s="39">
        <v>42680</v>
      </c>
      <c r="B1406" s="148" t="s">
        <v>91</v>
      </c>
      <c r="C1406" s="148" t="s">
        <v>6058</v>
      </c>
      <c r="D1406" s="142">
        <v>0.78860000000000008</v>
      </c>
    </row>
    <row r="1407" spans="1:4" ht="15" x14ac:dyDescent="0.25">
      <c r="A1407" s="150"/>
      <c r="B1407" s="149"/>
      <c r="C1407" s="149"/>
      <c r="D1407" s="142"/>
    </row>
    <row r="1408" spans="1:4" ht="15" x14ac:dyDescent="0.25">
      <c r="A1408" s="39">
        <v>42700</v>
      </c>
      <c r="B1408" s="148" t="s">
        <v>7243</v>
      </c>
      <c r="C1408" s="148" t="s">
        <v>6059</v>
      </c>
      <c r="D1408" s="142">
        <v>0.83530000000000004</v>
      </c>
    </row>
    <row r="1409" spans="1:4" ht="15" x14ac:dyDescent="0.25">
      <c r="A1409" s="150"/>
      <c r="B1409" s="149"/>
      <c r="C1409" s="149"/>
      <c r="D1409" s="142"/>
    </row>
    <row r="1410" spans="1:4" ht="15" x14ac:dyDescent="0.25">
      <c r="A1410" s="39">
        <v>43100</v>
      </c>
      <c r="B1410" s="148" t="s">
        <v>376</v>
      </c>
      <c r="C1410" s="148" t="s">
        <v>6060</v>
      </c>
      <c r="D1410" s="142">
        <v>0.96350000000000002</v>
      </c>
    </row>
    <row r="1411" spans="1:4" ht="15" x14ac:dyDescent="0.25">
      <c r="A1411" s="150"/>
      <c r="B1411" s="149"/>
      <c r="C1411" s="149"/>
      <c r="D1411" s="142"/>
    </row>
    <row r="1412" spans="1:4" ht="15" x14ac:dyDescent="0.25">
      <c r="A1412" s="39">
        <v>43300</v>
      </c>
      <c r="B1412" s="148" t="s">
        <v>335</v>
      </c>
      <c r="C1412" s="148" t="s">
        <v>6061</v>
      </c>
      <c r="D1412" s="142">
        <v>0.82969999999999999</v>
      </c>
    </row>
    <row r="1413" spans="1:4" ht="15" x14ac:dyDescent="0.25">
      <c r="A1413" s="150"/>
      <c r="B1413" s="149"/>
      <c r="C1413" s="149"/>
      <c r="D1413" s="142"/>
    </row>
    <row r="1414" spans="1:4" ht="15" x14ac:dyDescent="0.25">
      <c r="A1414" s="39">
        <v>43340</v>
      </c>
      <c r="B1414" s="148" t="s">
        <v>170</v>
      </c>
      <c r="C1414" s="148" t="s">
        <v>6062</v>
      </c>
      <c r="D1414" s="142">
        <v>0.80290000000000006</v>
      </c>
    </row>
    <row r="1415" spans="1:4" ht="15" x14ac:dyDescent="0.25">
      <c r="A1415" s="150"/>
      <c r="B1415" s="149"/>
      <c r="C1415" s="148" t="s">
        <v>6063</v>
      </c>
      <c r="D1415" s="142"/>
    </row>
    <row r="1416" spans="1:4" ht="15" x14ac:dyDescent="0.25">
      <c r="A1416" s="150"/>
      <c r="B1416" s="149"/>
      <c r="C1416" s="148" t="s">
        <v>6064</v>
      </c>
      <c r="D1416" s="142"/>
    </row>
    <row r="1417" spans="1:4" ht="15" x14ac:dyDescent="0.25">
      <c r="A1417" s="150"/>
      <c r="B1417" s="149"/>
      <c r="C1417" s="149"/>
      <c r="D1417" s="142"/>
    </row>
    <row r="1418" spans="1:4" ht="15" x14ac:dyDescent="0.25">
      <c r="A1418" s="39">
        <v>43420</v>
      </c>
      <c r="B1418" s="148" t="s">
        <v>28</v>
      </c>
      <c r="C1418" s="148" t="s">
        <v>6065</v>
      </c>
      <c r="D1418" s="142">
        <v>0.82020000000000004</v>
      </c>
    </row>
    <row r="1419" spans="1:4" ht="15" x14ac:dyDescent="0.25">
      <c r="A1419" s="150"/>
      <c r="B1419" s="149"/>
      <c r="C1419" s="149"/>
      <c r="D1419" s="142"/>
    </row>
    <row r="1420" spans="1:4" ht="15" x14ac:dyDescent="0.25">
      <c r="A1420" s="39">
        <v>43580</v>
      </c>
      <c r="B1420" s="148" t="s">
        <v>154</v>
      </c>
      <c r="C1420" s="148" t="s">
        <v>6068</v>
      </c>
      <c r="D1420" s="142">
        <v>0.87360000000000004</v>
      </c>
    </row>
    <row r="1421" spans="1:4" ht="15" x14ac:dyDescent="0.25">
      <c r="A1421" s="150"/>
      <c r="B1421" s="149"/>
      <c r="C1421" s="148" t="s">
        <v>6069</v>
      </c>
      <c r="D1421" s="142"/>
    </row>
    <row r="1422" spans="1:4" ht="15" x14ac:dyDescent="0.25">
      <c r="A1422" s="150"/>
      <c r="B1422" s="149"/>
      <c r="C1422" s="148" t="s">
        <v>6070</v>
      </c>
      <c r="D1422" s="142"/>
    </row>
    <row r="1423" spans="1:4" ht="15" x14ac:dyDescent="0.25">
      <c r="A1423" s="150"/>
      <c r="B1423" s="149"/>
      <c r="C1423" s="148" t="s">
        <v>6071</v>
      </c>
      <c r="D1423" s="142"/>
    </row>
    <row r="1424" spans="1:4" ht="15" x14ac:dyDescent="0.25">
      <c r="A1424" s="150"/>
      <c r="B1424" s="149"/>
      <c r="C1424" s="149"/>
      <c r="D1424" s="142"/>
    </row>
    <row r="1425" spans="1:4" ht="15" x14ac:dyDescent="0.25">
      <c r="A1425" s="39">
        <v>43620</v>
      </c>
      <c r="B1425" s="148" t="s">
        <v>313</v>
      </c>
      <c r="C1425" s="148" t="s">
        <v>6072</v>
      </c>
      <c r="D1425" s="142">
        <v>0.80610000000000004</v>
      </c>
    </row>
    <row r="1426" spans="1:4" ht="15" x14ac:dyDescent="0.25">
      <c r="A1426" s="150"/>
      <c r="B1426" s="149"/>
      <c r="C1426" s="148" t="s">
        <v>6073</v>
      </c>
      <c r="D1426" s="142"/>
    </row>
    <row r="1427" spans="1:4" ht="15" x14ac:dyDescent="0.25">
      <c r="A1427" s="150"/>
      <c r="B1427" s="149"/>
      <c r="C1427" s="148" t="s">
        <v>6074</v>
      </c>
      <c r="D1427" s="142"/>
    </row>
    <row r="1428" spans="1:4" ht="15" x14ac:dyDescent="0.25">
      <c r="A1428" s="150"/>
      <c r="B1428" s="149"/>
      <c r="C1428" s="148" t="s">
        <v>6075</v>
      </c>
      <c r="D1428" s="142"/>
    </row>
    <row r="1429" spans="1:4" ht="15" x14ac:dyDescent="0.25">
      <c r="A1429" s="150"/>
      <c r="B1429" s="149"/>
      <c r="C1429" s="149"/>
      <c r="D1429" s="142"/>
    </row>
    <row r="1430" spans="1:4" ht="15" x14ac:dyDescent="0.25">
      <c r="A1430" s="39">
        <v>43780</v>
      </c>
      <c r="B1430" s="148" t="s">
        <v>147</v>
      </c>
      <c r="C1430" s="148" t="s">
        <v>6076</v>
      </c>
      <c r="D1430" s="142">
        <v>0.9395</v>
      </c>
    </row>
    <row r="1431" spans="1:4" ht="15" x14ac:dyDescent="0.25">
      <c r="A1431" s="150"/>
      <c r="B1431" s="149"/>
      <c r="C1431" s="148" t="s">
        <v>6077</v>
      </c>
      <c r="D1431" s="142"/>
    </row>
    <row r="1432" spans="1:4" ht="15" x14ac:dyDescent="0.25">
      <c r="A1432" s="150"/>
      <c r="B1432" s="149"/>
      <c r="C1432" s="149"/>
      <c r="D1432" s="142"/>
    </row>
    <row r="1433" spans="1:4" ht="15" x14ac:dyDescent="0.25">
      <c r="A1433" s="39">
        <v>43900</v>
      </c>
      <c r="B1433" s="148" t="s">
        <v>310</v>
      </c>
      <c r="C1433" s="148" t="s">
        <v>6078</v>
      </c>
      <c r="D1433" s="142">
        <v>0.89260000000000006</v>
      </c>
    </row>
    <row r="1434" spans="1:4" ht="15" x14ac:dyDescent="0.25">
      <c r="A1434" s="150"/>
      <c r="B1434" s="149"/>
      <c r="C1434" s="148"/>
      <c r="D1434" s="142"/>
    </row>
    <row r="1435" spans="1:4" ht="15" x14ac:dyDescent="0.25">
      <c r="A1435" s="150"/>
      <c r="B1435" s="149"/>
      <c r="C1435" s="149"/>
      <c r="D1435" s="142"/>
    </row>
    <row r="1436" spans="1:4" ht="15" x14ac:dyDescent="0.25">
      <c r="A1436" s="39">
        <v>44060</v>
      </c>
      <c r="B1436" s="148" t="s">
        <v>360</v>
      </c>
      <c r="C1436" s="148" t="s">
        <v>6079</v>
      </c>
      <c r="D1436" s="142">
        <v>1.0893000000000002</v>
      </c>
    </row>
    <row r="1437" spans="1:4" ht="15" x14ac:dyDescent="0.25">
      <c r="A1437" s="150"/>
      <c r="B1437" s="149"/>
      <c r="C1437" s="148" t="s">
        <v>6080</v>
      </c>
      <c r="D1437" s="142"/>
    </row>
    <row r="1438" spans="1:4" ht="15" x14ac:dyDescent="0.25">
      <c r="A1438" s="150"/>
      <c r="B1438" s="149"/>
      <c r="C1438"/>
      <c r="D1438" s="142"/>
    </row>
    <row r="1439" spans="1:4" ht="15" x14ac:dyDescent="0.25">
      <c r="A1439" s="150"/>
      <c r="B1439" s="149"/>
      <c r="C1439" s="149"/>
      <c r="D1439" s="142"/>
    </row>
    <row r="1440" spans="1:4" ht="15" x14ac:dyDescent="0.25">
      <c r="A1440" s="39">
        <v>44100</v>
      </c>
      <c r="B1440" s="148" t="s">
        <v>131</v>
      </c>
      <c r="C1440" s="148" t="s">
        <v>6081</v>
      </c>
      <c r="D1440" s="142">
        <v>0.91570000000000007</v>
      </c>
    </row>
    <row r="1441" spans="1:4" ht="15" x14ac:dyDescent="0.25">
      <c r="A1441" s="150"/>
      <c r="B1441" s="149"/>
      <c r="C1441" s="148" t="s">
        <v>6082</v>
      </c>
      <c r="D1441" s="142"/>
    </row>
    <row r="1442" spans="1:4" ht="15" x14ac:dyDescent="0.25">
      <c r="A1442" s="150"/>
      <c r="B1442" s="149"/>
      <c r="C1442" s="149"/>
      <c r="D1442" s="142"/>
    </row>
    <row r="1443" spans="1:4" ht="15" x14ac:dyDescent="0.25">
      <c r="A1443" s="39">
        <v>44140</v>
      </c>
      <c r="B1443" s="148" t="s">
        <v>188</v>
      </c>
      <c r="C1443" s="148" t="s">
        <v>7162</v>
      </c>
      <c r="D1443" s="142">
        <v>0.95100000000000007</v>
      </c>
    </row>
    <row r="1444" spans="1:4" ht="15" x14ac:dyDescent="0.25">
      <c r="A1444" s="150"/>
      <c r="B1444" s="149"/>
      <c r="C1444" s="148" t="s">
        <v>6083</v>
      </c>
      <c r="D1444" s="142"/>
    </row>
    <row r="1445" spans="1:4" ht="15" x14ac:dyDescent="0.25">
      <c r="A1445" s="150"/>
      <c r="B1445" s="149"/>
      <c r="C1445" s="148" t="s">
        <v>6084</v>
      </c>
      <c r="D1445" s="142"/>
    </row>
    <row r="1446" spans="1:4" ht="15" x14ac:dyDescent="0.25">
      <c r="A1446" s="150"/>
      <c r="B1446" s="149"/>
      <c r="C1446" s="149"/>
      <c r="D1446" s="142"/>
    </row>
    <row r="1447" spans="1:4" ht="15" x14ac:dyDescent="0.25">
      <c r="A1447" s="39">
        <v>44180</v>
      </c>
      <c r="B1447" s="148" t="s">
        <v>214</v>
      </c>
      <c r="C1447" s="148" t="s">
        <v>6085</v>
      </c>
      <c r="D1447" s="142">
        <v>0.75970000000000004</v>
      </c>
    </row>
    <row r="1448" spans="1:4" ht="15" x14ac:dyDescent="0.25">
      <c r="A1448" s="150"/>
      <c r="B1448" s="149"/>
      <c r="C1448" s="148" t="s">
        <v>6086</v>
      </c>
      <c r="D1448" s="142"/>
    </row>
    <row r="1449" spans="1:4" ht="15" x14ac:dyDescent="0.25">
      <c r="A1449" s="150"/>
      <c r="B1449" s="149"/>
      <c r="C1449" s="148" t="s">
        <v>6087</v>
      </c>
      <c r="D1449" s="142"/>
    </row>
    <row r="1450" spans="1:4" ht="15" x14ac:dyDescent="0.25">
      <c r="A1450" s="150"/>
      <c r="B1450" s="149"/>
      <c r="C1450" s="148" t="s">
        <v>6088</v>
      </c>
      <c r="D1450" s="142"/>
    </row>
    <row r="1451" spans="1:4" ht="15" x14ac:dyDescent="0.25">
      <c r="A1451" s="150"/>
      <c r="B1451" s="149"/>
      <c r="C1451" s="148" t="s">
        <v>6089</v>
      </c>
      <c r="D1451" s="142"/>
    </row>
    <row r="1452" spans="1:4" ht="15" x14ac:dyDescent="0.25">
      <c r="A1452" s="150"/>
      <c r="B1452" s="149"/>
      <c r="C1452" s="149"/>
      <c r="D1452" s="142"/>
    </row>
    <row r="1453" spans="1:4" ht="15" x14ac:dyDescent="0.25">
      <c r="A1453" s="39">
        <v>44220</v>
      </c>
      <c r="B1453" s="148" t="s">
        <v>268</v>
      </c>
      <c r="C1453" s="148" t="s">
        <v>6090</v>
      </c>
      <c r="D1453" s="142">
        <v>0.81940000000000002</v>
      </c>
    </row>
    <row r="1454" spans="1:4" ht="15" x14ac:dyDescent="0.25">
      <c r="A1454" s="150"/>
      <c r="B1454" s="149"/>
      <c r="C1454" s="149"/>
      <c r="D1454" s="142"/>
    </row>
    <row r="1455" spans="1:4" ht="15" x14ac:dyDescent="0.25">
      <c r="A1455" s="39">
        <v>44300</v>
      </c>
      <c r="B1455" s="148" t="s">
        <v>290</v>
      </c>
      <c r="C1455" s="148" t="s">
        <v>6091</v>
      </c>
      <c r="D1455" s="142">
        <v>1.0333000000000001</v>
      </c>
    </row>
    <row r="1456" spans="1:4" ht="15" x14ac:dyDescent="0.25">
      <c r="A1456" s="150"/>
      <c r="B1456" s="149"/>
      <c r="C1456" s="149"/>
      <c r="D1456" s="142"/>
    </row>
    <row r="1457" spans="1:4" ht="15" x14ac:dyDescent="0.25">
      <c r="A1457" s="39">
        <v>44420</v>
      </c>
      <c r="B1457" s="148" t="s">
        <v>7244</v>
      </c>
      <c r="C1457" s="148" t="s">
        <v>6092</v>
      </c>
      <c r="D1457" s="142">
        <v>0.89090000000000003</v>
      </c>
    </row>
    <row r="1458" spans="1:4" ht="15" x14ac:dyDescent="0.25">
      <c r="A1458" s="150"/>
      <c r="B1458" s="149"/>
      <c r="C1458" s="148" t="s">
        <v>6440</v>
      </c>
      <c r="D1458" s="142"/>
    </row>
    <row r="1459" spans="1:4" ht="15" x14ac:dyDescent="0.25">
      <c r="A1459" s="150"/>
      <c r="B1459" s="149"/>
      <c r="C1459" s="148" t="s">
        <v>6441</v>
      </c>
      <c r="D1459" s="142"/>
    </row>
    <row r="1460" spans="1:4" ht="15" x14ac:dyDescent="0.25">
      <c r="A1460" s="150"/>
      <c r="B1460" s="149"/>
      <c r="C1460" s="149"/>
      <c r="D1460" s="142"/>
    </row>
    <row r="1461" spans="1:4" ht="15" x14ac:dyDescent="0.25">
      <c r="A1461" s="39">
        <v>44700</v>
      </c>
      <c r="B1461" s="148" t="s">
        <v>7245</v>
      </c>
      <c r="C1461" s="148" t="s">
        <v>6093</v>
      </c>
      <c r="D1461" s="142">
        <v>1.6114000000000002</v>
      </c>
    </row>
    <row r="1462" spans="1:4" ht="15" x14ac:dyDescent="0.25">
      <c r="A1462" s="150"/>
      <c r="B1462" s="149"/>
      <c r="C1462" s="149"/>
      <c r="D1462" s="142"/>
    </row>
    <row r="1463" spans="1:4" ht="15" x14ac:dyDescent="0.25">
      <c r="A1463" s="39">
        <v>44940</v>
      </c>
      <c r="B1463" s="148" t="s">
        <v>311</v>
      </c>
      <c r="C1463" s="148" t="s">
        <v>7163</v>
      </c>
      <c r="D1463" s="142">
        <v>0.75830000000000009</v>
      </c>
    </row>
    <row r="1464" spans="1:4" ht="15" x14ac:dyDescent="0.25">
      <c r="A1464" s="147"/>
      <c r="B1464" s="148"/>
      <c r="C1464" s="148" t="s">
        <v>6094</v>
      </c>
      <c r="D1464" s="142"/>
    </row>
    <row r="1465" spans="1:4" ht="15" x14ac:dyDescent="0.25">
      <c r="A1465" s="150"/>
      <c r="B1465" s="149"/>
      <c r="C1465" s="149"/>
      <c r="D1465" s="142"/>
    </row>
    <row r="1466" spans="1:4" ht="15" x14ac:dyDescent="0.25">
      <c r="A1466" s="39">
        <v>45060</v>
      </c>
      <c r="B1466" s="148" t="s">
        <v>243</v>
      </c>
      <c r="C1466" s="148" t="s">
        <v>6095</v>
      </c>
      <c r="D1466" s="142">
        <v>1.0008000000000001</v>
      </c>
    </row>
    <row r="1467" spans="1:4" ht="15" x14ac:dyDescent="0.25">
      <c r="A1467" s="150"/>
      <c r="B1467" s="149"/>
      <c r="C1467" s="148" t="s">
        <v>6096</v>
      </c>
      <c r="D1467" s="142"/>
    </row>
    <row r="1468" spans="1:4" ht="15" x14ac:dyDescent="0.25">
      <c r="A1468" s="150"/>
      <c r="B1468" s="149"/>
      <c r="C1468" s="148" t="s">
        <v>6097</v>
      </c>
      <c r="D1468" s="142"/>
    </row>
    <row r="1469" spans="1:4" ht="15" x14ac:dyDescent="0.25">
      <c r="A1469" s="150"/>
      <c r="B1469" s="149"/>
      <c r="C1469" s="149"/>
      <c r="D1469" s="142"/>
    </row>
    <row r="1470" spans="1:4" ht="15" x14ac:dyDescent="0.25">
      <c r="A1470" s="39">
        <v>45104</v>
      </c>
      <c r="B1470" s="148" t="s">
        <v>361</v>
      </c>
      <c r="C1470" s="148" t="s">
        <v>6098</v>
      </c>
      <c r="D1470" s="142">
        <v>1.1828000000000001</v>
      </c>
    </row>
    <row r="1471" spans="1:4" ht="15" x14ac:dyDescent="0.25">
      <c r="A1471" s="150"/>
      <c r="B1471" s="149"/>
      <c r="C1471" s="149"/>
      <c r="D1471" s="142"/>
    </row>
    <row r="1472" spans="1:4" ht="15" x14ac:dyDescent="0.25">
      <c r="A1472" s="39">
        <v>45220</v>
      </c>
      <c r="B1472" s="148" t="s">
        <v>89</v>
      </c>
      <c r="C1472" s="148" t="s">
        <v>6099</v>
      </c>
      <c r="D1472" s="142">
        <v>0.79480000000000006</v>
      </c>
    </row>
    <row r="1473" spans="1:4" ht="15" x14ac:dyDescent="0.25">
      <c r="A1473" s="150"/>
      <c r="B1473" s="149"/>
      <c r="C1473" s="148" t="s">
        <v>6100</v>
      </c>
      <c r="D1473" s="142"/>
    </row>
    <row r="1474" spans="1:4" ht="15" x14ac:dyDescent="0.25">
      <c r="A1474" s="150"/>
      <c r="B1474" s="149"/>
      <c r="C1474" s="148" t="s">
        <v>6101</v>
      </c>
      <c r="D1474" s="142"/>
    </row>
    <row r="1475" spans="1:4" ht="15" x14ac:dyDescent="0.25">
      <c r="A1475" s="150"/>
      <c r="B1475" s="149"/>
      <c r="C1475" s="148" t="s">
        <v>6102</v>
      </c>
      <c r="D1475" s="142"/>
    </row>
    <row r="1476" spans="1:4" ht="15" x14ac:dyDescent="0.25">
      <c r="A1476" s="150"/>
      <c r="B1476" s="149"/>
      <c r="C1476" s="149"/>
      <c r="D1476" s="142"/>
    </row>
    <row r="1477" spans="1:4" ht="15" x14ac:dyDescent="0.25">
      <c r="A1477" s="39">
        <v>45300</v>
      </c>
      <c r="B1477" s="148" t="s">
        <v>90</v>
      </c>
      <c r="C1477" s="148" t="s">
        <v>6103</v>
      </c>
      <c r="D1477" s="142">
        <v>0.87909999999999999</v>
      </c>
    </row>
    <row r="1478" spans="1:4" ht="15" x14ac:dyDescent="0.25">
      <c r="A1478" s="150"/>
      <c r="B1478" s="149"/>
      <c r="C1478" s="148" t="s">
        <v>6104</v>
      </c>
      <c r="D1478" s="142"/>
    </row>
    <row r="1479" spans="1:4" ht="15" x14ac:dyDescent="0.25">
      <c r="A1479" s="150"/>
      <c r="B1479" s="149"/>
      <c r="C1479" s="148" t="s">
        <v>6105</v>
      </c>
      <c r="D1479" s="142"/>
    </row>
    <row r="1480" spans="1:4" ht="15" x14ac:dyDescent="0.25">
      <c r="A1480" s="150"/>
      <c r="B1480" s="149"/>
      <c r="C1480" s="148" t="s">
        <v>6106</v>
      </c>
      <c r="D1480" s="142"/>
    </row>
    <row r="1481" spans="1:4" ht="15" x14ac:dyDescent="0.25">
      <c r="A1481" s="150"/>
      <c r="B1481" s="149"/>
      <c r="C1481" s="149"/>
      <c r="D1481" s="142"/>
    </row>
    <row r="1482" spans="1:4" ht="15" x14ac:dyDescent="0.25">
      <c r="A1482" s="39">
        <v>45460</v>
      </c>
      <c r="B1482" s="148" t="s">
        <v>138</v>
      </c>
      <c r="C1482" s="148" t="s">
        <v>6107</v>
      </c>
      <c r="D1482" s="142">
        <v>0.85770000000000002</v>
      </c>
    </row>
    <row r="1483" spans="1:4" ht="15" x14ac:dyDescent="0.25">
      <c r="A1483" s="147"/>
      <c r="B1483" s="148"/>
      <c r="C1483" s="148" t="s">
        <v>7164</v>
      </c>
      <c r="D1483" s="142"/>
    </row>
    <row r="1484" spans="1:4" ht="15" x14ac:dyDescent="0.25">
      <c r="A1484" s="150"/>
      <c r="B1484" s="149"/>
      <c r="C1484" s="148" t="s">
        <v>6108</v>
      </c>
      <c r="D1484" s="142"/>
    </row>
    <row r="1485" spans="1:4" ht="15" x14ac:dyDescent="0.25">
      <c r="A1485" s="150"/>
      <c r="B1485" s="149"/>
      <c r="C1485" s="148" t="s">
        <v>6109</v>
      </c>
      <c r="D1485" s="142"/>
    </row>
    <row r="1486" spans="1:4" ht="15" x14ac:dyDescent="0.25">
      <c r="A1486" s="150"/>
      <c r="B1486" s="149"/>
      <c r="C1486" s="148" t="s">
        <v>6110</v>
      </c>
      <c r="D1486" s="142"/>
    </row>
    <row r="1487" spans="1:4" ht="15" x14ac:dyDescent="0.25">
      <c r="A1487" s="150"/>
      <c r="B1487" s="149"/>
      <c r="C1487" s="149"/>
      <c r="D1487" s="142"/>
    </row>
    <row r="1488" spans="1:4" ht="15" x14ac:dyDescent="0.25">
      <c r="A1488" s="39">
        <v>45500</v>
      </c>
      <c r="B1488" s="148" t="s">
        <v>40</v>
      </c>
      <c r="C1488" s="148" t="s">
        <v>6111</v>
      </c>
      <c r="D1488" s="142">
        <v>0.89760000000000006</v>
      </c>
    </row>
    <row r="1489" spans="1:4" ht="15" x14ac:dyDescent="0.25">
      <c r="A1489" s="150"/>
      <c r="B1489" s="149"/>
      <c r="C1489" s="148" t="s">
        <v>6112</v>
      </c>
      <c r="D1489" s="142"/>
    </row>
    <row r="1490" spans="1:4" ht="15" x14ac:dyDescent="0.25">
      <c r="A1490" s="150"/>
      <c r="B1490" s="149"/>
      <c r="C1490" s="148" t="s">
        <v>6113</v>
      </c>
      <c r="D1490" s="142"/>
    </row>
    <row r="1491" spans="1:4" ht="15" x14ac:dyDescent="0.25">
      <c r="A1491" s="150"/>
      <c r="B1491" s="149"/>
      <c r="C1491" s="149"/>
      <c r="D1491" s="142"/>
    </row>
    <row r="1492" spans="1:4" ht="15" x14ac:dyDescent="0.25">
      <c r="A1492" s="39">
        <v>45540</v>
      </c>
      <c r="B1492" s="148" t="s">
        <v>99</v>
      </c>
      <c r="C1492" s="148" t="s">
        <v>6114</v>
      </c>
      <c r="D1492" s="142">
        <v>0.75490000000000002</v>
      </c>
    </row>
    <row r="1493" spans="1:4" ht="15" x14ac:dyDescent="0.25">
      <c r="A1493" s="150"/>
      <c r="B1493" s="149"/>
      <c r="C1493" s="149"/>
      <c r="D1493" s="142"/>
    </row>
    <row r="1494" spans="1:4" ht="15" x14ac:dyDescent="0.25">
      <c r="A1494" s="39">
        <v>45780</v>
      </c>
      <c r="B1494" s="148" t="s">
        <v>271</v>
      </c>
      <c r="C1494" s="148" t="s">
        <v>6115</v>
      </c>
      <c r="D1494" s="142">
        <v>0.84940000000000004</v>
      </c>
    </row>
    <row r="1495" spans="1:4" ht="15" x14ac:dyDescent="0.25">
      <c r="A1495" s="150"/>
      <c r="B1495" s="149"/>
      <c r="C1495" s="148" t="s">
        <v>6116</v>
      </c>
      <c r="D1495" s="142"/>
    </row>
    <row r="1496" spans="1:4" ht="15" x14ac:dyDescent="0.25">
      <c r="A1496" s="150"/>
      <c r="B1496" s="149"/>
      <c r="C1496" s="148" t="s">
        <v>7165</v>
      </c>
      <c r="D1496" s="142"/>
    </row>
    <row r="1497" spans="1:4" ht="15" x14ac:dyDescent="0.25">
      <c r="A1497" s="150"/>
      <c r="B1497" s="149"/>
      <c r="C1497" s="148" t="s">
        <v>6117</v>
      </c>
      <c r="D1497" s="142"/>
    </row>
    <row r="1498" spans="1:4" ht="15" x14ac:dyDescent="0.25">
      <c r="A1498" s="150"/>
      <c r="B1498" s="149"/>
      <c r="C1498" s="149"/>
      <c r="D1498" s="142"/>
    </row>
    <row r="1499" spans="1:4" ht="15" x14ac:dyDescent="0.25">
      <c r="A1499" s="39">
        <v>45820</v>
      </c>
      <c r="B1499" s="148" t="s">
        <v>159</v>
      </c>
      <c r="C1499" s="148" t="s">
        <v>6118</v>
      </c>
      <c r="D1499" s="142">
        <v>0.82280000000000009</v>
      </c>
    </row>
    <row r="1500" spans="1:4" ht="15" x14ac:dyDescent="0.25">
      <c r="A1500" s="150"/>
      <c r="B1500" s="149"/>
      <c r="C1500" s="148" t="s">
        <v>6119</v>
      </c>
      <c r="D1500" s="142"/>
    </row>
    <row r="1501" spans="1:4" ht="15" x14ac:dyDescent="0.25">
      <c r="A1501" s="150"/>
      <c r="B1501" s="149"/>
      <c r="C1501" s="148" t="s">
        <v>6120</v>
      </c>
      <c r="D1501" s="142"/>
    </row>
    <row r="1502" spans="1:4" ht="15" x14ac:dyDescent="0.25">
      <c r="A1502" s="150"/>
      <c r="B1502" s="149"/>
      <c r="C1502" s="148" t="s">
        <v>6121</v>
      </c>
      <c r="D1502" s="142"/>
    </row>
    <row r="1503" spans="1:4" ht="15" x14ac:dyDescent="0.25">
      <c r="A1503" s="150"/>
      <c r="B1503" s="149"/>
      <c r="C1503" s="148" t="s">
        <v>6122</v>
      </c>
      <c r="D1503" s="142"/>
    </row>
    <row r="1504" spans="1:4" ht="15" x14ac:dyDescent="0.25">
      <c r="A1504" s="150"/>
      <c r="B1504" s="149"/>
      <c r="C1504" s="149"/>
      <c r="D1504" s="142"/>
    </row>
    <row r="1505" spans="1:4" ht="15" x14ac:dyDescent="0.25">
      <c r="A1505" s="39">
        <v>45940</v>
      </c>
      <c r="B1505" s="148" t="s">
        <v>7246</v>
      </c>
      <c r="C1505" s="148" t="s">
        <v>6123</v>
      </c>
      <c r="D1505" s="142">
        <v>1.0212000000000001</v>
      </c>
    </row>
    <row r="1506" spans="1:4" ht="15" x14ac:dyDescent="0.25">
      <c r="A1506" s="150"/>
      <c r="B1506" s="149"/>
      <c r="C1506" s="149"/>
      <c r="D1506" s="142"/>
    </row>
    <row r="1507" spans="1:4" ht="15" x14ac:dyDescent="0.25">
      <c r="A1507" s="39">
        <v>46060</v>
      </c>
      <c r="B1507" s="148" t="s">
        <v>31</v>
      </c>
      <c r="C1507" s="148" t="s">
        <v>6124</v>
      </c>
      <c r="D1507" s="142">
        <v>0.85510000000000008</v>
      </c>
    </row>
    <row r="1508" spans="1:4" ht="15" x14ac:dyDescent="0.25">
      <c r="A1508" s="150"/>
      <c r="B1508" s="149"/>
      <c r="C1508" s="149"/>
      <c r="D1508" s="142"/>
    </row>
    <row r="1509" spans="1:4" ht="15" x14ac:dyDescent="0.25">
      <c r="A1509" s="39">
        <v>46140</v>
      </c>
      <c r="B1509" s="148" t="s">
        <v>278</v>
      </c>
      <c r="C1509" s="148" t="s">
        <v>6125</v>
      </c>
      <c r="D1509" s="142">
        <v>0.82300000000000006</v>
      </c>
    </row>
    <row r="1510" spans="1:4" ht="15" x14ac:dyDescent="0.25">
      <c r="A1510" s="150"/>
      <c r="B1510" s="149"/>
      <c r="C1510" s="148" t="s">
        <v>6126</v>
      </c>
      <c r="D1510" s="142"/>
    </row>
    <row r="1511" spans="1:4" ht="15" x14ac:dyDescent="0.25">
      <c r="A1511" s="150"/>
      <c r="B1511" s="149"/>
      <c r="C1511" s="148" t="s">
        <v>6127</v>
      </c>
      <c r="D1511" s="142"/>
    </row>
    <row r="1512" spans="1:4" ht="15" x14ac:dyDescent="0.25">
      <c r="A1512" s="150"/>
      <c r="B1512" s="149"/>
      <c r="C1512" s="148" t="s">
        <v>6128</v>
      </c>
      <c r="D1512" s="142"/>
    </row>
    <row r="1513" spans="1:4" ht="15" x14ac:dyDescent="0.25">
      <c r="A1513" s="150"/>
      <c r="B1513" s="149"/>
      <c r="C1513" s="148" t="s">
        <v>6129</v>
      </c>
      <c r="D1513" s="142"/>
    </row>
    <row r="1514" spans="1:4" ht="15" x14ac:dyDescent="0.25">
      <c r="A1514" s="150"/>
      <c r="B1514" s="149"/>
      <c r="C1514" s="148" t="s">
        <v>6130</v>
      </c>
      <c r="D1514" s="142"/>
    </row>
    <row r="1515" spans="1:4" ht="15" x14ac:dyDescent="0.25">
      <c r="A1515" s="150"/>
      <c r="B1515" s="149"/>
      <c r="C1515" s="148" t="s">
        <v>6131</v>
      </c>
      <c r="D1515" s="142"/>
    </row>
    <row r="1516" spans="1:4" ht="15" x14ac:dyDescent="0.25">
      <c r="A1516" s="150"/>
      <c r="B1516" s="149"/>
      <c r="C1516" s="149"/>
      <c r="D1516" s="142"/>
    </row>
    <row r="1517" spans="1:4" ht="15" x14ac:dyDescent="0.25">
      <c r="A1517" s="39">
        <v>46220</v>
      </c>
      <c r="B1517" s="148" t="s">
        <v>20</v>
      </c>
      <c r="C1517" s="148" t="s">
        <v>7166</v>
      </c>
      <c r="D1517" s="142">
        <v>0.79780000000000006</v>
      </c>
    </row>
    <row r="1518" spans="1:4" ht="15" x14ac:dyDescent="0.25">
      <c r="A1518" s="150"/>
      <c r="B1518" s="149"/>
      <c r="C1518" s="148" t="s">
        <v>6132</v>
      </c>
      <c r="D1518" s="142"/>
    </row>
    <row r="1519" spans="1:4" ht="15" x14ac:dyDescent="0.25">
      <c r="A1519" s="150"/>
      <c r="B1519" s="149"/>
      <c r="C1519" s="148" t="s">
        <v>6133</v>
      </c>
      <c r="D1519" s="142"/>
    </row>
    <row r="1520" spans="1:4" ht="15" x14ac:dyDescent="0.25">
      <c r="A1520" s="150"/>
      <c r="B1520" s="149"/>
      <c r="C1520" s="148" t="s">
        <v>6134</v>
      </c>
      <c r="D1520" s="142"/>
    </row>
    <row r="1521" spans="1:4" ht="15" x14ac:dyDescent="0.25">
      <c r="A1521" s="150"/>
      <c r="B1521" s="149"/>
      <c r="C1521" s="149"/>
      <c r="D1521" s="142"/>
    </row>
    <row r="1522" spans="1:4" ht="15" x14ac:dyDescent="0.25">
      <c r="A1522" s="40">
        <v>46300</v>
      </c>
      <c r="B1522" s="148" t="s">
        <v>6237</v>
      </c>
      <c r="C1522" s="148" t="s">
        <v>6238</v>
      </c>
      <c r="D1522" s="142">
        <v>0.86960000000000004</v>
      </c>
    </row>
    <row r="1523" spans="1:4" ht="15" x14ac:dyDescent="0.25">
      <c r="A1523" s="150"/>
      <c r="B1523" s="148"/>
      <c r="C1523" s="148" t="s">
        <v>6239</v>
      </c>
      <c r="D1523" s="142"/>
    </row>
    <row r="1524" spans="1:4" ht="15" x14ac:dyDescent="0.25">
      <c r="A1524" s="150"/>
      <c r="B1524" s="148"/>
      <c r="C1524" s="148"/>
      <c r="D1524" s="142"/>
    </row>
    <row r="1525" spans="1:4" ht="15" x14ac:dyDescent="0.25">
      <c r="A1525" s="39">
        <v>46340</v>
      </c>
      <c r="B1525" s="148" t="s">
        <v>342</v>
      </c>
      <c r="C1525" s="148" t="s">
        <v>6135</v>
      </c>
      <c r="D1525" s="142">
        <v>0.84840000000000004</v>
      </c>
    </row>
    <row r="1526" spans="1:4" ht="15" x14ac:dyDescent="0.25">
      <c r="A1526" s="150"/>
      <c r="B1526" s="149"/>
      <c r="C1526" s="149"/>
      <c r="D1526" s="142"/>
    </row>
    <row r="1527" spans="1:4" ht="15" x14ac:dyDescent="0.25">
      <c r="A1527" s="39">
        <v>46520</v>
      </c>
      <c r="B1527" s="148" t="s">
        <v>112</v>
      </c>
      <c r="C1527" s="148" t="s">
        <v>6136</v>
      </c>
      <c r="D1527" s="142">
        <v>1.3098000000000001</v>
      </c>
    </row>
    <row r="1528" spans="1:4" ht="15" x14ac:dyDescent="0.25">
      <c r="A1528" s="150"/>
      <c r="B1528" s="149"/>
      <c r="C1528" s="149"/>
      <c r="D1528" s="142"/>
    </row>
    <row r="1529" spans="1:4" ht="15" x14ac:dyDescent="0.25">
      <c r="A1529" s="39">
        <v>46540</v>
      </c>
      <c r="B1529" s="148" t="s">
        <v>240</v>
      </c>
      <c r="C1529" s="148" t="s">
        <v>6137</v>
      </c>
      <c r="D1529" s="142">
        <v>0.87890000000000001</v>
      </c>
    </row>
    <row r="1530" spans="1:4" ht="15" x14ac:dyDescent="0.25">
      <c r="A1530" s="150"/>
      <c r="B1530" s="149"/>
      <c r="C1530" s="148" t="s">
        <v>6138</v>
      </c>
      <c r="D1530" s="142"/>
    </row>
    <row r="1531" spans="1:4" ht="15" x14ac:dyDescent="0.25">
      <c r="A1531" s="150"/>
      <c r="B1531" s="149"/>
      <c r="C1531" s="149"/>
      <c r="D1531" s="142"/>
    </row>
    <row r="1532" spans="1:4" ht="15" x14ac:dyDescent="0.25">
      <c r="A1532" s="39">
        <v>46660</v>
      </c>
      <c r="B1532" s="148" t="s">
        <v>102</v>
      </c>
      <c r="C1532" s="148" t="s">
        <v>6139</v>
      </c>
      <c r="D1532" s="142">
        <v>0.68190000000000006</v>
      </c>
    </row>
    <row r="1533" spans="1:4" ht="15" x14ac:dyDescent="0.25">
      <c r="A1533" s="150"/>
      <c r="B1533" s="149"/>
      <c r="C1533" s="148" t="s">
        <v>6140</v>
      </c>
      <c r="D1533" s="142"/>
    </row>
    <row r="1534" spans="1:4" ht="15" x14ac:dyDescent="0.25">
      <c r="A1534" s="150"/>
      <c r="B1534" s="149"/>
      <c r="C1534" s="148" t="s">
        <v>6141</v>
      </c>
      <c r="D1534" s="142"/>
    </row>
    <row r="1535" spans="1:4" ht="15" x14ac:dyDescent="0.25">
      <c r="A1535" s="150"/>
      <c r="B1535" s="149"/>
      <c r="C1535" s="148" t="s">
        <v>6142</v>
      </c>
      <c r="D1535" s="142"/>
    </row>
    <row r="1536" spans="1:4" ht="15" x14ac:dyDescent="0.25">
      <c r="A1536" s="150"/>
      <c r="B1536" s="149"/>
      <c r="C1536" s="149"/>
      <c r="D1536" s="142"/>
    </row>
    <row r="1537" spans="1:4" ht="15" x14ac:dyDescent="0.25">
      <c r="A1537" s="39">
        <v>46700</v>
      </c>
      <c r="B1537" s="148" t="s">
        <v>7247</v>
      </c>
      <c r="C1537" s="148" t="s">
        <v>6143</v>
      </c>
      <c r="D1537" s="142">
        <v>1.9686000000000001</v>
      </c>
    </row>
    <row r="1538" spans="1:4" ht="15" x14ac:dyDescent="0.25">
      <c r="A1538" s="150"/>
      <c r="B1538" s="149"/>
      <c r="C1538" s="149"/>
      <c r="D1538" s="142"/>
    </row>
    <row r="1539" spans="1:4" ht="15" x14ac:dyDescent="0.25">
      <c r="A1539" s="39">
        <v>47020</v>
      </c>
      <c r="B1539" s="148" t="s">
        <v>334</v>
      </c>
      <c r="C1539" s="148" t="s">
        <v>6144</v>
      </c>
      <c r="D1539" s="142">
        <v>0.81390000000000007</v>
      </c>
    </row>
    <row r="1540" spans="1:4" ht="15" x14ac:dyDescent="0.25">
      <c r="A1540" s="150"/>
      <c r="B1540" s="149"/>
      <c r="C1540" s="148" t="s">
        <v>6145</v>
      </c>
      <c r="D1540" s="142"/>
    </row>
    <row r="1541" spans="1:4" ht="15" x14ac:dyDescent="0.25">
      <c r="A1541" s="150"/>
      <c r="B1541" s="149"/>
      <c r="C1541" s="149"/>
      <c r="D1541" s="142"/>
    </row>
    <row r="1542" spans="1:4" ht="15" x14ac:dyDescent="0.25">
      <c r="A1542" s="39">
        <v>47220</v>
      </c>
      <c r="B1542" s="148" t="s">
        <v>230</v>
      </c>
      <c r="C1542" s="148" t="s">
        <v>6146</v>
      </c>
      <c r="D1542" s="142">
        <v>0.99520000000000008</v>
      </c>
    </row>
    <row r="1543" spans="1:4" ht="15" x14ac:dyDescent="0.25">
      <c r="A1543" s="150"/>
      <c r="B1543" s="149"/>
      <c r="C1543" s="149"/>
      <c r="D1543" s="142"/>
    </row>
    <row r="1544" spans="1:4" ht="15" x14ac:dyDescent="0.25">
      <c r="A1544" s="39">
        <v>47260</v>
      </c>
      <c r="B1544" s="148" t="s">
        <v>256</v>
      </c>
      <c r="C1544" s="148" t="s">
        <v>7167</v>
      </c>
      <c r="D1544" s="142">
        <v>0.87120000000000009</v>
      </c>
    </row>
    <row r="1545" spans="1:4" ht="15" x14ac:dyDescent="0.25">
      <c r="A1545" s="147"/>
      <c r="B1545" s="148"/>
      <c r="C1545" s="148" t="s">
        <v>6442</v>
      </c>
      <c r="D1545" s="142"/>
    </row>
    <row r="1546" spans="1:4" ht="15" x14ac:dyDescent="0.25">
      <c r="A1546" s="147"/>
      <c r="B1546" s="148"/>
      <c r="C1546" s="148" t="s">
        <v>7168</v>
      </c>
      <c r="D1546" s="142"/>
    </row>
    <row r="1547" spans="1:4" ht="15" x14ac:dyDescent="0.25">
      <c r="A1547" s="150"/>
      <c r="B1547" s="149"/>
      <c r="C1547" s="148" t="s">
        <v>6147</v>
      </c>
      <c r="D1547" s="142"/>
    </row>
    <row r="1548" spans="1:4" ht="15" x14ac:dyDescent="0.25">
      <c r="A1548" s="150"/>
      <c r="B1548" s="149"/>
      <c r="C1548" s="148" t="s">
        <v>6148</v>
      </c>
      <c r="D1548" s="142"/>
    </row>
    <row r="1549" spans="1:4" ht="15" x14ac:dyDescent="0.25">
      <c r="A1549" s="150"/>
      <c r="B1549" s="149"/>
      <c r="C1549" s="148" t="s">
        <v>6149</v>
      </c>
      <c r="D1549" s="142"/>
    </row>
    <row r="1550" spans="1:4" ht="15" x14ac:dyDescent="0.25">
      <c r="A1550" s="150"/>
      <c r="B1550" s="149"/>
      <c r="C1550" s="148" t="s">
        <v>6443</v>
      </c>
      <c r="D1550" s="142"/>
    </row>
    <row r="1551" spans="1:4" ht="15" x14ac:dyDescent="0.25">
      <c r="A1551" s="150"/>
      <c r="B1551" s="149"/>
      <c r="C1551" s="148" t="s">
        <v>6150</v>
      </c>
      <c r="D1551" s="142"/>
    </row>
    <row r="1552" spans="1:4" ht="15" x14ac:dyDescent="0.25">
      <c r="A1552" s="150"/>
      <c r="B1552" s="149"/>
      <c r="C1552" s="148" t="s">
        <v>6151</v>
      </c>
      <c r="D1552" s="142"/>
    </row>
    <row r="1553" spans="1:4" ht="15" x14ac:dyDescent="0.25">
      <c r="A1553" s="150"/>
      <c r="B1553" s="149"/>
      <c r="C1553" s="148" t="s">
        <v>6152</v>
      </c>
      <c r="D1553" s="142"/>
    </row>
    <row r="1554" spans="1:4" ht="15" x14ac:dyDescent="0.25">
      <c r="A1554" s="150"/>
      <c r="B1554" s="149"/>
      <c r="C1554" s="148" t="s">
        <v>7169</v>
      </c>
      <c r="D1554" s="142"/>
    </row>
    <row r="1555" spans="1:4" ht="15" x14ac:dyDescent="0.25">
      <c r="A1555" s="150"/>
      <c r="B1555" s="149"/>
      <c r="C1555" s="148" t="s">
        <v>6444</v>
      </c>
      <c r="D1555" s="142"/>
    </row>
    <row r="1556" spans="1:4" ht="15" x14ac:dyDescent="0.25">
      <c r="A1556" s="150"/>
      <c r="B1556" s="149"/>
      <c r="C1556" s="148" t="s">
        <v>6445</v>
      </c>
      <c r="D1556" s="142"/>
    </row>
    <row r="1557" spans="1:4" ht="15" x14ac:dyDescent="0.25">
      <c r="A1557" s="150"/>
      <c r="B1557" s="149"/>
      <c r="C1557" s="148" t="s">
        <v>6153</v>
      </c>
      <c r="D1557" s="142"/>
    </row>
    <row r="1558" spans="1:4" ht="15" x14ac:dyDescent="0.25">
      <c r="A1558" s="150"/>
      <c r="B1558" s="149"/>
      <c r="C1558" s="148" t="s">
        <v>6446</v>
      </c>
      <c r="D1558" s="142"/>
    </row>
    <row r="1559" spans="1:4" ht="15" x14ac:dyDescent="0.25">
      <c r="A1559" s="150"/>
      <c r="B1559" s="149"/>
      <c r="C1559" s="148" t="s">
        <v>6154</v>
      </c>
      <c r="D1559" s="142"/>
    </row>
    <row r="1560" spans="1:4" ht="15" x14ac:dyDescent="0.25">
      <c r="A1560" s="150"/>
      <c r="B1560" s="149"/>
      <c r="C1560" s="148" t="s">
        <v>6447</v>
      </c>
      <c r="D1560" s="142"/>
    </row>
    <row r="1561" spans="1:4" ht="15" x14ac:dyDescent="0.25">
      <c r="A1561" s="150"/>
      <c r="B1561" s="149"/>
      <c r="C1561" s="148" t="s">
        <v>6448</v>
      </c>
      <c r="D1561" s="142"/>
    </row>
    <row r="1562" spans="1:4" ht="15" x14ac:dyDescent="0.25">
      <c r="A1562" s="150"/>
      <c r="B1562" s="149"/>
      <c r="C1562" s="148" t="s">
        <v>6155</v>
      </c>
      <c r="D1562" s="142"/>
    </row>
    <row r="1563" spans="1:4" ht="15" x14ac:dyDescent="0.25">
      <c r="A1563" s="150"/>
      <c r="B1563" s="149"/>
      <c r="C1563" s="149"/>
      <c r="D1563" s="142"/>
    </row>
    <row r="1564" spans="1:4" ht="15" x14ac:dyDescent="0.25">
      <c r="A1564" s="39">
        <v>47300</v>
      </c>
      <c r="B1564" s="148" t="s">
        <v>7248</v>
      </c>
      <c r="C1564" s="148" t="s">
        <v>6156</v>
      </c>
      <c r="D1564" s="142">
        <v>0.92500000000000004</v>
      </c>
    </row>
    <row r="1565" spans="1:4" ht="15" x14ac:dyDescent="0.25">
      <c r="A1565" s="150"/>
      <c r="B1565" s="149"/>
      <c r="C1565" s="149"/>
      <c r="D1565" s="142"/>
    </row>
    <row r="1566" spans="1:4" ht="15" x14ac:dyDescent="0.25">
      <c r="A1566" s="39">
        <v>47380</v>
      </c>
      <c r="B1566" s="148" t="s">
        <v>333</v>
      </c>
      <c r="C1566" s="148" t="s">
        <v>6157</v>
      </c>
      <c r="D1566" s="142">
        <v>0.91720000000000002</v>
      </c>
    </row>
    <row r="1567" spans="1:4" ht="15" x14ac:dyDescent="0.25">
      <c r="A1567" s="150"/>
      <c r="B1567" s="149"/>
      <c r="C1567" s="148" t="s">
        <v>6158</v>
      </c>
      <c r="D1567" s="142"/>
    </row>
    <row r="1568" spans="1:4" ht="15" x14ac:dyDescent="0.25">
      <c r="A1568" s="150"/>
      <c r="B1568" s="149"/>
      <c r="C1568" s="149"/>
      <c r="D1568" s="142"/>
    </row>
    <row r="1569" spans="1:4" ht="15" x14ac:dyDescent="0.25">
      <c r="A1569" s="39">
        <v>47460</v>
      </c>
      <c r="B1569" s="148" t="s">
        <v>357</v>
      </c>
      <c r="C1569" s="148" t="s">
        <v>6159</v>
      </c>
      <c r="D1569" s="142">
        <v>1.0359</v>
      </c>
    </row>
    <row r="1570" spans="1:4" ht="15" x14ac:dyDescent="0.25">
      <c r="A1570" s="150"/>
      <c r="B1570" s="149"/>
      <c r="C1570"/>
      <c r="D1570" s="142"/>
    </row>
    <row r="1571" spans="1:4" ht="15" x14ac:dyDescent="0.25">
      <c r="A1571" s="150"/>
      <c r="B1571" s="149"/>
      <c r="C1571" s="149"/>
      <c r="D1571" s="142"/>
    </row>
    <row r="1572" spans="1:4" ht="15" x14ac:dyDescent="0.25">
      <c r="A1572" s="39">
        <v>47580</v>
      </c>
      <c r="B1572" s="148" t="s">
        <v>109</v>
      </c>
      <c r="C1572" s="148" t="s">
        <v>6160</v>
      </c>
      <c r="D1572" s="142">
        <v>0.76319999999999999</v>
      </c>
    </row>
    <row r="1573" spans="1:4" ht="15" x14ac:dyDescent="0.25">
      <c r="A1573" s="150"/>
      <c r="B1573" s="149"/>
      <c r="C1573" s="148" t="s">
        <v>6161</v>
      </c>
      <c r="D1573" s="142"/>
    </row>
    <row r="1574" spans="1:4" ht="15" x14ac:dyDescent="0.25">
      <c r="A1574" s="150"/>
      <c r="B1574" s="149"/>
      <c r="C1574" s="149"/>
      <c r="D1574" s="142"/>
    </row>
    <row r="1575" spans="1:4" ht="15" x14ac:dyDescent="0.25">
      <c r="A1575" s="39">
        <v>47664</v>
      </c>
      <c r="B1575" s="148" t="s">
        <v>196</v>
      </c>
      <c r="C1575" s="148" t="s">
        <v>6162</v>
      </c>
      <c r="D1575" s="142">
        <v>0.90080000000000005</v>
      </c>
    </row>
    <row r="1576" spans="1:4" ht="15" x14ac:dyDescent="0.25">
      <c r="A1576" s="150"/>
      <c r="B1576" s="149"/>
      <c r="C1576" s="148" t="s">
        <v>6163</v>
      </c>
      <c r="D1576" s="142"/>
    </row>
    <row r="1577" spans="1:4" ht="15" x14ac:dyDescent="0.25">
      <c r="A1577" s="150"/>
      <c r="B1577" s="149"/>
      <c r="C1577" s="148" t="s">
        <v>6164</v>
      </c>
      <c r="D1577" s="142"/>
    </row>
    <row r="1578" spans="1:4" ht="15" x14ac:dyDescent="0.25">
      <c r="A1578" s="150"/>
      <c r="B1578" s="149"/>
      <c r="C1578" s="148" t="s">
        <v>6165</v>
      </c>
      <c r="D1578" s="142"/>
    </row>
    <row r="1579" spans="1:4" ht="15" x14ac:dyDescent="0.25">
      <c r="A1579" s="150"/>
      <c r="B1579" s="149"/>
      <c r="C1579" s="148" t="s">
        <v>6166</v>
      </c>
      <c r="D1579" s="142"/>
    </row>
    <row r="1580" spans="1:4" ht="15" x14ac:dyDescent="0.25">
      <c r="A1580" s="150"/>
      <c r="B1580" s="149"/>
      <c r="C1580" s="149"/>
      <c r="D1580" s="142"/>
    </row>
    <row r="1581" spans="1:4" ht="15" x14ac:dyDescent="0.25">
      <c r="A1581" s="39">
        <v>47894</v>
      </c>
      <c r="B1581" s="148" t="s">
        <v>79</v>
      </c>
      <c r="C1581" s="148" t="s">
        <v>6167</v>
      </c>
      <c r="D1581" s="142">
        <v>1.0242</v>
      </c>
    </row>
    <row r="1582" spans="1:4" ht="15" x14ac:dyDescent="0.25">
      <c r="A1582" s="150"/>
      <c r="B1582" s="149"/>
      <c r="C1582" s="148" t="s">
        <v>6168</v>
      </c>
      <c r="D1582" s="142"/>
    </row>
    <row r="1583" spans="1:4" ht="15" x14ac:dyDescent="0.25">
      <c r="A1583" s="150"/>
      <c r="B1583" s="149"/>
      <c r="C1583" s="148" t="s">
        <v>6169</v>
      </c>
      <c r="D1583" s="142"/>
    </row>
    <row r="1584" spans="1:4" ht="15" x14ac:dyDescent="0.25">
      <c r="A1584" s="150"/>
      <c r="B1584" s="149"/>
      <c r="C1584" s="148" t="s">
        <v>6170</v>
      </c>
      <c r="D1584" s="142"/>
    </row>
    <row r="1585" spans="1:4" ht="15" x14ac:dyDescent="0.25">
      <c r="A1585" s="150"/>
      <c r="B1585" s="149"/>
      <c r="C1585" s="148" t="s">
        <v>6171</v>
      </c>
      <c r="D1585" s="142"/>
    </row>
    <row r="1586" spans="1:4" ht="15" x14ac:dyDescent="0.25">
      <c r="A1586" s="150"/>
      <c r="B1586" s="149"/>
      <c r="C1586" s="148" t="s">
        <v>6172</v>
      </c>
      <c r="D1586" s="142"/>
    </row>
    <row r="1587" spans="1:4" ht="15" x14ac:dyDescent="0.25">
      <c r="A1587" s="150"/>
      <c r="B1587" s="149"/>
      <c r="C1587" s="148" t="s">
        <v>7170</v>
      </c>
      <c r="D1587" s="142"/>
    </row>
    <row r="1588" spans="1:4" ht="15" x14ac:dyDescent="0.25">
      <c r="A1588" s="150"/>
      <c r="B1588" s="149"/>
      <c r="C1588" s="148" t="s">
        <v>6173</v>
      </c>
      <c r="D1588" s="142"/>
    </row>
    <row r="1589" spans="1:4" ht="15" x14ac:dyDescent="0.25">
      <c r="A1589" s="150"/>
      <c r="B1589" s="149"/>
      <c r="C1589" s="148" t="s">
        <v>7171</v>
      </c>
      <c r="D1589" s="142"/>
    </row>
    <row r="1590" spans="1:4" ht="15" x14ac:dyDescent="0.25">
      <c r="A1590" s="150"/>
      <c r="B1590" s="149"/>
      <c r="C1590" s="148" t="s">
        <v>6174</v>
      </c>
      <c r="D1590" s="142"/>
    </row>
    <row r="1591" spans="1:4" ht="15" x14ac:dyDescent="0.25">
      <c r="A1591" s="150"/>
      <c r="B1591" s="149"/>
      <c r="C1591" s="148" t="s">
        <v>7172</v>
      </c>
      <c r="D1591" s="142"/>
    </row>
    <row r="1592" spans="1:4" ht="15" x14ac:dyDescent="0.25">
      <c r="A1592" s="150"/>
      <c r="B1592" s="149"/>
      <c r="C1592" s="148" t="s">
        <v>6175</v>
      </c>
      <c r="D1592" s="142"/>
    </row>
    <row r="1593" spans="1:4" ht="15" x14ac:dyDescent="0.25">
      <c r="A1593" s="150"/>
      <c r="B1593" s="149"/>
      <c r="C1593" s="148" t="s">
        <v>6176</v>
      </c>
      <c r="D1593" s="142"/>
    </row>
    <row r="1594" spans="1:4" ht="15" x14ac:dyDescent="0.25">
      <c r="A1594" s="150"/>
      <c r="B1594" s="149"/>
      <c r="C1594" s="148" t="s">
        <v>7173</v>
      </c>
      <c r="D1594" s="142"/>
    </row>
    <row r="1595" spans="1:4" ht="15" x14ac:dyDescent="0.25">
      <c r="A1595" s="150"/>
      <c r="B1595" s="149"/>
      <c r="C1595" s="148" t="s">
        <v>7174</v>
      </c>
      <c r="D1595" s="142"/>
    </row>
    <row r="1596" spans="1:4" ht="15" x14ac:dyDescent="0.25">
      <c r="A1596" s="150"/>
      <c r="B1596" s="149"/>
      <c r="C1596" s="148" t="s">
        <v>7175</v>
      </c>
      <c r="D1596" s="142"/>
    </row>
    <row r="1597" spans="1:4" ht="15" x14ac:dyDescent="0.25">
      <c r="A1597" s="150"/>
      <c r="B1597" s="149"/>
      <c r="C1597" s="148" t="s">
        <v>6177</v>
      </c>
      <c r="D1597" s="142"/>
    </row>
    <row r="1598" spans="1:4" ht="15" x14ac:dyDescent="0.25">
      <c r="A1598" s="150"/>
      <c r="B1598" s="149"/>
      <c r="C1598" s="148" t="s">
        <v>6178</v>
      </c>
      <c r="D1598" s="142"/>
    </row>
    <row r="1599" spans="1:4" ht="15" x14ac:dyDescent="0.25">
      <c r="A1599" s="150"/>
      <c r="B1599" s="149"/>
      <c r="C1599" s="148" t="s">
        <v>6179</v>
      </c>
      <c r="D1599" s="142"/>
    </row>
    <row r="1600" spans="1:4" ht="15" x14ac:dyDescent="0.25">
      <c r="A1600" s="150"/>
      <c r="B1600" s="149"/>
      <c r="C1600" s="148" t="s">
        <v>6180</v>
      </c>
      <c r="D1600" s="142"/>
    </row>
    <row r="1601" spans="1:4" ht="15" x14ac:dyDescent="0.25">
      <c r="A1601" s="150"/>
      <c r="B1601" s="149"/>
      <c r="C1601" s="148" t="s">
        <v>6181</v>
      </c>
      <c r="D1601" s="142"/>
    </row>
    <row r="1602" spans="1:4" ht="15" x14ac:dyDescent="0.25">
      <c r="A1602" s="150"/>
      <c r="B1602" s="149"/>
      <c r="C1602" s="148" t="s">
        <v>6182</v>
      </c>
      <c r="D1602" s="142"/>
    </row>
    <row r="1603" spans="1:4" ht="15" x14ac:dyDescent="0.25">
      <c r="A1603" s="150"/>
      <c r="B1603" s="149"/>
      <c r="C1603" s="148" t="s">
        <v>6183</v>
      </c>
      <c r="D1603" s="142"/>
    </row>
    <row r="1604" spans="1:4" ht="15" x14ac:dyDescent="0.25">
      <c r="A1604" s="150"/>
      <c r="B1604" s="149"/>
      <c r="C1604" s="149"/>
      <c r="D1604" s="142"/>
    </row>
    <row r="1605" spans="1:4" ht="15" x14ac:dyDescent="0.25">
      <c r="A1605" s="39">
        <v>47940</v>
      </c>
      <c r="B1605" s="148" t="s">
        <v>149</v>
      </c>
      <c r="C1605" s="148" t="s">
        <v>6184</v>
      </c>
      <c r="D1605" s="142">
        <v>0.78880000000000006</v>
      </c>
    </row>
    <row r="1606" spans="1:4" ht="15" x14ac:dyDescent="0.25">
      <c r="A1606" s="150"/>
      <c r="B1606" s="149"/>
      <c r="C1606" s="148" t="s">
        <v>6185</v>
      </c>
      <c r="D1606" s="142"/>
    </row>
    <row r="1607" spans="1:4" ht="15" x14ac:dyDescent="0.25">
      <c r="A1607" s="150"/>
      <c r="B1607" s="149"/>
      <c r="C1607" s="148" t="s">
        <v>6186</v>
      </c>
      <c r="D1607" s="142"/>
    </row>
    <row r="1608" spans="1:4" ht="15" x14ac:dyDescent="0.25">
      <c r="A1608" s="150"/>
      <c r="B1608" s="149"/>
      <c r="C1608" s="149"/>
      <c r="D1608" s="142"/>
    </row>
    <row r="1609" spans="1:4" ht="15" x14ac:dyDescent="0.25">
      <c r="A1609" s="39">
        <v>48060</v>
      </c>
      <c r="B1609" s="148" t="s">
        <v>241</v>
      </c>
      <c r="C1609" s="148" t="s">
        <v>6187</v>
      </c>
      <c r="D1609" s="142">
        <v>0.9</v>
      </c>
    </row>
    <row r="1610" spans="1:4" ht="15" x14ac:dyDescent="0.25">
      <c r="A1610" s="150"/>
      <c r="B1610" s="149"/>
      <c r="C1610" s="149"/>
      <c r="D1610" s="142"/>
    </row>
    <row r="1611" spans="1:4" ht="15" x14ac:dyDescent="0.25">
      <c r="A1611" s="39">
        <v>48140</v>
      </c>
      <c r="B1611" s="148" t="s">
        <v>7249</v>
      </c>
      <c r="C1611" s="148" t="s">
        <v>7176</v>
      </c>
      <c r="D1611" s="142">
        <v>0.8599</v>
      </c>
    </row>
    <row r="1612" spans="1:4" ht="15" x14ac:dyDescent="0.25">
      <c r="A1612" s="147"/>
      <c r="B1612" s="148"/>
      <c r="C1612" s="148" t="s">
        <v>6188</v>
      </c>
      <c r="D1612" s="142"/>
    </row>
    <row r="1613" spans="1:4" ht="15" x14ac:dyDescent="0.25">
      <c r="A1613" s="150"/>
      <c r="B1613" s="149"/>
      <c r="C1613" s="149"/>
      <c r="D1613" s="142"/>
    </row>
    <row r="1614" spans="1:4" ht="15" x14ac:dyDescent="0.25">
      <c r="A1614" s="39">
        <v>48260</v>
      </c>
      <c r="B1614" s="148" t="s">
        <v>272</v>
      </c>
      <c r="C1614" s="148" t="s">
        <v>6189</v>
      </c>
      <c r="D1614" s="142">
        <v>0.71679999999999999</v>
      </c>
    </row>
    <row r="1615" spans="1:4" ht="15" x14ac:dyDescent="0.25">
      <c r="A1615" s="150"/>
      <c r="B1615" s="149"/>
      <c r="C1615" s="148" t="s">
        <v>6190</v>
      </c>
      <c r="D1615" s="142"/>
    </row>
    <row r="1616" spans="1:4" ht="15" x14ac:dyDescent="0.25">
      <c r="A1616" s="150"/>
      <c r="B1616" s="149"/>
      <c r="C1616" s="148" t="s">
        <v>6191</v>
      </c>
      <c r="D1616" s="142"/>
    </row>
    <row r="1617" spans="1:4" ht="15" x14ac:dyDescent="0.25">
      <c r="A1617" s="150"/>
      <c r="B1617" s="149"/>
      <c r="C1617" s="149"/>
      <c r="D1617" s="142"/>
    </row>
    <row r="1618" spans="1:4" ht="15" x14ac:dyDescent="0.25">
      <c r="A1618" s="39">
        <v>48300</v>
      </c>
      <c r="B1618" s="148" t="s">
        <v>356</v>
      </c>
      <c r="C1618" s="148" t="s">
        <v>6192</v>
      </c>
      <c r="D1618" s="142">
        <v>0.95500000000000007</v>
      </c>
    </row>
    <row r="1619" spans="1:4" ht="15" x14ac:dyDescent="0.25">
      <c r="A1619" s="150"/>
      <c r="B1619" s="149"/>
      <c r="C1619" s="148" t="s">
        <v>6193</v>
      </c>
      <c r="D1619" s="142"/>
    </row>
    <row r="1620" spans="1:4" ht="15" x14ac:dyDescent="0.25">
      <c r="A1620" s="150"/>
      <c r="B1620" s="149"/>
      <c r="C1620" s="149"/>
      <c r="D1620" s="142"/>
    </row>
    <row r="1621" spans="1:4" ht="15" x14ac:dyDescent="0.25">
      <c r="A1621" s="39">
        <v>48424</v>
      </c>
      <c r="B1621" s="148" t="s">
        <v>7250</v>
      </c>
      <c r="C1621" s="148" t="s">
        <v>6194</v>
      </c>
      <c r="D1621" s="142">
        <v>0.90360000000000007</v>
      </c>
    </row>
    <row r="1622" spans="1:4" ht="15" x14ac:dyDescent="0.25">
      <c r="A1622" s="150"/>
      <c r="B1622" s="149"/>
      <c r="C1622" s="149"/>
      <c r="D1622" s="142"/>
    </row>
    <row r="1623" spans="1:4" ht="15" x14ac:dyDescent="0.25">
      <c r="A1623" s="39">
        <v>48540</v>
      </c>
      <c r="B1623" s="148" t="s">
        <v>266</v>
      </c>
      <c r="C1623" s="148" t="s">
        <v>6195</v>
      </c>
      <c r="D1623" s="142">
        <v>0.67610000000000003</v>
      </c>
    </row>
    <row r="1624" spans="1:4" ht="15" x14ac:dyDescent="0.25">
      <c r="A1624" s="150"/>
      <c r="B1624" s="149"/>
      <c r="C1624" s="148" t="s">
        <v>6196</v>
      </c>
      <c r="D1624" s="142"/>
    </row>
    <row r="1625" spans="1:4" ht="15" x14ac:dyDescent="0.25">
      <c r="A1625" s="150"/>
      <c r="B1625" s="149"/>
      <c r="C1625" s="148" t="s">
        <v>6197</v>
      </c>
      <c r="D1625" s="142"/>
    </row>
    <row r="1626" spans="1:4" ht="15" x14ac:dyDescent="0.25">
      <c r="A1626" s="150"/>
      <c r="B1626" s="149"/>
      <c r="C1626" s="149"/>
      <c r="D1626" s="142"/>
    </row>
    <row r="1627" spans="1:4" ht="15" x14ac:dyDescent="0.25">
      <c r="A1627" s="39">
        <v>48620</v>
      </c>
      <c r="B1627" s="148" t="s">
        <v>156</v>
      </c>
      <c r="C1627" s="148" t="s">
        <v>6198</v>
      </c>
      <c r="D1627" s="142">
        <v>0.82340000000000002</v>
      </c>
    </row>
    <row r="1628" spans="1:4" ht="15" x14ac:dyDescent="0.25">
      <c r="A1628" s="150"/>
      <c r="B1628" s="149"/>
      <c r="C1628" s="148" t="s">
        <v>6199</v>
      </c>
      <c r="D1628" s="142"/>
    </row>
    <row r="1629" spans="1:4" ht="15" x14ac:dyDescent="0.25">
      <c r="A1629" s="150"/>
      <c r="B1629" s="149"/>
      <c r="C1629" s="148" t="s">
        <v>6200</v>
      </c>
      <c r="D1629" s="142"/>
    </row>
    <row r="1630" spans="1:4" ht="15" x14ac:dyDescent="0.25">
      <c r="A1630" s="150"/>
      <c r="B1630" s="149"/>
      <c r="C1630" s="148" t="s">
        <v>6201</v>
      </c>
      <c r="D1630" s="142"/>
    </row>
    <row r="1631" spans="1:4" ht="15" x14ac:dyDescent="0.25">
      <c r="A1631" s="150"/>
      <c r="B1631" s="149"/>
      <c r="C1631" s="149"/>
      <c r="D1631" s="142"/>
    </row>
    <row r="1632" spans="1:4" ht="15" x14ac:dyDescent="0.25">
      <c r="A1632" s="39">
        <v>48660</v>
      </c>
      <c r="B1632" s="148" t="s">
        <v>321</v>
      </c>
      <c r="C1632" s="148" t="s">
        <v>6202</v>
      </c>
      <c r="D1632" s="142">
        <v>0.88350000000000006</v>
      </c>
    </row>
    <row r="1633" spans="1:4" ht="15" x14ac:dyDescent="0.25">
      <c r="A1633" s="150"/>
      <c r="B1633" s="149"/>
      <c r="C1633" s="148" t="s">
        <v>6203</v>
      </c>
      <c r="D1633" s="142"/>
    </row>
    <row r="1634" spans="1:4" ht="15" x14ac:dyDescent="0.25">
      <c r="A1634" s="150"/>
      <c r="B1634" s="149"/>
      <c r="C1634" s="148" t="s">
        <v>6204</v>
      </c>
      <c r="D1634" s="142"/>
    </row>
    <row r="1635" spans="1:4" ht="15" x14ac:dyDescent="0.25">
      <c r="A1635" s="150"/>
      <c r="B1635" s="149"/>
      <c r="C1635" s="149"/>
      <c r="D1635" s="142"/>
    </row>
    <row r="1636" spans="1:4" ht="15" x14ac:dyDescent="0.25">
      <c r="A1636" s="39">
        <v>48700</v>
      </c>
      <c r="B1636" s="148" t="s">
        <v>299</v>
      </c>
      <c r="C1636" s="148" t="s">
        <v>6205</v>
      </c>
      <c r="D1636" s="142">
        <v>0.8518</v>
      </c>
    </row>
    <row r="1637" spans="1:4" ht="15" x14ac:dyDescent="0.25">
      <c r="A1637" s="150"/>
      <c r="B1637" s="149"/>
      <c r="C1637" s="149"/>
      <c r="D1637" s="142"/>
    </row>
    <row r="1638" spans="1:4" ht="15" x14ac:dyDescent="0.25">
      <c r="A1638" s="39">
        <v>48864</v>
      </c>
      <c r="B1638" s="148" t="s">
        <v>77</v>
      </c>
      <c r="C1638" s="148" t="s">
        <v>6206</v>
      </c>
      <c r="D1638" s="142">
        <v>1.0530000000000002</v>
      </c>
    </row>
    <row r="1639" spans="1:4" ht="15" x14ac:dyDescent="0.25">
      <c r="A1639" s="150"/>
      <c r="B1639" s="149"/>
      <c r="C1639" s="148" t="s">
        <v>6207</v>
      </c>
      <c r="D1639" s="142"/>
    </row>
    <row r="1640" spans="1:4" ht="15" x14ac:dyDescent="0.25">
      <c r="A1640" s="150"/>
      <c r="B1640" s="149"/>
      <c r="C1640" s="148" t="s">
        <v>6208</v>
      </c>
      <c r="D1640" s="142"/>
    </row>
    <row r="1641" spans="1:4" ht="15" x14ac:dyDescent="0.25">
      <c r="A1641" s="150"/>
      <c r="B1641" s="149"/>
      <c r="C1641" s="149"/>
      <c r="D1641" s="142"/>
    </row>
    <row r="1642" spans="1:4" ht="15" x14ac:dyDescent="0.25">
      <c r="A1642" s="39">
        <v>48900</v>
      </c>
      <c r="B1642" s="148" t="s">
        <v>260</v>
      </c>
      <c r="C1642" s="148" t="s">
        <v>6209</v>
      </c>
      <c r="D1642" s="142">
        <v>0.86230000000000007</v>
      </c>
    </row>
    <row r="1643" spans="1:4" ht="15" x14ac:dyDescent="0.25">
      <c r="A1643" s="150"/>
      <c r="B1643" s="149"/>
      <c r="C1643" s="148" t="s">
        <v>6210</v>
      </c>
      <c r="D1643" s="142"/>
    </row>
    <row r="1644" spans="1:4" ht="15" x14ac:dyDescent="0.25">
      <c r="A1644" s="150"/>
      <c r="B1644" s="149"/>
      <c r="C1644" s="149"/>
      <c r="D1644" s="142"/>
    </row>
    <row r="1645" spans="1:4" ht="15" x14ac:dyDescent="0.25">
      <c r="A1645" s="39">
        <v>49020</v>
      </c>
      <c r="B1645" s="148" t="s">
        <v>353</v>
      </c>
      <c r="C1645" s="148" t="s">
        <v>6211</v>
      </c>
      <c r="D1645" s="142">
        <v>0.87380000000000002</v>
      </c>
    </row>
    <row r="1646" spans="1:4" ht="15" x14ac:dyDescent="0.25">
      <c r="A1646" s="150"/>
      <c r="B1646" s="149"/>
      <c r="C1646" s="148" t="s">
        <v>6212</v>
      </c>
      <c r="D1646" s="142"/>
    </row>
    <row r="1647" spans="1:4" ht="15" x14ac:dyDescent="0.25">
      <c r="A1647" s="150"/>
      <c r="B1647" s="149"/>
      <c r="C1647" s="148" t="s">
        <v>6213</v>
      </c>
      <c r="D1647" s="142"/>
    </row>
    <row r="1648" spans="1:4" ht="15" x14ac:dyDescent="0.25">
      <c r="A1648" s="150"/>
      <c r="B1648" s="149"/>
      <c r="C1648" s="149"/>
      <c r="D1648" s="142"/>
    </row>
    <row r="1649" spans="1:4" ht="15" x14ac:dyDescent="0.25">
      <c r="A1649" s="39">
        <v>49180</v>
      </c>
      <c r="B1649" s="148" t="s">
        <v>257</v>
      </c>
      <c r="C1649" s="148" t="s">
        <v>6214</v>
      </c>
      <c r="D1649" s="142">
        <v>0.95710000000000006</v>
      </c>
    </row>
    <row r="1650" spans="1:4" ht="15" x14ac:dyDescent="0.25">
      <c r="A1650" s="150"/>
      <c r="B1650" s="149"/>
      <c r="C1650" s="148" t="s">
        <v>6215</v>
      </c>
      <c r="D1650" s="142"/>
    </row>
    <row r="1651" spans="1:4" ht="15" x14ac:dyDescent="0.25">
      <c r="A1651" s="150"/>
      <c r="B1651" s="149"/>
      <c r="C1651" s="148" t="s">
        <v>6216</v>
      </c>
      <c r="D1651" s="142"/>
    </row>
    <row r="1652" spans="1:4" ht="15" x14ac:dyDescent="0.25">
      <c r="A1652" s="150"/>
      <c r="B1652" s="149"/>
      <c r="C1652" s="148" t="s">
        <v>6217</v>
      </c>
      <c r="D1652" s="142"/>
    </row>
    <row r="1653" spans="1:4" ht="15" x14ac:dyDescent="0.25">
      <c r="A1653" s="150"/>
      <c r="B1653" s="149"/>
      <c r="C1653" s="148" t="s">
        <v>6218</v>
      </c>
      <c r="D1653" s="142"/>
    </row>
    <row r="1654" spans="1:4" ht="15" x14ac:dyDescent="0.25">
      <c r="A1654" s="150"/>
      <c r="B1654" s="149"/>
      <c r="C1654" s="149"/>
      <c r="D1654" s="142"/>
    </row>
    <row r="1655" spans="1:4" ht="15" x14ac:dyDescent="0.25">
      <c r="A1655" s="39">
        <v>49340</v>
      </c>
      <c r="B1655" s="148" t="s">
        <v>75</v>
      </c>
      <c r="C1655" s="148" t="s">
        <v>6219</v>
      </c>
      <c r="D1655" s="142">
        <v>1.0734000000000001</v>
      </c>
    </row>
    <row r="1656" spans="1:4" ht="15" x14ac:dyDescent="0.25">
      <c r="A1656" s="150"/>
      <c r="B1656" s="149"/>
      <c r="C1656" s="148" t="s">
        <v>6220</v>
      </c>
      <c r="D1656" s="142"/>
    </row>
    <row r="1657" spans="1:4" ht="15" x14ac:dyDescent="0.25">
      <c r="A1657" s="150"/>
      <c r="B1657" s="149"/>
      <c r="C1657" s="149"/>
      <c r="D1657" s="142"/>
    </row>
    <row r="1658" spans="1:4" ht="15" x14ac:dyDescent="0.25">
      <c r="A1658" s="39">
        <v>49420</v>
      </c>
      <c r="B1658" s="148" t="s">
        <v>364</v>
      </c>
      <c r="C1658" s="148" t="s">
        <v>6221</v>
      </c>
      <c r="D1658" s="142">
        <v>0.92200000000000004</v>
      </c>
    </row>
    <row r="1659" spans="1:4" ht="15" x14ac:dyDescent="0.25">
      <c r="A1659" s="150"/>
      <c r="B1659" s="149"/>
      <c r="C1659" s="149"/>
      <c r="D1659" s="142"/>
    </row>
    <row r="1660" spans="1:4" ht="15" x14ac:dyDescent="0.25">
      <c r="A1660" s="39">
        <v>49500</v>
      </c>
      <c r="B1660" s="143"/>
      <c r="C1660" s="154" t="s">
        <v>7177</v>
      </c>
      <c r="D1660" s="142">
        <v>0.31040000000000001</v>
      </c>
    </row>
    <row r="1661" spans="1:4" ht="15" x14ac:dyDescent="0.25">
      <c r="A1661" s="155"/>
      <c r="B1661" s="143"/>
      <c r="C1661" s="154" t="s">
        <v>5909</v>
      </c>
      <c r="D1661" s="142"/>
    </row>
    <row r="1662" spans="1:4" ht="15" x14ac:dyDescent="0.25">
      <c r="A1662" s="155"/>
      <c r="B1662" s="143"/>
      <c r="C1662" s="154" t="s">
        <v>7178</v>
      </c>
      <c r="D1662" s="142"/>
    </row>
    <row r="1663" spans="1:4" ht="15" x14ac:dyDescent="0.25">
      <c r="A1663" s="155"/>
      <c r="B1663" s="143"/>
      <c r="C1663" s="154" t="s">
        <v>5913</v>
      </c>
      <c r="D1663" s="142"/>
    </row>
    <row r="1664" spans="1:4" ht="15" x14ac:dyDescent="0.25">
      <c r="A1664" s="155"/>
      <c r="B1664" s="143"/>
      <c r="C1664" s="154"/>
      <c r="D1664" s="142"/>
    </row>
    <row r="1665" spans="1:4" ht="15" x14ac:dyDescent="0.25">
      <c r="A1665" s="155"/>
      <c r="B1665" s="143"/>
      <c r="C1665" s="154"/>
      <c r="D1665" s="143"/>
    </row>
    <row r="1666" spans="1:4" ht="15" x14ac:dyDescent="0.25">
      <c r="A1666" s="39">
        <v>49620</v>
      </c>
      <c r="B1666" s="148" t="s">
        <v>301</v>
      </c>
      <c r="C1666" s="148" t="s">
        <v>6222</v>
      </c>
      <c r="D1666" s="142">
        <v>0.98110000000000008</v>
      </c>
    </row>
    <row r="1667" spans="1:4" ht="15" x14ac:dyDescent="0.25">
      <c r="A1667" s="150"/>
      <c r="B1667" s="149"/>
      <c r="C1667" s="149"/>
      <c r="D1667" s="142"/>
    </row>
    <row r="1668" spans="1:4" ht="15" x14ac:dyDescent="0.25">
      <c r="A1668" s="39">
        <v>49660</v>
      </c>
      <c r="B1668" s="148" t="s">
        <v>273</v>
      </c>
      <c r="C1668" s="148" t="s">
        <v>6223</v>
      </c>
      <c r="D1668" s="142">
        <v>0.75330000000000008</v>
      </c>
    </row>
    <row r="1669" spans="1:4" ht="15" x14ac:dyDescent="0.25">
      <c r="A1669" s="150"/>
      <c r="B1669" s="149"/>
      <c r="C1669" s="148" t="s">
        <v>6224</v>
      </c>
      <c r="D1669" s="142"/>
    </row>
    <row r="1670" spans="1:4" ht="15" x14ac:dyDescent="0.25">
      <c r="A1670" s="150"/>
      <c r="B1670" s="149"/>
      <c r="C1670" s="148" t="s">
        <v>6225</v>
      </c>
      <c r="D1670" s="142"/>
    </row>
    <row r="1671" spans="1:4" ht="15" x14ac:dyDescent="0.25">
      <c r="A1671" s="150"/>
      <c r="B1671" s="149"/>
      <c r="C1671" s="149"/>
      <c r="D1671" s="142"/>
    </row>
    <row r="1672" spans="1:4" ht="15" x14ac:dyDescent="0.25">
      <c r="A1672" s="39">
        <v>49700</v>
      </c>
      <c r="B1672" s="148" t="s">
        <v>63</v>
      </c>
      <c r="C1672" s="148" t="s">
        <v>6226</v>
      </c>
      <c r="D1672" s="142">
        <v>1.5063</v>
      </c>
    </row>
    <row r="1673" spans="1:4" ht="15" x14ac:dyDescent="0.25">
      <c r="A1673" s="150"/>
      <c r="B1673" s="149"/>
      <c r="C1673" s="148" t="s">
        <v>6227</v>
      </c>
      <c r="D1673" s="142"/>
    </row>
    <row r="1674" spans="1:4" ht="15" x14ac:dyDescent="0.25">
      <c r="A1674" s="150"/>
      <c r="B1674" s="149"/>
      <c r="C1674" s="149"/>
      <c r="D1674" s="142"/>
    </row>
    <row r="1675" spans="1:4" ht="15" x14ac:dyDescent="0.25">
      <c r="A1675" s="39">
        <v>49740</v>
      </c>
      <c r="B1675" s="148" t="s">
        <v>32</v>
      </c>
      <c r="C1675" s="148" t="s">
        <v>6228</v>
      </c>
      <c r="D1675" s="142">
        <v>0.99030000000000007</v>
      </c>
    </row>
    <row r="1676" spans="1:4" ht="15" x14ac:dyDescent="0.25">
      <c r="A1676" s="156"/>
      <c r="B1676"/>
      <c r="C1676"/>
      <c r="D1676" s="157"/>
    </row>
    <row r="1677" spans="1:4" ht="15" x14ac:dyDescent="0.25">
      <c r="A1677" s="156" t="s">
        <v>7255</v>
      </c>
      <c r="B1677"/>
      <c r="C1677"/>
      <c r="D1677" s="157"/>
    </row>
    <row r="1679" spans="1:4" ht="15" x14ac:dyDescent="0.25">
      <c r="A1679" s="139" t="s">
        <v>6229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H62"/>
  <sheetViews>
    <sheetView workbookViewId="0">
      <selection activeCell="J15" sqref="J15"/>
    </sheetView>
  </sheetViews>
  <sheetFormatPr defaultColWidth="18.42578125" defaultRowHeight="15.75" x14ac:dyDescent="0.25"/>
  <cols>
    <col min="1" max="1" width="11" style="41" customWidth="1"/>
    <col min="2" max="2" width="14.85546875" style="41" bestFit="1" customWidth="1"/>
    <col min="3" max="3" width="7" style="42" bestFit="1" customWidth="1"/>
    <col min="4" max="4" width="3.140625" style="41" customWidth="1"/>
    <col min="5" max="5" width="10.85546875" style="41" bestFit="1" customWidth="1"/>
    <col min="6" max="6" width="18.42578125" style="42"/>
    <col min="7" max="16384" width="18.42578125" style="41"/>
  </cols>
  <sheetData>
    <row r="1" spans="1:5" ht="30.75" thickBot="1" x14ac:dyDescent="0.3">
      <c r="A1" s="158" t="s">
        <v>6230</v>
      </c>
      <c r="B1" s="159" t="s">
        <v>6231</v>
      </c>
      <c r="C1" s="160" t="s">
        <v>384</v>
      </c>
      <c r="E1" s="139"/>
    </row>
    <row r="2" spans="1:5" ht="16.5" thickBot="1" x14ac:dyDescent="0.3">
      <c r="A2" s="166">
        <v>1</v>
      </c>
      <c r="B2" s="161" t="s">
        <v>386</v>
      </c>
      <c r="C2" s="162">
        <v>0.6603</v>
      </c>
      <c r="E2" s="141"/>
    </row>
    <row r="3" spans="1:5" ht="16.5" thickBot="1" x14ac:dyDescent="0.3">
      <c r="A3" s="166">
        <v>2</v>
      </c>
      <c r="B3" s="161" t="s">
        <v>524</v>
      </c>
      <c r="C3" s="162">
        <v>1.1875</v>
      </c>
      <c r="E3" s="141"/>
    </row>
    <row r="4" spans="1:5" ht="16.5" thickBot="1" x14ac:dyDescent="0.3">
      <c r="A4" s="166">
        <v>3</v>
      </c>
      <c r="B4" s="161" t="s">
        <v>583</v>
      </c>
      <c r="C4" s="162">
        <v>0.80690000000000006</v>
      </c>
      <c r="E4" s="141"/>
    </row>
    <row r="5" spans="1:5" ht="16.5" thickBot="1" x14ac:dyDescent="0.3">
      <c r="A5" s="166">
        <v>4</v>
      </c>
      <c r="B5" s="161" t="s">
        <v>614</v>
      </c>
      <c r="C5" s="162">
        <v>0.72730000000000006</v>
      </c>
      <c r="E5" s="141"/>
    </row>
    <row r="6" spans="1:5" ht="16.5" thickBot="1" x14ac:dyDescent="0.3">
      <c r="A6" s="166">
        <v>5</v>
      </c>
      <c r="B6" s="161" t="s">
        <v>746</v>
      </c>
      <c r="C6" s="162">
        <v>1.2645</v>
      </c>
      <c r="E6" s="141"/>
    </row>
    <row r="7" spans="1:5" ht="16.5" thickBot="1" x14ac:dyDescent="0.3">
      <c r="A7" s="166">
        <v>6</v>
      </c>
      <c r="B7" s="161" t="s">
        <v>861</v>
      </c>
      <c r="C7" s="162">
        <v>1.0474000000000001</v>
      </c>
      <c r="E7" s="141"/>
    </row>
    <row r="8" spans="1:5" ht="16.5" thickBot="1" x14ac:dyDescent="0.3">
      <c r="A8" s="166">
        <v>7</v>
      </c>
      <c r="B8" s="161" t="s">
        <v>981</v>
      </c>
      <c r="C8" s="162">
        <v>1.0075000000000001</v>
      </c>
      <c r="E8" s="141"/>
    </row>
    <row r="9" spans="1:5" ht="16.5" thickBot="1" x14ac:dyDescent="0.3">
      <c r="A9" s="167">
        <v>8</v>
      </c>
      <c r="B9" s="161" t="s">
        <v>999</v>
      </c>
      <c r="C9" s="162" t="s">
        <v>6235</v>
      </c>
      <c r="E9" s="141"/>
    </row>
    <row r="10" spans="1:5" ht="16.5" thickBot="1" x14ac:dyDescent="0.3">
      <c r="A10" s="166">
        <v>10</v>
      </c>
      <c r="B10" s="161" t="s">
        <v>1006</v>
      </c>
      <c r="C10" s="162">
        <v>0.82680000000000009</v>
      </c>
      <c r="E10" s="141"/>
    </row>
    <row r="11" spans="1:5" ht="16.5" thickBot="1" x14ac:dyDescent="0.3">
      <c r="A11" s="166">
        <v>11</v>
      </c>
      <c r="B11" s="161" t="s">
        <v>1123</v>
      </c>
      <c r="C11" s="162">
        <v>0.76780000000000004</v>
      </c>
      <c r="E11" s="141"/>
    </row>
    <row r="12" spans="1:5" ht="16.5" thickBot="1" x14ac:dyDescent="0.3">
      <c r="A12" s="166">
        <v>12</v>
      </c>
      <c r="B12" s="161" t="s">
        <v>1392</v>
      </c>
      <c r="C12" s="162">
        <v>1.1520000000000001</v>
      </c>
      <c r="E12" s="141"/>
    </row>
    <row r="13" spans="1:5" ht="16.5" thickBot="1" x14ac:dyDescent="0.3">
      <c r="A13" s="166">
        <v>13</v>
      </c>
      <c r="B13" s="161" t="s">
        <v>1402</v>
      </c>
      <c r="C13" s="162">
        <v>0.75990000000000002</v>
      </c>
      <c r="E13" s="141"/>
    </row>
    <row r="14" spans="1:5" ht="16.5" thickBot="1" x14ac:dyDescent="0.3">
      <c r="A14" s="166">
        <v>14</v>
      </c>
      <c r="B14" s="161" t="s">
        <v>1479</v>
      </c>
      <c r="C14" s="162">
        <v>0.83250000000000002</v>
      </c>
      <c r="E14" s="141"/>
    </row>
    <row r="15" spans="1:5" ht="16.5" thickBot="1" x14ac:dyDescent="0.3">
      <c r="A15" s="166">
        <v>15</v>
      </c>
      <c r="B15" s="161" t="s">
        <v>1637</v>
      </c>
      <c r="C15" s="162">
        <v>0.8347</v>
      </c>
      <c r="E15" s="141"/>
    </row>
    <row r="16" spans="1:5" ht="16.5" thickBot="1" x14ac:dyDescent="0.3">
      <c r="A16" s="166">
        <v>16</v>
      </c>
      <c r="B16" s="161" t="s">
        <v>1768</v>
      </c>
      <c r="C16" s="162">
        <v>0.78150000000000008</v>
      </c>
      <c r="E16" s="141"/>
    </row>
    <row r="17" spans="1:5" ht="16.5" thickBot="1" x14ac:dyDescent="0.3">
      <c r="A17" s="166">
        <v>17</v>
      </c>
      <c r="B17" s="161" t="s">
        <v>1912</v>
      </c>
      <c r="C17" s="162">
        <v>0.78670000000000007</v>
      </c>
      <c r="E17" s="141"/>
    </row>
    <row r="18" spans="1:5" ht="16.5" thickBot="1" x14ac:dyDescent="0.3">
      <c r="A18" s="166">
        <v>18</v>
      </c>
      <c r="B18" s="161" t="s">
        <v>2085</v>
      </c>
      <c r="C18" s="162">
        <v>0.7863</v>
      </c>
      <c r="E18" s="141"/>
    </row>
    <row r="19" spans="1:5" ht="16.5" thickBot="1" x14ac:dyDescent="0.3">
      <c r="A19" s="166">
        <v>19</v>
      </c>
      <c r="B19" s="161" t="s">
        <v>2262</v>
      </c>
      <c r="C19" s="162">
        <v>0.67649999999999999</v>
      </c>
      <c r="E19" s="141"/>
    </row>
    <row r="20" spans="1:5" ht="16.5" thickBot="1" x14ac:dyDescent="0.3">
      <c r="A20" s="166">
        <v>20</v>
      </c>
      <c r="B20" s="161" t="s">
        <v>2391</v>
      </c>
      <c r="C20" s="162">
        <v>0.82810000000000006</v>
      </c>
      <c r="E20" s="141"/>
    </row>
    <row r="21" spans="1:5" ht="16.5" thickBot="1" x14ac:dyDescent="0.3">
      <c r="A21" s="166">
        <v>21</v>
      </c>
      <c r="B21" s="161" t="s">
        <v>2418</v>
      </c>
      <c r="C21" s="162">
        <v>0.82810000000000006</v>
      </c>
      <c r="E21" s="141"/>
    </row>
    <row r="22" spans="1:5" ht="16.5" thickBot="1" x14ac:dyDescent="0.3">
      <c r="A22" s="166">
        <v>22</v>
      </c>
      <c r="B22" s="161" t="s">
        <v>2460</v>
      </c>
      <c r="C22" s="162">
        <v>1.26</v>
      </c>
      <c r="E22" s="141"/>
    </row>
    <row r="23" spans="1:5" ht="16.5" thickBot="1" x14ac:dyDescent="0.3">
      <c r="A23" s="166">
        <v>23</v>
      </c>
      <c r="B23" s="161" t="s">
        <v>2485</v>
      </c>
      <c r="C23" s="162">
        <v>0.82969999999999999</v>
      </c>
      <c r="E23" s="141"/>
    </row>
    <row r="24" spans="1:5" ht="16.5" thickBot="1" x14ac:dyDescent="0.3">
      <c r="A24" s="166">
        <v>24</v>
      </c>
      <c r="B24" s="161" t="s">
        <v>2631</v>
      </c>
      <c r="C24" s="162">
        <v>0.90570000000000006</v>
      </c>
      <c r="E24" s="141"/>
    </row>
    <row r="25" spans="1:5" ht="16.5" thickBot="1" x14ac:dyDescent="0.3">
      <c r="A25" s="166">
        <v>25</v>
      </c>
      <c r="B25" s="161" t="s">
        <v>694</v>
      </c>
      <c r="C25" s="162">
        <v>0.69420000000000004</v>
      </c>
      <c r="E25" s="141"/>
    </row>
    <row r="26" spans="1:5" ht="16.5" thickBot="1" x14ac:dyDescent="0.3">
      <c r="A26" s="166">
        <v>26</v>
      </c>
      <c r="B26" s="161" t="s">
        <v>2898</v>
      </c>
      <c r="C26" s="162">
        <v>0.7611</v>
      </c>
      <c r="E26" s="141"/>
    </row>
    <row r="27" spans="1:5" ht="16.5" thickBot="1" x14ac:dyDescent="0.3">
      <c r="A27" s="166">
        <v>27</v>
      </c>
      <c r="B27" s="161" t="s">
        <v>3055</v>
      </c>
      <c r="C27" s="162">
        <v>0.82730000000000004</v>
      </c>
      <c r="E27" s="141"/>
    </row>
    <row r="28" spans="1:5" ht="16.5" thickBot="1" x14ac:dyDescent="0.3">
      <c r="A28" s="166">
        <v>28</v>
      </c>
      <c r="B28" s="161" t="s">
        <v>3148</v>
      </c>
      <c r="C28" s="162">
        <v>0.85750000000000004</v>
      </c>
      <c r="E28" s="141"/>
    </row>
    <row r="29" spans="1:5" ht="16.5" thickBot="1" x14ac:dyDescent="0.3">
      <c r="A29" s="166">
        <v>29</v>
      </c>
      <c r="B29" s="161" t="s">
        <v>698</v>
      </c>
      <c r="C29" s="162">
        <v>1.071</v>
      </c>
      <c r="E29" s="141"/>
    </row>
    <row r="30" spans="1:5" ht="16.5" thickBot="1" x14ac:dyDescent="0.3">
      <c r="A30" s="166">
        <v>30</v>
      </c>
      <c r="B30" s="161" t="s">
        <v>3311</v>
      </c>
      <c r="C30" s="162">
        <v>0.9798</v>
      </c>
      <c r="E30" s="141"/>
    </row>
    <row r="31" spans="1:5" ht="16.5" thickBot="1" x14ac:dyDescent="0.3">
      <c r="A31" s="166">
        <v>31</v>
      </c>
      <c r="B31" s="161" t="s">
        <v>6234</v>
      </c>
      <c r="C31" s="162" t="s">
        <v>6235</v>
      </c>
      <c r="E31" s="141"/>
    </row>
    <row r="32" spans="1:5" ht="16.5" thickBot="1" x14ac:dyDescent="0.3">
      <c r="A32" s="166">
        <v>32</v>
      </c>
      <c r="B32" s="161" t="s">
        <v>3330</v>
      </c>
      <c r="C32" s="162">
        <v>0.8397</v>
      </c>
      <c r="E32" s="141"/>
    </row>
    <row r="33" spans="1:8" ht="16.5" thickBot="1" x14ac:dyDescent="0.3">
      <c r="A33" s="166">
        <v>33</v>
      </c>
      <c r="B33" s="161" t="s">
        <v>3355</v>
      </c>
      <c r="C33" s="162">
        <v>0.84760000000000002</v>
      </c>
      <c r="E33" s="141"/>
    </row>
    <row r="34" spans="1:8" ht="16.5" thickBot="1" x14ac:dyDescent="0.3">
      <c r="A34" s="166">
        <v>34</v>
      </c>
      <c r="B34" s="161" t="s">
        <v>3386</v>
      </c>
      <c r="C34" s="162">
        <v>0.79920000000000002</v>
      </c>
      <c r="E34" s="141"/>
    </row>
    <row r="35" spans="1:8" ht="16.5" thickBot="1" x14ac:dyDescent="0.3">
      <c r="A35" s="166">
        <v>35</v>
      </c>
      <c r="B35" s="161" t="s">
        <v>3451</v>
      </c>
      <c r="C35" s="162">
        <v>0.89160000000000006</v>
      </c>
      <c r="E35" s="141"/>
    </row>
    <row r="36" spans="1:8" ht="16.5" thickBot="1" x14ac:dyDescent="0.3">
      <c r="A36" s="166">
        <v>36</v>
      </c>
      <c r="B36" s="161" t="s">
        <v>1714</v>
      </c>
      <c r="C36" s="162">
        <v>0.7873</v>
      </c>
      <c r="E36" s="141"/>
    </row>
    <row r="37" spans="1:8" ht="16.5" thickBot="1" x14ac:dyDescent="0.3">
      <c r="A37" s="166">
        <v>37</v>
      </c>
      <c r="B37" s="161" t="s">
        <v>3609</v>
      </c>
      <c r="C37" s="162">
        <v>0.77080000000000004</v>
      </c>
      <c r="E37" s="141"/>
    </row>
    <row r="38" spans="1:8" ht="16.5" thickBot="1" x14ac:dyDescent="0.3">
      <c r="A38" s="166">
        <v>38</v>
      </c>
      <c r="B38" s="161" t="s">
        <v>2995</v>
      </c>
      <c r="C38" s="162">
        <v>1.0210000000000001</v>
      </c>
      <c r="E38" s="141"/>
    </row>
    <row r="39" spans="1:8" ht="16.5" thickBot="1" x14ac:dyDescent="0.3">
      <c r="A39" s="166">
        <v>39</v>
      </c>
      <c r="B39" s="161" t="s">
        <v>3779</v>
      </c>
      <c r="C39" s="162">
        <v>0.80210000000000004</v>
      </c>
      <c r="E39" s="141"/>
    </row>
    <row r="40" spans="1:8" ht="16.5" thickBot="1" x14ac:dyDescent="0.3">
      <c r="A40" s="166">
        <v>40</v>
      </c>
      <c r="B40" s="161" t="s">
        <v>3880</v>
      </c>
      <c r="C40" s="162">
        <v>0.4047</v>
      </c>
      <c r="E40" s="141"/>
      <c r="H40" s="42"/>
    </row>
    <row r="41" spans="1:8" ht="16.5" thickBot="1" x14ac:dyDescent="0.3">
      <c r="A41" s="166">
        <v>41</v>
      </c>
      <c r="B41" s="161" t="s">
        <v>7251</v>
      </c>
      <c r="C41" s="162" t="s">
        <v>6235</v>
      </c>
      <c r="E41" s="141"/>
    </row>
    <row r="42" spans="1:8" ht="16.5" thickBot="1" x14ac:dyDescent="0.3">
      <c r="A42" s="166">
        <v>42</v>
      </c>
      <c r="B42" s="161" t="s">
        <v>3968</v>
      </c>
      <c r="C42" s="162">
        <v>0.81070000000000009</v>
      </c>
      <c r="E42" s="141"/>
    </row>
    <row r="43" spans="1:8" ht="16.5" thickBot="1" x14ac:dyDescent="0.3">
      <c r="A43" s="166">
        <v>43</v>
      </c>
      <c r="B43" s="161" t="s">
        <v>3996</v>
      </c>
      <c r="C43" s="162">
        <v>0.81170000000000009</v>
      </c>
      <c r="E43" s="141"/>
    </row>
    <row r="44" spans="1:8" ht="16.5" thickBot="1" x14ac:dyDescent="0.3">
      <c r="A44" s="166">
        <v>44</v>
      </c>
      <c r="B44" s="161" t="s">
        <v>4034</v>
      </c>
      <c r="C44" s="162">
        <v>0.73410000000000009</v>
      </c>
      <c r="E44" s="141"/>
    </row>
    <row r="45" spans="1:8" ht="16.5" thickBot="1" x14ac:dyDescent="0.3">
      <c r="A45" s="166">
        <v>45</v>
      </c>
      <c r="B45" s="161" t="s">
        <v>3045</v>
      </c>
      <c r="C45" s="162">
        <v>0.83010000000000006</v>
      </c>
      <c r="E45" s="141"/>
    </row>
    <row r="46" spans="1:8" ht="16.5" thickBot="1" x14ac:dyDescent="0.3">
      <c r="A46" s="166">
        <v>46</v>
      </c>
      <c r="B46" s="161" t="s">
        <v>4569</v>
      </c>
      <c r="C46" s="162">
        <v>0.86780000000000002</v>
      </c>
      <c r="E46" s="141"/>
    </row>
    <row r="47" spans="1:8" ht="16.5" thickBot="1" x14ac:dyDescent="0.3">
      <c r="A47" s="166">
        <v>47</v>
      </c>
      <c r="B47" s="161" t="s">
        <v>4614</v>
      </c>
      <c r="C47" s="162">
        <v>0.93470000000000009</v>
      </c>
      <c r="E47" s="141"/>
    </row>
    <row r="48" spans="1:8" ht="16.5" thickBot="1" x14ac:dyDescent="0.3">
      <c r="A48" s="166">
        <v>48</v>
      </c>
      <c r="B48" s="161" t="s">
        <v>7252</v>
      </c>
      <c r="C48" s="162">
        <v>0.58650000000000002</v>
      </c>
      <c r="E48" s="141"/>
    </row>
    <row r="49" spans="1:5" ht="16.5" thickBot="1" x14ac:dyDescent="0.3">
      <c r="A49" s="166">
        <v>49</v>
      </c>
      <c r="B49" s="161" t="s">
        <v>4638</v>
      </c>
      <c r="C49" s="162">
        <v>0.81580000000000008</v>
      </c>
      <c r="E49" s="141"/>
    </row>
    <row r="50" spans="1:5" ht="16.5" thickBot="1" x14ac:dyDescent="0.3">
      <c r="A50" s="166">
        <v>50</v>
      </c>
      <c r="B50" s="161" t="s">
        <v>518</v>
      </c>
      <c r="C50" s="162">
        <v>0.96690000000000009</v>
      </c>
      <c r="E50" s="141"/>
    </row>
    <row r="51" spans="1:5" ht="16.5" thickBot="1" x14ac:dyDescent="0.3">
      <c r="A51" s="166">
        <v>51</v>
      </c>
      <c r="B51" s="161" t="s">
        <v>4918</v>
      </c>
      <c r="C51" s="162">
        <v>0.70850000000000002</v>
      </c>
      <c r="E51" s="141"/>
    </row>
    <row r="52" spans="1:5" ht="16.5" thickBot="1" x14ac:dyDescent="0.3">
      <c r="A52" s="166">
        <v>52</v>
      </c>
      <c r="B52" s="161" t="s">
        <v>4936</v>
      </c>
      <c r="C52" s="162">
        <v>0.85430000000000006</v>
      </c>
      <c r="E52" s="141"/>
    </row>
    <row r="53" spans="1:5" ht="16.5" thickBot="1" x14ac:dyDescent="0.3">
      <c r="A53" s="166">
        <v>53</v>
      </c>
      <c r="B53" s="161" t="s">
        <v>3384</v>
      </c>
      <c r="C53" s="162">
        <v>0.95220000000000005</v>
      </c>
      <c r="E53" s="141"/>
    </row>
    <row r="54" spans="1:5" ht="16.5" thickBot="1" x14ac:dyDescent="0.3">
      <c r="A54" s="166">
        <v>65</v>
      </c>
      <c r="B54" s="161" t="s">
        <v>1391</v>
      </c>
      <c r="C54" s="162">
        <v>0.96109999999999995</v>
      </c>
      <c r="E54" s="141"/>
    </row>
    <row r="55" spans="1:5" x14ac:dyDescent="0.25">
      <c r="A55" s="163"/>
      <c r="B55" s="163"/>
      <c r="C55" s="164"/>
    </row>
    <row r="56" spans="1:5" ht="103.5" customHeight="1" x14ac:dyDescent="0.25">
      <c r="A56" s="218" t="s">
        <v>7256</v>
      </c>
      <c r="B56" s="218"/>
      <c r="C56" s="218"/>
    </row>
    <row r="57" spans="1:5" ht="15.75" customHeight="1" x14ac:dyDescent="0.25">
      <c r="A57" s="165"/>
      <c r="B57" s="165"/>
      <c r="C57" s="165"/>
    </row>
    <row r="58" spans="1:5" ht="15.75" customHeight="1" x14ac:dyDescent="0.25">
      <c r="A58" s="165"/>
      <c r="B58" s="165"/>
      <c r="C58" s="165"/>
    </row>
    <row r="59" spans="1:5" ht="15.75" customHeight="1" x14ac:dyDescent="0.25">
      <c r="A59" s="165"/>
      <c r="B59" s="165"/>
      <c r="C59" s="165"/>
    </row>
    <row r="60" spans="1:5" ht="15.75" customHeight="1" x14ac:dyDescent="0.25">
      <c r="A60" s="165"/>
      <c r="B60" s="165"/>
      <c r="C60" s="165"/>
    </row>
    <row r="61" spans="1:5" ht="15.75" customHeight="1" x14ac:dyDescent="0.25">
      <c r="A61" s="165"/>
      <c r="B61" s="165"/>
      <c r="C61" s="165"/>
    </row>
    <row r="62" spans="1:5" ht="15.75" customHeight="1" x14ac:dyDescent="0.25">
      <c r="A62" s="165"/>
      <c r="B62" s="165"/>
      <c r="C62" s="165"/>
    </row>
  </sheetData>
  <mergeCells count="1">
    <mergeCell ref="A56:C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WN280"/>
  <sheetViews>
    <sheetView zoomScale="80" zoomScaleNormal="80" zoomScaleSheetLayoutView="80" workbookViewId="0">
      <selection activeCell="A6" sqref="A6"/>
    </sheetView>
  </sheetViews>
  <sheetFormatPr defaultColWidth="0" defaultRowHeight="0" customHeight="1" zeroHeight="1" x14ac:dyDescent="0.25"/>
  <cols>
    <col min="1" max="1" width="17.42578125" style="1" customWidth="1"/>
    <col min="2" max="2" width="14.42578125" style="1" customWidth="1"/>
    <col min="3" max="9" width="17.85546875" style="1" customWidth="1"/>
    <col min="10" max="10" width="5.42578125" style="1" customWidth="1"/>
    <col min="11" max="15" width="18" style="1" hidden="1" customWidth="1"/>
    <col min="16" max="16" width="20.42578125" style="1" hidden="1" customWidth="1"/>
    <col min="17" max="17" width="20.140625" style="1" hidden="1" customWidth="1"/>
    <col min="18" max="18" width="18.85546875" style="1" hidden="1" customWidth="1"/>
    <col min="19" max="19" width="16.5703125" style="1" hidden="1" customWidth="1"/>
    <col min="20" max="20" width="13.42578125" style="4" hidden="1" customWidth="1"/>
    <col min="21" max="21" width="18.42578125" style="4" hidden="1" customWidth="1"/>
    <col min="22" max="22" width="18.5703125" style="4" hidden="1" customWidth="1"/>
    <col min="23" max="23" width="17.5703125" style="4" hidden="1" customWidth="1"/>
    <col min="24" max="24" width="21" style="4" hidden="1" customWidth="1"/>
    <col min="25" max="37" width="17.85546875" style="4" hidden="1" customWidth="1"/>
    <col min="38" max="38" width="17.5703125" style="4" hidden="1" customWidth="1"/>
    <col min="39" max="39" width="17.42578125" style="4" hidden="1" customWidth="1"/>
    <col min="40" max="47" width="17.85546875" style="4" hidden="1" customWidth="1"/>
    <col min="48" max="48" width="11.5703125" style="1" hidden="1" customWidth="1"/>
    <col min="49" max="278" width="0.85546875" style="1" hidden="1" customWidth="1"/>
    <col min="279" max="280" width="10.5703125" style="1" hidden="1" customWidth="1"/>
    <col min="281" max="281" width="12.85546875" style="1" hidden="1" customWidth="1"/>
    <col min="282" max="282" width="14" style="1" hidden="1" customWidth="1"/>
    <col min="283" max="283" width="11.42578125" style="1" hidden="1" customWidth="1"/>
    <col min="284" max="284" width="10.42578125" style="1" hidden="1" customWidth="1"/>
    <col min="285" max="286" width="13.140625" style="1" hidden="1" customWidth="1"/>
    <col min="287" max="287" width="15.5703125" style="1" hidden="1" customWidth="1"/>
    <col min="288" max="288" width="1.5703125" style="1" hidden="1" customWidth="1"/>
    <col min="289" max="533" width="8.85546875" style="1" hidden="1" customWidth="1"/>
    <col min="534" max="534" width="30.5703125" style="1" hidden="1" customWidth="1"/>
    <col min="535" max="536" width="10.5703125" style="1" hidden="1" customWidth="1"/>
    <col min="537" max="537" width="12.85546875" style="1" hidden="1" customWidth="1"/>
    <col min="538" max="538" width="14" style="1" hidden="1" customWidth="1"/>
    <col min="539" max="539" width="11.42578125" style="1" hidden="1" customWidth="1"/>
    <col min="540" max="540" width="10.42578125" style="1" hidden="1" customWidth="1"/>
    <col min="541" max="542" width="13.140625" style="1" hidden="1" customWidth="1"/>
    <col min="543" max="543" width="15.5703125" style="1" hidden="1" customWidth="1"/>
    <col min="544" max="544" width="1.5703125" style="1" hidden="1" customWidth="1"/>
    <col min="545" max="557" width="0" style="1" hidden="1" customWidth="1"/>
    <col min="558" max="789" width="0" style="1" hidden="1"/>
    <col min="790" max="790" width="30.5703125" style="1" hidden="1" customWidth="1"/>
    <col min="791" max="792" width="10.5703125" style="1" hidden="1" customWidth="1"/>
    <col min="793" max="793" width="12.85546875" style="1" hidden="1" customWidth="1"/>
    <col min="794" max="794" width="14" style="1" hidden="1" customWidth="1"/>
    <col min="795" max="795" width="11.42578125" style="1" hidden="1" customWidth="1"/>
    <col min="796" max="796" width="10.42578125" style="1" hidden="1" customWidth="1"/>
    <col min="797" max="798" width="13.140625" style="1" hidden="1" customWidth="1"/>
    <col min="799" max="799" width="15.5703125" style="1" hidden="1" customWidth="1"/>
    <col min="800" max="800" width="1.5703125" style="1" hidden="1" customWidth="1"/>
    <col min="801" max="813" width="0" style="1" hidden="1" customWidth="1"/>
    <col min="814" max="1045" width="0" style="1" hidden="1"/>
    <col min="1046" max="1046" width="30.5703125" style="1" hidden="1" customWidth="1"/>
    <col min="1047" max="1048" width="10.5703125" style="1" hidden="1" customWidth="1"/>
    <col min="1049" max="1049" width="12.85546875" style="1" hidden="1" customWidth="1"/>
    <col min="1050" max="1050" width="14" style="1" hidden="1" customWidth="1"/>
    <col min="1051" max="1051" width="11.42578125" style="1" hidden="1" customWidth="1"/>
    <col min="1052" max="1052" width="10.42578125" style="1" hidden="1" customWidth="1"/>
    <col min="1053" max="1054" width="13.140625" style="1" hidden="1" customWidth="1"/>
    <col min="1055" max="1055" width="15.5703125" style="1" hidden="1" customWidth="1"/>
    <col min="1056" max="1056" width="1.5703125" style="1" hidden="1" customWidth="1"/>
    <col min="1057" max="1069" width="0" style="1" hidden="1" customWidth="1"/>
    <col min="1070" max="1301" width="0" style="1" hidden="1"/>
    <col min="1302" max="1302" width="30.5703125" style="1" hidden="1" customWidth="1"/>
    <col min="1303" max="1304" width="10.5703125" style="1" hidden="1" customWidth="1"/>
    <col min="1305" max="1305" width="12.85546875" style="1" hidden="1" customWidth="1"/>
    <col min="1306" max="1306" width="14" style="1" hidden="1" customWidth="1"/>
    <col min="1307" max="1307" width="11.42578125" style="1" hidden="1" customWidth="1"/>
    <col min="1308" max="1308" width="10.42578125" style="1" hidden="1" customWidth="1"/>
    <col min="1309" max="1310" width="13.140625" style="1" hidden="1" customWidth="1"/>
    <col min="1311" max="1311" width="15.5703125" style="1" hidden="1" customWidth="1"/>
    <col min="1312" max="1312" width="1.5703125" style="1" hidden="1" customWidth="1"/>
    <col min="1313" max="1325" width="0" style="1" hidden="1" customWidth="1"/>
    <col min="1326" max="1557" width="0" style="1" hidden="1"/>
    <col min="1558" max="1558" width="30.5703125" style="1" hidden="1" customWidth="1"/>
    <col min="1559" max="1560" width="10.5703125" style="1" hidden="1" customWidth="1"/>
    <col min="1561" max="1561" width="12.85546875" style="1" hidden="1" customWidth="1"/>
    <col min="1562" max="1562" width="14" style="1" hidden="1" customWidth="1"/>
    <col min="1563" max="1563" width="11.42578125" style="1" hidden="1" customWidth="1"/>
    <col min="1564" max="1564" width="10.42578125" style="1" hidden="1" customWidth="1"/>
    <col min="1565" max="1566" width="13.140625" style="1" hidden="1" customWidth="1"/>
    <col min="1567" max="1567" width="15.5703125" style="1" hidden="1" customWidth="1"/>
    <col min="1568" max="1568" width="1.5703125" style="1" hidden="1" customWidth="1"/>
    <col min="1569" max="1581" width="0" style="1" hidden="1" customWidth="1"/>
    <col min="1582" max="1813" width="0" style="1" hidden="1"/>
    <col min="1814" max="1814" width="30.5703125" style="1" hidden="1" customWidth="1"/>
    <col min="1815" max="1816" width="10.5703125" style="1" hidden="1" customWidth="1"/>
    <col min="1817" max="1817" width="12.85546875" style="1" hidden="1" customWidth="1"/>
    <col min="1818" max="1818" width="14" style="1" hidden="1" customWidth="1"/>
    <col min="1819" max="1819" width="11.42578125" style="1" hidden="1" customWidth="1"/>
    <col min="1820" max="1820" width="10.42578125" style="1" hidden="1" customWidth="1"/>
    <col min="1821" max="1822" width="13.140625" style="1" hidden="1" customWidth="1"/>
    <col min="1823" max="1823" width="15.5703125" style="1" hidden="1" customWidth="1"/>
    <col min="1824" max="1824" width="1.5703125" style="1" hidden="1" customWidth="1"/>
    <col min="1825" max="1837" width="0" style="1" hidden="1" customWidth="1"/>
    <col min="1838" max="2069" width="0" style="1" hidden="1"/>
    <col min="2070" max="2070" width="30.5703125" style="1" hidden="1" customWidth="1"/>
    <col min="2071" max="2072" width="10.5703125" style="1" hidden="1" customWidth="1"/>
    <col min="2073" max="2073" width="12.85546875" style="1" hidden="1" customWidth="1"/>
    <col min="2074" max="2074" width="14" style="1" hidden="1" customWidth="1"/>
    <col min="2075" max="2075" width="11.42578125" style="1" hidden="1" customWidth="1"/>
    <col min="2076" max="2076" width="10.42578125" style="1" hidden="1" customWidth="1"/>
    <col min="2077" max="2078" width="13.140625" style="1" hidden="1" customWidth="1"/>
    <col min="2079" max="2079" width="15.5703125" style="1" hidden="1" customWidth="1"/>
    <col min="2080" max="2080" width="1.5703125" style="1" hidden="1" customWidth="1"/>
    <col min="2081" max="2093" width="0" style="1" hidden="1" customWidth="1"/>
    <col min="2094" max="2325" width="0" style="1" hidden="1"/>
    <col min="2326" max="2326" width="30.5703125" style="1" hidden="1" customWidth="1"/>
    <col min="2327" max="2328" width="10.5703125" style="1" hidden="1" customWidth="1"/>
    <col min="2329" max="2329" width="12.85546875" style="1" hidden="1" customWidth="1"/>
    <col min="2330" max="2330" width="14" style="1" hidden="1" customWidth="1"/>
    <col min="2331" max="2331" width="11.42578125" style="1" hidden="1" customWidth="1"/>
    <col min="2332" max="2332" width="10.42578125" style="1" hidden="1" customWidth="1"/>
    <col min="2333" max="2334" width="13.140625" style="1" hidden="1" customWidth="1"/>
    <col min="2335" max="2335" width="15.5703125" style="1" hidden="1" customWidth="1"/>
    <col min="2336" max="2336" width="1.5703125" style="1" hidden="1" customWidth="1"/>
    <col min="2337" max="2349" width="0" style="1" hidden="1" customWidth="1"/>
    <col min="2350" max="2581" width="0" style="1" hidden="1"/>
    <col min="2582" max="2582" width="30.5703125" style="1" hidden="1" customWidth="1"/>
    <col min="2583" max="2584" width="10.5703125" style="1" hidden="1" customWidth="1"/>
    <col min="2585" max="2585" width="12.85546875" style="1" hidden="1" customWidth="1"/>
    <col min="2586" max="2586" width="14" style="1" hidden="1" customWidth="1"/>
    <col min="2587" max="2587" width="11.42578125" style="1" hidden="1" customWidth="1"/>
    <col min="2588" max="2588" width="10.42578125" style="1" hidden="1" customWidth="1"/>
    <col min="2589" max="2590" width="13.140625" style="1" hidden="1" customWidth="1"/>
    <col min="2591" max="2591" width="15.5703125" style="1" hidden="1" customWidth="1"/>
    <col min="2592" max="2592" width="1.5703125" style="1" hidden="1" customWidth="1"/>
    <col min="2593" max="2605" width="0" style="1" hidden="1" customWidth="1"/>
    <col min="2606" max="2837" width="0" style="1" hidden="1"/>
    <col min="2838" max="2838" width="30.5703125" style="1" hidden="1" customWidth="1"/>
    <col min="2839" max="2840" width="10.5703125" style="1" hidden="1" customWidth="1"/>
    <col min="2841" max="2841" width="12.85546875" style="1" hidden="1" customWidth="1"/>
    <col min="2842" max="2842" width="14" style="1" hidden="1" customWidth="1"/>
    <col min="2843" max="2843" width="11.42578125" style="1" hidden="1" customWidth="1"/>
    <col min="2844" max="2844" width="10.42578125" style="1" hidden="1" customWidth="1"/>
    <col min="2845" max="2846" width="13.140625" style="1" hidden="1" customWidth="1"/>
    <col min="2847" max="2847" width="15.5703125" style="1" hidden="1" customWidth="1"/>
    <col min="2848" max="2848" width="1.5703125" style="1" hidden="1" customWidth="1"/>
    <col min="2849" max="2861" width="0" style="1" hidden="1" customWidth="1"/>
    <col min="2862" max="3093" width="0" style="1" hidden="1"/>
    <col min="3094" max="3094" width="30.5703125" style="1" hidden="1" customWidth="1"/>
    <col min="3095" max="3096" width="10.5703125" style="1" hidden="1" customWidth="1"/>
    <col min="3097" max="3097" width="12.85546875" style="1" hidden="1" customWidth="1"/>
    <col min="3098" max="3098" width="14" style="1" hidden="1" customWidth="1"/>
    <col min="3099" max="3099" width="11.42578125" style="1" hidden="1" customWidth="1"/>
    <col min="3100" max="3100" width="10.42578125" style="1" hidden="1" customWidth="1"/>
    <col min="3101" max="3102" width="13.140625" style="1" hidden="1" customWidth="1"/>
    <col min="3103" max="3103" width="15.5703125" style="1" hidden="1" customWidth="1"/>
    <col min="3104" max="3104" width="1.5703125" style="1" hidden="1" customWidth="1"/>
    <col min="3105" max="3117" width="0" style="1" hidden="1" customWidth="1"/>
    <col min="3118" max="3349" width="0" style="1" hidden="1"/>
    <col min="3350" max="3350" width="30.5703125" style="1" hidden="1" customWidth="1"/>
    <col min="3351" max="3352" width="10.5703125" style="1" hidden="1" customWidth="1"/>
    <col min="3353" max="3353" width="12.85546875" style="1" hidden="1" customWidth="1"/>
    <col min="3354" max="3354" width="14" style="1" hidden="1" customWidth="1"/>
    <col min="3355" max="3355" width="11.42578125" style="1" hidden="1" customWidth="1"/>
    <col min="3356" max="3356" width="10.42578125" style="1" hidden="1" customWidth="1"/>
    <col min="3357" max="3358" width="13.140625" style="1" hidden="1" customWidth="1"/>
    <col min="3359" max="3359" width="15.5703125" style="1" hidden="1" customWidth="1"/>
    <col min="3360" max="3360" width="1.5703125" style="1" hidden="1" customWidth="1"/>
    <col min="3361" max="3373" width="0" style="1" hidden="1" customWidth="1"/>
    <col min="3374" max="3605" width="0" style="1" hidden="1"/>
    <col min="3606" max="3606" width="30.5703125" style="1" hidden="1" customWidth="1"/>
    <col min="3607" max="3608" width="10.5703125" style="1" hidden="1" customWidth="1"/>
    <col min="3609" max="3609" width="12.85546875" style="1" hidden="1" customWidth="1"/>
    <col min="3610" max="3610" width="14" style="1" hidden="1" customWidth="1"/>
    <col min="3611" max="3611" width="11.42578125" style="1" hidden="1" customWidth="1"/>
    <col min="3612" max="3612" width="10.42578125" style="1" hidden="1" customWidth="1"/>
    <col min="3613" max="3614" width="13.140625" style="1" hidden="1" customWidth="1"/>
    <col min="3615" max="3615" width="15.5703125" style="1" hidden="1" customWidth="1"/>
    <col min="3616" max="3616" width="1.5703125" style="1" hidden="1" customWidth="1"/>
    <col min="3617" max="3629" width="0" style="1" hidden="1" customWidth="1"/>
    <col min="3630" max="3861" width="0" style="1" hidden="1"/>
    <col min="3862" max="3862" width="30.5703125" style="1" hidden="1" customWidth="1"/>
    <col min="3863" max="3864" width="10.5703125" style="1" hidden="1" customWidth="1"/>
    <col min="3865" max="3865" width="12.85546875" style="1" hidden="1" customWidth="1"/>
    <col min="3866" max="3866" width="14" style="1" hidden="1" customWidth="1"/>
    <col min="3867" max="3867" width="11.42578125" style="1" hidden="1" customWidth="1"/>
    <col min="3868" max="3868" width="10.42578125" style="1" hidden="1" customWidth="1"/>
    <col min="3869" max="3870" width="13.140625" style="1" hidden="1" customWidth="1"/>
    <col min="3871" max="3871" width="15.5703125" style="1" hidden="1" customWidth="1"/>
    <col min="3872" max="3872" width="1.5703125" style="1" hidden="1" customWidth="1"/>
    <col min="3873" max="3885" width="0" style="1" hidden="1" customWidth="1"/>
    <col min="3886" max="4117" width="0" style="1" hidden="1"/>
    <col min="4118" max="4118" width="30.5703125" style="1" hidden="1" customWidth="1"/>
    <col min="4119" max="4120" width="10.5703125" style="1" hidden="1" customWidth="1"/>
    <col min="4121" max="4121" width="12.85546875" style="1" hidden="1" customWidth="1"/>
    <col min="4122" max="4122" width="14" style="1" hidden="1" customWidth="1"/>
    <col min="4123" max="4123" width="11.42578125" style="1" hidden="1" customWidth="1"/>
    <col min="4124" max="4124" width="10.42578125" style="1" hidden="1" customWidth="1"/>
    <col min="4125" max="4126" width="13.140625" style="1" hidden="1" customWidth="1"/>
    <col min="4127" max="4127" width="15.5703125" style="1" hidden="1" customWidth="1"/>
    <col min="4128" max="4128" width="1.5703125" style="1" hidden="1" customWidth="1"/>
    <col min="4129" max="4141" width="0" style="1" hidden="1" customWidth="1"/>
    <col min="4142" max="4373" width="0" style="1" hidden="1"/>
    <col min="4374" max="4374" width="30.5703125" style="1" hidden="1" customWidth="1"/>
    <col min="4375" max="4376" width="10.5703125" style="1" hidden="1" customWidth="1"/>
    <col min="4377" max="4377" width="12.85546875" style="1" hidden="1" customWidth="1"/>
    <col min="4378" max="4378" width="14" style="1" hidden="1" customWidth="1"/>
    <col min="4379" max="4379" width="11.42578125" style="1" hidden="1" customWidth="1"/>
    <col min="4380" max="4380" width="10.42578125" style="1" hidden="1" customWidth="1"/>
    <col min="4381" max="4382" width="13.140625" style="1" hidden="1" customWidth="1"/>
    <col min="4383" max="4383" width="15.5703125" style="1" hidden="1" customWidth="1"/>
    <col min="4384" max="4384" width="1.5703125" style="1" hidden="1" customWidth="1"/>
    <col min="4385" max="4397" width="0" style="1" hidden="1" customWidth="1"/>
    <col min="4398" max="4629" width="0" style="1" hidden="1"/>
    <col min="4630" max="4630" width="30.5703125" style="1" hidden="1" customWidth="1"/>
    <col min="4631" max="4632" width="10.5703125" style="1" hidden="1" customWidth="1"/>
    <col min="4633" max="4633" width="12.85546875" style="1" hidden="1" customWidth="1"/>
    <col min="4634" max="4634" width="14" style="1" hidden="1" customWidth="1"/>
    <col min="4635" max="4635" width="11.42578125" style="1" hidden="1" customWidth="1"/>
    <col min="4636" max="4636" width="10.42578125" style="1" hidden="1" customWidth="1"/>
    <col min="4637" max="4638" width="13.140625" style="1" hidden="1" customWidth="1"/>
    <col min="4639" max="4639" width="15.5703125" style="1" hidden="1" customWidth="1"/>
    <col min="4640" max="4640" width="1.5703125" style="1" hidden="1" customWidth="1"/>
    <col min="4641" max="4653" width="0" style="1" hidden="1" customWidth="1"/>
    <col min="4654" max="4885" width="0" style="1" hidden="1"/>
    <col min="4886" max="4886" width="30.5703125" style="1" hidden="1" customWidth="1"/>
    <col min="4887" max="4888" width="10.5703125" style="1" hidden="1" customWidth="1"/>
    <col min="4889" max="4889" width="12.85546875" style="1" hidden="1" customWidth="1"/>
    <col min="4890" max="4890" width="14" style="1" hidden="1" customWidth="1"/>
    <col min="4891" max="4891" width="11.42578125" style="1" hidden="1" customWidth="1"/>
    <col min="4892" max="4892" width="10.42578125" style="1" hidden="1" customWidth="1"/>
    <col min="4893" max="4894" width="13.140625" style="1" hidden="1" customWidth="1"/>
    <col min="4895" max="4895" width="15.5703125" style="1" hidden="1" customWidth="1"/>
    <col min="4896" max="4896" width="1.5703125" style="1" hidden="1" customWidth="1"/>
    <col min="4897" max="4909" width="0" style="1" hidden="1" customWidth="1"/>
    <col min="4910" max="5141" width="0" style="1" hidden="1"/>
    <col min="5142" max="5142" width="30.5703125" style="1" hidden="1" customWidth="1"/>
    <col min="5143" max="5144" width="10.5703125" style="1" hidden="1" customWidth="1"/>
    <col min="5145" max="5145" width="12.85546875" style="1" hidden="1" customWidth="1"/>
    <col min="5146" max="5146" width="14" style="1" hidden="1" customWidth="1"/>
    <col min="5147" max="5147" width="11.42578125" style="1" hidden="1" customWidth="1"/>
    <col min="5148" max="5148" width="10.42578125" style="1" hidden="1" customWidth="1"/>
    <col min="5149" max="5150" width="13.140625" style="1" hidden="1" customWidth="1"/>
    <col min="5151" max="5151" width="15.5703125" style="1" hidden="1" customWidth="1"/>
    <col min="5152" max="5152" width="1.5703125" style="1" hidden="1" customWidth="1"/>
    <col min="5153" max="5165" width="0" style="1" hidden="1" customWidth="1"/>
    <col min="5166" max="5397" width="0" style="1" hidden="1"/>
    <col min="5398" max="5398" width="30.5703125" style="1" hidden="1" customWidth="1"/>
    <col min="5399" max="5400" width="10.5703125" style="1" hidden="1" customWidth="1"/>
    <col min="5401" max="5401" width="12.85546875" style="1" hidden="1" customWidth="1"/>
    <col min="5402" max="5402" width="14" style="1" hidden="1" customWidth="1"/>
    <col min="5403" max="5403" width="11.42578125" style="1" hidden="1" customWidth="1"/>
    <col min="5404" max="5404" width="10.42578125" style="1" hidden="1" customWidth="1"/>
    <col min="5405" max="5406" width="13.140625" style="1" hidden="1" customWidth="1"/>
    <col min="5407" max="5407" width="15.5703125" style="1" hidden="1" customWidth="1"/>
    <col min="5408" max="5408" width="1.5703125" style="1" hidden="1" customWidth="1"/>
    <col min="5409" max="5421" width="0" style="1" hidden="1" customWidth="1"/>
    <col min="5422" max="5653" width="0" style="1" hidden="1"/>
    <col min="5654" max="5654" width="30.5703125" style="1" hidden="1" customWidth="1"/>
    <col min="5655" max="5656" width="10.5703125" style="1" hidden="1" customWidth="1"/>
    <col min="5657" max="5657" width="12.85546875" style="1" hidden="1" customWidth="1"/>
    <col min="5658" max="5658" width="14" style="1" hidden="1" customWidth="1"/>
    <col min="5659" max="5659" width="11.42578125" style="1" hidden="1" customWidth="1"/>
    <col min="5660" max="5660" width="10.42578125" style="1" hidden="1" customWidth="1"/>
    <col min="5661" max="5662" width="13.140625" style="1" hidden="1" customWidth="1"/>
    <col min="5663" max="5663" width="15.5703125" style="1" hidden="1" customWidth="1"/>
    <col min="5664" max="5664" width="1.5703125" style="1" hidden="1" customWidth="1"/>
    <col min="5665" max="5677" width="0" style="1" hidden="1" customWidth="1"/>
    <col min="5678" max="5909" width="0" style="1" hidden="1"/>
    <col min="5910" max="5910" width="30.5703125" style="1" hidden="1" customWidth="1"/>
    <col min="5911" max="5912" width="10.5703125" style="1" hidden="1" customWidth="1"/>
    <col min="5913" max="5913" width="12.85546875" style="1" hidden="1" customWidth="1"/>
    <col min="5914" max="5914" width="14" style="1" hidden="1" customWidth="1"/>
    <col min="5915" max="5915" width="11.42578125" style="1" hidden="1" customWidth="1"/>
    <col min="5916" max="5916" width="10.42578125" style="1" hidden="1" customWidth="1"/>
    <col min="5917" max="5918" width="13.140625" style="1" hidden="1" customWidth="1"/>
    <col min="5919" max="5919" width="15.5703125" style="1" hidden="1" customWidth="1"/>
    <col min="5920" max="5920" width="1.5703125" style="1" hidden="1" customWidth="1"/>
    <col min="5921" max="5933" width="0" style="1" hidden="1" customWidth="1"/>
    <col min="5934" max="6165" width="0" style="1" hidden="1"/>
    <col min="6166" max="6166" width="30.5703125" style="1" hidden="1" customWidth="1"/>
    <col min="6167" max="6168" width="10.5703125" style="1" hidden="1" customWidth="1"/>
    <col min="6169" max="6169" width="12.85546875" style="1" hidden="1" customWidth="1"/>
    <col min="6170" max="6170" width="14" style="1" hidden="1" customWidth="1"/>
    <col min="6171" max="6171" width="11.42578125" style="1" hidden="1" customWidth="1"/>
    <col min="6172" max="6172" width="10.42578125" style="1" hidden="1" customWidth="1"/>
    <col min="6173" max="6174" width="13.140625" style="1" hidden="1" customWidth="1"/>
    <col min="6175" max="6175" width="15.5703125" style="1" hidden="1" customWidth="1"/>
    <col min="6176" max="6176" width="1.5703125" style="1" hidden="1" customWidth="1"/>
    <col min="6177" max="6189" width="0" style="1" hidden="1" customWidth="1"/>
    <col min="6190" max="6421" width="0" style="1" hidden="1"/>
    <col min="6422" max="6422" width="30.5703125" style="1" hidden="1" customWidth="1"/>
    <col min="6423" max="6424" width="10.5703125" style="1" hidden="1" customWidth="1"/>
    <col min="6425" max="6425" width="12.85546875" style="1" hidden="1" customWidth="1"/>
    <col min="6426" max="6426" width="14" style="1" hidden="1" customWidth="1"/>
    <col min="6427" max="6427" width="11.42578125" style="1" hidden="1" customWidth="1"/>
    <col min="6428" max="6428" width="10.42578125" style="1" hidden="1" customWidth="1"/>
    <col min="6429" max="6430" width="13.140625" style="1" hidden="1" customWidth="1"/>
    <col min="6431" max="6431" width="15.5703125" style="1" hidden="1" customWidth="1"/>
    <col min="6432" max="6432" width="1.5703125" style="1" hidden="1" customWidth="1"/>
    <col min="6433" max="6445" width="0" style="1" hidden="1" customWidth="1"/>
    <col min="6446" max="6677" width="0" style="1" hidden="1"/>
    <col min="6678" max="6678" width="30.5703125" style="1" hidden="1" customWidth="1"/>
    <col min="6679" max="6680" width="10.5703125" style="1" hidden="1" customWidth="1"/>
    <col min="6681" max="6681" width="12.85546875" style="1" hidden="1" customWidth="1"/>
    <col min="6682" max="6682" width="14" style="1" hidden="1" customWidth="1"/>
    <col min="6683" max="6683" width="11.42578125" style="1" hidden="1" customWidth="1"/>
    <col min="6684" max="6684" width="10.42578125" style="1" hidden="1" customWidth="1"/>
    <col min="6685" max="6686" width="13.140625" style="1" hidden="1" customWidth="1"/>
    <col min="6687" max="6687" width="15.5703125" style="1" hidden="1" customWidth="1"/>
    <col min="6688" max="6688" width="1.5703125" style="1" hidden="1" customWidth="1"/>
    <col min="6689" max="6701" width="0" style="1" hidden="1" customWidth="1"/>
    <col min="6702" max="6933" width="0" style="1" hidden="1"/>
    <col min="6934" max="6934" width="30.5703125" style="1" hidden="1" customWidth="1"/>
    <col min="6935" max="6936" width="10.5703125" style="1" hidden="1" customWidth="1"/>
    <col min="6937" max="6937" width="12.85546875" style="1" hidden="1" customWidth="1"/>
    <col min="6938" max="6938" width="14" style="1" hidden="1" customWidth="1"/>
    <col min="6939" max="6939" width="11.42578125" style="1" hidden="1" customWidth="1"/>
    <col min="6940" max="6940" width="10.42578125" style="1" hidden="1" customWidth="1"/>
    <col min="6941" max="6942" width="13.140625" style="1" hidden="1" customWidth="1"/>
    <col min="6943" max="6943" width="15.5703125" style="1" hidden="1" customWidth="1"/>
    <col min="6944" max="6944" width="1.5703125" style="1" hidden="1" customWidth="1"/>
    <col min="6945" max="6957" width="0" style="1" hidden="1" customWidth="1"/>
    <col min="6958" max="7189" width="0" style="1" hidden="1"/>
    <col min="7190" max="7190" width="30.5703125" style="1" hidden="1" customWidth="1"/>
    <col min="7191" max="7192" width="10.5703125" style="1" hidden="1" customWidth="1"/>
    <col min="7193" max="7193" width="12.85546875" style="1" hidden="1" customWidth="1"/>
    <col min="7194" max="7194" width="14" style="1" hidden="1" customWidth="1"/>
    <col min="7195" max="7195" width="11.42578125" style="1" hidden="1" customWidth="1"/>
    <col min="7196" max="7196" width="10.42578125" style="1" hidden="1" customWidth="1"/>
    <col min="7197" max="7198" width="13.140625" style="1" hidden="1" customWidth="1"/>
    <col min="7199" max="7199" width="15.5703125" style="1" hidden="1" customWidth="1"/>
    <col min="7200" max="7200" width="1.5703125" style="1" hidden="1" customWidth="1"/>
    <col min="7201" max="7213" width="0" style="1" hidden="1" customWidth="1"/>
    <col min="7214" max="7445" width="0" style="1" hidden="1"/>
    <col min="7446" max="7446" width="30.5703125" style="1" hidden="1" customWidth="1"/>
    <col min="7447" max="7448" width="10.5703125" style="1" hidden="1" customWidth="1"/>
    <col min="7449" max="7449" width="12.85546875" style="1" hidden="1" customWidth="1"/>
    <col min="7450" max="7450" width="14" style="1" hidden="1" customWidth="1"/>
    <col min="7451" max="7451" width="11.42578125" style="1" hidden="1" customWidth="1"/>
    <col min="7452" max="7452" width="10.42578125" style="1" hidden="1" customWidth="1"/>
    <col min="7453" max="7454" width="13.140625" style="1" hidden="1" customWidth="1"/>
    <col min="7455" max="7455" width="15.5703125" style="1" hidden="1" customWidth="1"/>
    <col min="7456" max="7456" width="1.5703125" style="1" hidden="1" customWidth="1"/>
    <col min="7457" max="7469" width="0" style="1" hidden="1" customWidth="1"/>
    <col min="7470" max="7701" width="0" style="1" hidden="1"/>
    <col min="7702" max="7702" width="30.5703125" style="1" hidden="1" customWidth="1"/>
    <col min="7703" max="7704" width="10.5703125" style="1" hidden="1" customWidth="1"/>
    <col min="7705" max="7705" width="12.85546875" style="1" hidden="1" customWidth="1"/>
    <col min="7706" max="7706" width="14" style="1" hidden="1" customWidth="1"/>
    <col min="7707" max="7707" width="11.42578125" style="1" hidden="1" customWidth="1"/>
    <col min="7708" max="7708" width="10.42578125" style="1" hidden="1" customWidth="1"/>
    <col min="7709" max="7710" width="13.140625" style="1" hidden="1" customWidth="1"/>
    <col min="7711" max="7711" width="15.5703125" style="1" hidden="1" customWidth="1"/>
    <col min="7712" max="7712" width="1.5703125" style="1" hidden="1" customWidth="1"/>
    <col min="7713" max="7725" width="0" style="1" hidden="1" customWidth="1"/>
    <col min="7726" max="7957" width="0" style="1" hidden="1"/>
    <col min="7958" max="7958" width="30.5703125" style="1" hidden="1" customWidth="1"/>
    <col min="7959" max="7960" width="10.5703125" style="1" hidden="1" customWidth="1"/>
    <col min="7961" max="7961" width="12.85546875" style="1" hidden="1" customWidth="1"/>
    <col min="7962" max="7962" width="14" style="1" hidden="1" customWidth="1"/>
    <col min="7963" max="7963" width="11.42578125" style="1" hidden="1" customWidth="1"/>
    <col min="7964" max="7964" width="10.42578125" style="1" hidden="1" customWidth="1"/>
    <col min="7965" max="7966" width="13.140625" style="1" hidden="1" customWidth="1"/>
    <col min="7967" max="7967" width="15.5703125" style="1" hidden="1" customWidth="1"/>
    <col min="7968" max="7968" width="1.5703125" style="1" hidden="1" customWidth="1"/>
    <col min="7969" max="7981" width="0" style="1" hidden="1" customWidth="1"/>
    <col min="7982" max="8213" width="0" style="1" hidden="1"/>
    <col min="8214" max="8214" width="30.5703125" style="1" hidden="1" customWidth="1"/>
    <col min="8215" max="8216" width="10.5703125" style="1" hidden="1" customWidth="1"/>
    <col min="8217" max="8217" width="12.85546875" style="1" hidden="1" customWidth="1"/>
    <col min="8218" max="8218" width="14" style="1" hidden="1" customWidth="1"/>
    <col min="8219" max="8219" width="11.42578125" style="1" hidden="1" customWidth="1"/>
    <col min="8220" max="8220" width="10.42578125" style="1" hidden="1" customWidth="1"/>
    <col min="8221" max="8222" width="13.140625" style="1" hidden="1" customWidth="1"/>
    <col min="8223" max="8223" width="15.5703125" style="1" hidden="1" customWidth="1"/>
    <col min="8224" max="8224" width="1.5703125" style="1" hidden="1" customWidth="1"/>
    <col min="8225" max="8237" width="0" style="1" hidden="1" customWidth="1"/>
    <col min="8238" max="8469" width="0" style="1" hidden="1"/>
    <col min="8470" max="8470" width="30.5703125" style="1" hidden="1" customWidth="1"/>
    <col min="8471" max="8472" width="10.5703125" style="1" hidden="1" customWidth="1"/>
    <col min="8473" max="8473" width="12.85546875" style="1" hidden="1" customWidth="1"/>
    <col min="8474" max="8474" width="14" style="1" hidden="1" customWidth="1"/>
    <col min="8475" max="8475" width="11.42578125" style="1" hidden="1" customWidth="1"/>
    <col min="8476" max="8476" width="10.42578125" style="1" hidden="1" customWidth="1"/>
    <col min="8477" max="8478" width="13.140625" style="1" hidden="1" customWidth="1"/>
    <col min="8479" max="8479" width="15.5703125" style="1" hidden="1" customWidth="1"/>
    <col min="8480" max="8480" width="1.5703125" style="1" hidden="1" customWidth="1"/>
    <col min="8481" max="8493" width="0" style="1" hidden="1" customWidth="1"/>
    <col min="8494" max="8725" width="0" style="1" hidden="1"/>
    <col min="8726" max="8726" width="30.5703125" style="1" hidden="1" customWidth="1"/>
    <col min="8727" max="8728" width="10.5703125" style="1" hidden="1" customWidth="1"/>
    <col min="8729" max="8729" width="12.85546875" style="1" hidden="1" customWidth="1"/>
    <col min="8730" max="8730" width="14" style="1" hidden="1" customWidth="1"/>
    <col min="8731" max="8731" width="11.42578125" style="1" hidden="1" customWidth="1"/>
    <col min="8732" max="8732" width="10.42578125" style="1" hidden="1" customWidth="1"/>
    <col min="8733" max="8734" width="13.140625" style="1" hidden="1" customWidth="1"/>
    <col min="8735" max="8735" width="15.5703125" style="1" hidden="1" customWidth="1"/>
    <col min="8736" max="8736" width="1.5703125" style="1" hidden="1" customWidth="1"/>
    <col min="8737" max="8749" width="0" style="1" hidden="1" customWidth="1"/>
    <col min="8750" max="8981" width="0" style="1" hidden="1"/>
    <col min="8982" max="8982" width="30.5703125" style="1" hidden="1" customWidth="1"/>
    <col min="8983" max="8984" width="10.5703125" style="1" hidden="1" customWidth="1"/>
    <col min="8985" max="8985" width="12.85546875" style="1" hidden="1" customWidth="1"/>
    <col min="8986" max="8986" width="14" style="1" hidden="1" customWidth="1"/>
    <col min="8987" max="8987" width="11.42578125" style="1" hidden="1" customWidth="1"/>
    <col min="8988" max="8988" width="10.42578125" style="1" hidden="1" customWidth="1"/>
    <col min="8989" max="8990" width="13.140625" style="1" hidden="1" customWidth="1"/>
    <col min="8991" max="8991" width="15.5703125" style="1" hidden="1" customWidth="1"/>
    <col min="8992" max="8992" width="1.5703125" style="1" hidden="1" customWidth="1"/>
    <col min="8993" max="9005" width="0" style="1" hidden="1" customWidth="1"/>
    <col min="9006" max="9237" width="0" style="1" hidden="1"/>
    <col min="9238" max="9238" width="30.5703125" style="1" hidden="1" customWidth="1"/>
    <col min="9239" max="9240" width="10.5703125" style="1" hidden="1" customWidth="1"/>
    <col min="9241" max="9241" width="12.85546875" style="1" hidden="1" customWidth="1"/>
    <col min="9242" max="9242" width="14" style="1" hidden="1" customWidth="1"/>
    <col min="9243" max="9243" width="11.42578125" style="1" hidden="1" customWidth="1"/>
    <col min="9244" max="9244" width="10.42578125" style="1" hidden="1" customWidth="1"/>
    <col min="9245" max="9246" width="13.140625" style="1" hidden="1" customWidth="1"/>
    <col min="9247" max="9247" width="15.5703125" style="1" hidden="1" customWidth="1"/>
    <col min="9248" max="9248" width="1.5703125" style="1" hidden="1" customWidth="1"/>
    <col min="9249" max="9261" width="0" style="1" hidden="1" customWidth="1"/>
    <col min="9262" max="9493" width="0" style="1" hidden="1"/>
    <col min="9494" max="9494" width="30.5703125" style="1" hidden="1" customWidth="1"/>
    <col min="9495" max="9496" width="10.5703125" style="1" hidden="1" customWidth="1"/>
    <col min="9497" max="9497" width="12.85546875" style="1" hidden="1" customWidth="1"/>
    <col min="9498" max="9498" width="14" style="1" hidden="1" customWidth="1"/>
    <col min="9499" max="9499" width="11.42578125" style="1" hidden="1" customWidth="1"/>
    <col min="9500" max="9500" width="10.42578125" style="1" hidden="1" customWidth="1"/>
    <col min="9501" max="9502" width="13.140625" style="1" hidden="1" customWidth="1"/>
    <col min="9503" max="9503" width="15.5703125" style="1" hidden="1" customWidth="1"/>
    <col min="9504" max="9504" width="1.5703125" style="1" hidden="1" customWidth="1"/>
    <col min="9505" max="9517" width="0" style="1" hidden="1" customWidth="1"/>
    <col min="9518" max="9749" width="0" style="1" hidden="1"/>
    <col min="9750" max="9750" width="30.5703125" style="1" hidden="1" customWidth="1"/>
    <col min="9751" max="9752" width="10.5703125" style="1" hidden="1" customWidth="1"/>
    <col min="9753" max="9753" width="12.85546875" style="1" hidden="1" customWidth="1"/>
    <col min="9754" max="9754" width="14" style="1" hidden="1" customWidth="1"/>
    <col min="9755" max="9755" width="11.42578125" style="1" hidden="1" customWidth="1"/>
    <col min="9756" max="9756" width="10.42578125" style="1" hidden="1" customWidth="1"/>
    <col min="9757" max="9758" width="13.140625" style="1" hidden="1" customWidth="1"/>
    <col min="9759" max="9759" width="15.5703125" style="1" hidden="1" customWidth="1"/>
    <col min="9760" max="9760" width="1.5703125" style="1" hidden="1" customWidth="1"/>
    <col min="9761" max="9773" width="0" style="1" hidden="1" customWidth="1"/>
    <col min="9774" max="10005" width="0" style="1" hidden="1"/>
    <col min="10006" max="10006" width="30.5703125" style="1" hidden="1" customWidth="1"/>
    <col min="10007" max="10008" width="10.5703125" style="1" hidden="1" customWidth="1"/>
    <col min="10009" max="10009" width="12.85546875" style="1" hidden="1" customWidth="1"/>
    <col min="10010" max="10010" width="14" style="1" hidden="1" customWidth="1"/>
    <col min="10011" max="10011" width="11.42578125" style="1" hidden="1" customWidth="1"/>
    <col min="10012" max="10012" width="10.42578125" style="1" hidden="1" customWidth="1"/>
    <col min="10013" max="10014" width="13.140625" style="1" hidden="1" customWidth="1"/>
    <col min="10015" max="10015" width="15.5703125" style="1" hidden="1" customWidth="1"/>
    <col min="10016" max="10016" width="1.5703125" style="1" hidden="1" customWidth="1"/>
    <col min="10017" max="10029" width="0" style="1" hidden="1" customWidth="1"/>
    <col min="10030" max="10261" width="0" style="1" hidden="1"/>
    <col min="10262" max="10262" width="30.5703125" style="1" hidden="1" customWidth="1"/>
    <col min="10263" max="10264" width="10.5703125" style="1" hidden="1" customWidth="1"/>
    <col min="10265" max="10265" width="12.85546875" style="1" hidden="1" customWidth="1"/>
    <col min="10266" max="10266" width="14" style="1" hidden="1" customWidth="1"/>
    <col min="10267" max="10267" width="11.42578125" style="1" hidden="1" customWidth="1"/>
    <col min="10268" max="10268" width="10.42578125" style="1" hidden="1" customWidth="1"/>
    <col min="10269" max="10270" width="13.140625" style="1" hidden="1" customWidth="1"/>
    <col min="10271" max="10271" width="15.5703125" style="1" hidden="1" customWidth="1"/>
    <col min="10272" max="10272" width="1.5703125" style="1" hidden="1" customWidth="1"/>
    <col min="10273" max="10285" width="0" style="1" hidden="1" customWidth="1"/>
    <col min="10286" max="10517" width="0" style="1" hidden="1"/>
    <col min="10518" max="10518" width="30.5703125" style="1" hidden="1" customWidth="1"/>
    <col min="10519" max="10520" width="10.5703125" style="1" hidden="1" customWidth="1"/>
    <col min="10521" max="10521" width="12.85546875" style="1" hidden="1" customWidth="1"/>
    <col min="10522" max="10522" width="14" style="1" hidden="1" customWidth="1"/>
    <col min="10523" max="10523" width="11.42578125" style="1" hidden="1" customWidth="1"/>
    <col min="10524" max="10524" width="10.42578125" style="1" hidden="1" customWidth="1"/>
    <col min="10525" max="10526" width="13.140625" style="1" hidden="1" customWidth="1"/>
    <col min="10527" max="10527" width="15.5703125" style="1" hidden="1" customWidth="1"/>
    <col min="10528" max="10528" width="1.5703125" style="1" hidden="1" customWidth="1"/>
    <col min="10529" max="10541" width="0" style="1" hidden="1" customWidth="1"/>
    <col min="10542" max="10773" width="0" style="1" hidden="1"/>
    <col min="10774" max="10774" width="30.5703125" style="1" hidden="1" customWidth="1"/>
    <col min="10775" max="10776" width="10.5703125" style="1" hidden="1" customWidth="1"/>
    <col min="10777" max="10777" width="12.85546875" style="1" hidden="1" customWidth="1"/>
    <col min="10778" max="10778" width="14" style="1" hidden="1" customWidth="1"/>
    <col min="10779" max="10779" width="11.42578125" style="1" hidden="1" customWidth="1"/>
    <col min="10780" max="10780" width="10.42578125" style="1" hidden="1" customWidth="1"/>
    <col min="10781" max="10782" width="13.140625" style="1" hidden="1" customWidth="1"/>
    <col min="10783" max="10783" width="15.5703125" style="1" hidden="1" customWidth="1"/>
    <col min="10784" max="10784" width="1.5703125" style="1" hidden="1" customWidth="1"/>
    <col min="10785" max="10797" width="0" style="1" hidden="1" customWidth="1"/>
    <col min="10798" max="11029" width="0" style="1" hidden="1"/>
    <col min="11030" max="11030" width="30.5703125" style="1" hidden="1" customWidth="1"/>
    <col min="11031" max="11032" width="10.5703125" style="1" hidden="1" customWidth="1"/>
    <col min="11033" max="11033" width="12.85546875" style="1" hidden="1" customWidth="1"/>
    <col min="11034" max="11034" width="14" style="1" hidden="1" customWidth="1"/>
    <col min="11035" max="11035" width="11.42578125" style="1" hidden="1" customWidth="1"/>
    <col min="11036" max="11036" width="10.42578125" style="1" hidden="1" customWidth="1"/>
    <col min="11037" max="11038" width="13.140625" style="1" hidden="1" customWidth="1"/>
    <col min="11039" max="11039" width="15.5703125" style="1" hidden="1" customWidth="1"/>
    <col min="11040" max="11040" width="1.5703125" style="1" hidden="1" customWidth="1"/>
    <col min="11041" max="11053" width="0" style="1" hidden="1" customWidth="1"/>
    <col min="11054" max="11285" width="0" style="1" hidden="1"/>
    <col min="11286" max="11286" width="30.5703125" style="1" hidden="1" customWidth="1"/>
    <col min="11287" max="11288" width="10.5703125" style="1" hidden="1" customWidth="1"/>
    <col min="11289" max="11289" width="12.85546875" style="1" hidden="1" customWidth="1"/>
    <col min="11290" max="11290" width="14" style="1" hidden="1" customWidth="1"/>
    <col min="11291" max="11291" width="11.42578125" style="1" hidden="1" customWidth="1"/>
    <col min="11292" max="11292" width="10.42578125" style="1" hidden="1" customWidth="1"/>
    <col min="11293" max="11294" width="13.140625" style="1" hidden="1" customWidth="1"/>
    <col min="11295" max="11295" width="15.5703125" style="1" hidden="1" customWidth="1"/>
    <col min="11296" max="11296" width="1.5703125" style="1" hidden="1" customWidth="1"/>
    <col min="11297" max="11309" width="0" style="1" hidden="1" customWidth="1"/>
    <col min="11310" max="11541" width="0" style="1" hidden="1"/>
    <col min="11542" max="11542" width="30.5703125" style="1" hidden="1" customWidth="1"/>
    <col min="11543" max="11544" width="10.5703125" style="1" hidden="1" customWidth="1"/>
    <col min="11545" max="11545" width="12.85546875" style="1" hidden="1" customWidth="1"/>
    <col min="11546" max="11546" width="14" style="1" hidden="1" customWidth="1"/>
    <col min="11547" max="11547" width="11.42578125" style="1" hidden="1" customWidth="1"/>
    <col min="11548" max="11548" width="10.42578125" style="1" hidden="1" customWidth="1"/>
    <col min="11549" max="11550" width="13.140625" style="1" hidden="1" customWidth="1"/>
    <col min="11551" max="11551" width="15.5703125" style="1" hidden="1" customWidth="1"/>
    <col min="11552" max="11552" width="1.5703125" style="1" hidden="1" customWidth="1"/>
    <col min="11553" max="11565" width="0" style="1" hidden="1" customWidth="1"/>
    <col min="11566" max="11797" width="0" style="1" hidden="1"/>
    <col min="11798" max="11798" width="30.5703125" style="1" hidden="1" customWidth="1"/>
    <col min="11799" max="11800" width="10.5703125" style="1" hidden="1" customWidth="1"/>
    <col min="11801" max="11801" width="12.85546875" style="1" hidden="1" customWidth="1"/>
    <col min="11802" max="11802" width="14" style="1" hidden="1" customWidth="1"/>
    <col min="11803" max="11803" width="11.42578125" style="1" hidden="1" customWidth="1"/>
    <col min="11804" max="11804" width="10.42578125" style="1" hidden="1" customWidth="1"/>
    <col min="11805" max="11806" width="13.140625" style="1" hidden="1" customWidth="1"/>
    <col min="11807" max="11807" width="15.5703125" style="1" hidden="1" customWidth="1"/>
    <col min="11808" max="11808" width="1.5703125" style="1" hidden="1" customWidth="1"/>
    <col min="11809" max="11821" width="0" style="1" hidden="1" customWidth="1"/>
    <col min="11822" max="12053" width="0" style="1" hidden="1"/>
    <col min="12054" max="12054" width="30.5703125" style="1" hidden="1" customWidth="1"/>
    <col min="12055" max="12056" width="10.5703125" style="1" hidden="1" customWidth="1"/>
    <col min="12057" max="12057" width="12.85546875" style="1" hidden="1" customWidth="1"/>
    <col min="12058" max="12058" width="14" style="1" hidden="1" customWidth="1"/>
    <col min="12059" max="12059" width="11.42578125" style="1" hidden="1" customWidth="1"/>
    <col min="12060" max="12060" width="10.42578125" style="1" hidden="1" customWidth="1"/>
    <col min="12061" max="12062" width="13.140625" style="1" hidden="1" customWidth="1"/>
    <col min="12063" max="12063" width="15.5703125" style="1" hidden="1" customWidth="1"/>
    <col min="12064" max="12064" width="1.5703125" style="1" hidden="1" customWidth="1"/>
    <col min="12065" max="12077" width="0" style="1" hidden="1" customWidth="1"/>
    <col min="12078" max="12309" width="0" style="1" hidden="1"/>
    <col min="12310" max="12310" width="30.5703125" style="1" hidden="1" customWidth="1"/>
    <col min="12311" max="12312" width="10.5703125" style="1" hidden="1" customWidth="1"/>
    <col min="12313" max="12313" width="12.85546875" style="1" hidden="1" customWidth="1"/>
    <col min="12314" max="12314" width="14" style="1" hidden="1" customWidth="1"/>
    <col min="12315" max="12315" width="11.42578125" style="1" hidden="1" customWidth="1"/>
    <col min="12316" max="12316" width="10.42578125" style="1" hidden="1" customWidth="1"/>
    <col min="12317" max="12318" width="13.140625" style="1" hidden="1" customWidth="1"/>
    <col min="12319" max="12319" width="15.5703125" style="1" hidden="1" customWidth="1"/>
    <col min="12320" max="12320" width="1.5703125" style="1" hidden="1" customWidth="1"/>
    <col min="12321" max="12333" width="0" style="1" hidden="1" customWidth="1"/>
    <col min="12334" max="12565" width="0" style="1" hidden="1"/>
    <col min="12566" max="12566" width="30.5703125" style="1" hidden="1" customWidth="1"/>
    <col min="12567" max="12568" width="10.5703125" style="1" hidden="1" customWidth="1"/>
    <col min="12569" max="12569" width="12.85546875" style="1" hidden="1" customWidth="1"/>
    <col min="12570" max="12570" width="14" style="1" hidden="1" customWidth="1"/>
    <col min="12571" max="12571" width="11.42578125" style="1" hidden="1" customWidth="1"/>
    <col min="12572" max="12572" width="10.42578125" style="1" hidden="1" customWidth="1"/>
    <col min="12573" max="12574" width="13.140625" style="1" hidden="1" customWidth="1"/>
    <col min="12575" max="12575" width="15.5703125" style="1" hidden="1" customWidth="1"/>
    <col min="12576" max="12576" width="1.5703125" style="1" hidden="1" customWidth="1"/>
    <col min="12577" max="12589" width="0" style="1" hidden="1" customWidth="1"/>
    <col min="12590" max="12821" width="0" style="1" hidden="1"/>
    <col min="12822" max="12822" width="30.5703125" style="1" hidden="1" customWidth="1"/>
    <col min="12823" max="12824" width="10.5703125" style="1" hidden="1" customWidth="1"/>
    <col min="12825" max="12825" width="12.85546875" style="1" hidden="1" customWidth="1"/>
    <col min="12826" max="12826" width="14" style="1" hidden="1" customWidth="1"/>
    <col min="12827" max="12827" width="11.42578125" style="1" hidden="1" customWidth="1"/>
    <col min="12828" max="12828" width="10.42578125" style="1" hidden="1" customWidth="1"/>
    <col min="12829" max="12830" width="13.140625" style="1" hidden="1" customWidth="1"/>
    <col min="12831" max="12831" width="15.5703125" style="1" hidden="1" customWidth="1"/>
    <col min="12832" max="12832" width="1.5703125" style="1" hidden="1" customWidth="1"/>
    <col min="12833" max="12845" width="0" style="1" hidden="1" customWidth="1"/>
    <col min="12846" max="13077" width="0" style="1" hidden="1"/>
    <col min="13078" max="13078" width="30.5703125" style="1" hidden="1" customWidth="1"/>
    <col min="13079" max="13080" width="10.5703125" style="1" hidden="1" customWidth="1"/>
    <col min="13081" max="13081" width="12.85546875" style="1" hidden="1" customWidth="1"/>
    <col min="13082" max="13082" width="14" style="1" hidden="1" customWidth="1"/>
    <col min="13083" max="13083" width="11.42578125" style="1" hidden="1" customWidth="1"/>
    <col min="13084" max="13084" width="10.42578125" style="1" hidden="1" customWidth="1"/>
    <col min="13085" max="13086" width="13.140625" style="1" hidden="1" customWidth="1"/>
    <col min="13087" max="13087" width="15.5703125" style="1" hidden="1" customWidth="1"/>
    <col min="13088" max="13088" width="1.5703125" style="1" hidden="1" customWidth="1"/>
    <col min="13089" max="13101" width="0" style="1" hidden="1" customWidth="1"/>
    <col min="13102" max="13333" width="0" style="1" hidden="1"/>
    <col min="13334" max="13334" width="30.5703125" style="1" hidden="1" customWidth="1"/>
    <col min="13335" max="13336" width="10.5703125" style="1" hidden="1" customWidth="1"/>
    <col min="13337" max="13337" width="12.85546875" style="1" hidden="1" customWidth="1"/>
    <col min="13338" max="13338" width="14" style="1" hidden="1" customWidth="1"/>
    <col min="13339" max="13339" width="11.42578125" style="1" hidden="1" customWidth="1"/>
    <col min="13340" max="13340" width="10.42578125" style="1" hidden="1" customWidth="1"/>
    <col min="13341" max="13342" width="13.140625" style="1" hidden="1" customWidth="1"/>
    <col min="13343" max="13343" width="15.5703125" style="1" hidden="1" customWidth="1"/>
    <col min="13344" max="13344" width="1.5703125" style="1" hidden="1" customWidth="1"/>
    <col min="13345" max="13357" width="0" style="1" hidden="1" customWidth="1"/>
    <col min="13358" max="13589" width="0" style="1" hidden="1"/>
    <col min="13590" max="13590" width="30.5703125" style="1" hidden="1" customWidth="1"/>
    <col min="13591" max="13592" width="10.5703125" style="1" hidden="1" customWidth="1"/>
    <col min="13593" max="13593" width="12.85546875" style="1" hidden="1" customWidth="1"/>
    <col min="13594" max="13594" width="14" style="1" hidden="1" customWidth="1"/>
    <col min="13595" max="13595" width="11.42578125" style="1" hidden="1" customWidth="1"/>
    <col min="13596" max="13596" width="10.42578125" style="1" hidden="1" customWidth="1"/>
    <col min="13597" max="13598" width="13.140625" style="1" hidden="1" customWidth="1"/>
    <col min="13599" max="13599" width="15.5703125" style="1" hidden="1" customWidth="1"/>
    <col min="13600" max="13600" width="1.5703125" style="1" hidden="1" customWidth="1"/>
    <col min="13601" max="13613" width="0" style="1" hidden="1" customWidth="1"/>
    <col min="13614" max="13845" width="0" style="1" hidden="1"/>
    <col min="13846" max="13846" width="30.5703125" style="1" hidden="1" customWidth="1"/>
    <col min="13847" max="13848" width="10.5703125" style="1" hidden="1" customWidth="1"/>
    <col min="13849" max="13849" width="12.85546875" style="1" hidden="1" customWidth="1"/>
    <col min="13850" max="13850" width="14" style="1" hidden="1" customWidth="1"/>
    <col min="13851" max="13851" width="11.42578125" style="1" hidden="1" customWidth="1"/>
    <col min="13852" max="13852" width="10.42578125" style="1" hidden="1" customWidth="1"/>
    <col min="13853" max="13854" width="13.140625" style="1" hidden="1" customWidth="1"/>
    <col min="13855" max="13855" width="15.5703125" style="1" hidden="1" customWidth="1"/>
    <col min="13856" max="13856" width="1.5703125" style="1" hidden="1" customWidth="1"/>
    <col min="13857" max="13869" width="0" style="1" hidden="1" customWidth="1"/>
    <col min="13870" max="14101" width="0" style="1" hidden="1"/>
    <col min="14102" max="14102" width="30.5703125" style="1" hidden="1" customWidth="1"/>
    <col min="14103" max="14104" width="10.5703125" style="1" hidden="1" customWidth="1"/>
    <col min="14105" max="14105" width="12.85546875" style="1" hidden="1" customWidth="1"/>
    <col min="14106" max="14106" width="14" style="1" hidden="1" customWidth="1"/>
    <col min="14107" max="14107" width="11.42578125" style="1" hidden="1" customWidth="1"/>
    <col min="14108" max="14108" width="10.42578125" style="1" hidden="1" customWidth="1"/>
    <col min="14109" max="14110" width="13.140625" style="1" hidden="1" customWidth="1"/>
    <col min="14111" max="14111" width="15.5703125" style="1" hidden="1" customWidth="1"/>
    <col min="14112" max="14112" width="1.5703125" style="1" hidden="1" customWidth="1"/>
    <col min="14113" max="14125" width="0" style="1" hidden="1" customWidth="1"/>
    <col min="14126" max="14357" width="0" style="1" hidden="1"/>
    <col min="14358" max="14358" width="30.5703125" style="1" hidden="1" customWidth="1"/>
    <col min="14359" max="14360" width="10.5703125" style="1" hidden="1" customWidth="1"/>
    <col min="14361" max="14361" width="12.85546875" style="1" hidden="1" customWidth="1"/>
    <col min="14362" max="14362" width="14" style="1" hidden="1" customWidth="1"/>
    <col min="14363" max="14363" width="11.42578125" style="1" hidden="1" customWidth="1"/>
    <col min="14364" max="14364" width="10.42578125" style="1" hidden="1" customWidth="1"/>
    <col min="14365" max="14366" width="13.140625" style="1" hidden="1" customWidth="1"/>
    <col min="14367" max="14367" width="15.5703125" style="1" hidden="1" customWidth="1"/>
    <col min="14368" max="14368" width="1.5703125" style="1" hidden="1" customWidth="1"/>
    <col min="14369" max="14381" width="0" style="1" hidden="1" customWidth="1"/>
    <col min="14382" max="14613" width="0" style="1" hidden="1"/>
    <col min="14614" max="14614" width="30.5703125" style="1" hidden="1" customWidth="1"/>
    <col min="14615" max="14616" width="10.5703125" style="1" hidden="1" customWidth="1"/>
    <col min="14617" max="14617" width="12.85546875" style="1" hidden="1" customWidth="1"/>
    <col min="14618" max="14618" width="14" style="1" hidden="1" customWidth="1"/>
    <col min="14619" max="14619" width="11.42578125" style="1" hidden="1" customWidth="1"/>
    <col min="14620" max="14620" width="10.42578125" style="1" hidden="1" customWidth="1"/>
    <col min="14621" max="14622" width="13.140625" style="1" hidden="1" customWidth="1"/>
    <col min="14623" max="14623" width="15.5703125" style="1" hidden="1" customWidth="1"/>
    <col min="14624" max="14624" width="1.5703125" style="1" hidden="1" customWidth="1"/>
    <col min="14625" max="14637" width="0" style="1" hidden="1" customWidth="1"/>
    <col min="14638" max="14869" width="0" style="1" hidden="1"/>
    <col min="14870" max="14870" width="30.5703125" style="1" hidden="1" customWidth="1"/>
    <col min="14871" max="14872" width="10.5703125" style="1" hidden="1" customWidth="1"/>
    <col min="14873" max="14873" width="12.85546875" style="1" hidden="1" customWidth="1"/>
    <col min="14874" max="14874" width="14" style="1" hidden="1" customWidth="1"/>
    <col min="14875" max="14875" width="11.42578125" style="1" hidden="1" customWidth="1"/>
    <col min="14876" max="14876" width="10.42578125" style="1" hidden="1" customWidth="1"/>
    <col min="14877" max="14878" width="13.140625" style="1" hidden="1" customWidth="1"/>
    <col min="14879" max="14879" width="15.5703125" style="1" hidden="1" customWidth="1"/>
    <col min="14880" max="14880" width="1.5703125" style="1" hidden="1" customWidth="1"/>
    <col min="14881" max="14893" width="0" style="1" hidden="1" customWidth="1"/>
    <col min="14894" max="15125" width="0" style="1" hidden="1"/>
    <col min="15126" max="15126" width="30.5703125" style="1" hidden="1" customWidth="1"/>
    <col min="15127" max="15128" width="10.5703125" style="1" hidden="1" customWidth="1"/>
    <col min="15129" max="15129" width="12.85546875" style="1" hidden="1" customWidth="1"/>
    <col min="15130" max="15130" width="14" style="1" hidden="1" customWidth="1"/>
    <col min="15131" max="15131" width="11.42578125" style="1" hidden="1" customWidth="1"/>
    <col min="15132" max="15132" width="10.42578125" style="1" hidden="1" customWidth="1"/>
    <col min="15133" max="15134" width="13.140625" style="1" hidden="1" customWidth="1"/>
    <col min="15135" max="15135" width="15.5703125" style="1" hidden="1" customWidth="1"/>
    <col min="15136" max="15136" width="1.5703125" style="1" hidden="1" customWidth="1"/>
    <col min="15137" max="15149" width="0" style="1" hidden="1" customWidth="1"/>
    <col min="15150" max="15381" width="0" style="1" hidden="1"/>
    <col min="15382" max="15382" width="30.5703125" style="1" hidden="1" customWidth="1"/>
    <col min="15383" max="15384" width="10.5703125" style="1" hidden="1" customWidth="1"/>
    <col min="15385" max="15385" width="12.85546875" style="1" hidden="1" customWidth="1"/>
    <col min="15386" max="15386" width="14" style="1" hidden="1" customWidth="1"/>
    <col min="15387" max="15387" width="11.42578125" style="1" hidden="1" customWidth="1"/>
    <col min="15388" max="15388" width="10.42578125" style="1" hidden="1" customWidth="1"/>
    <col min="15389" max="15390" width="13.140625" style="1" hidden="1" customWidth="1"/>
    <col min="15391" max="15391" width="15.5703125" style="1" hidden="1" customWidth="1"/>
    <col min="15392" max="15392" width="1.5703125" style="1" hidden="1" customWidth="1"/>
    <col min="15393" max="15405" width="0" style="1" hidden="1" customWidth="1"/>
    <col min="15406" max="15637" width="0" style="1" hidden="1"/>
    <col min="15638" max="15638" width="30.5703125" style="1" hidden="1" customWidth="1"/>
    <col min="15639" max="15640" width="10.5703125" style="1" hidden="1" customWidth="1"/>
    <col min="15641" max="15641" width="12.85546875" style="1" hidden="1" customWidth="1"/>
    <col min="15642" max="15642" width="14" style="1" hidden="1" customWidth="1"/>
    <col min="15643" max="15643" width="11.42578125" style="1" hidden="1" customWidth="1"/>
    <col min="15644" max="15644" width="10.42578125" style="1" hidden="1" customWidth="1"/>
    <col min="15645" max="15646" width="13.140625" style="1" hidden="1" customWidth="1"/>
    <col min="15647" max="15647" width="15.5703125" style="1" hidden="1" customWidth="1"/>
    <col min="15648" max="15648" width="1.5703125" style="1" hidden="1" customWidth="1"/>
    <col min="15649" max="15661" width="0" style="1" hidden="1" customWidth="1"/>
    <col min="15662" max="15893" width="0" style="1" hidden="1"/>
    <col min="15894" max="15894" width="30.5703125" style="1" hidden="1" customWidth="1"/>
    <col min="15895" max="15896" width="10.5703125" style="1" hidden="1" customWidth="1"/>
    <col min="15897" max="15897" width="12.85546875" style="1" hidden="1" customWidth="1"/>
    <col min="15898" max="15898" width="14" style="1" hidden="1" customWidth="1"/>
    <col min="15899" max="15899" width="11.42578125" style="1" hidden="1" customWidth="1"/>
    <col min="15900" max="15900" width="10.42578125" style="1" hidden="1" customWidth="1"/>
    <col min="15901" max="15902" width="13.140625" style="1" hidden="1" customWidth="1"/>
    <col min="15903" max="15903" width="15.5703125" style="1" hidden="1" customWidth="1"/>
    <col min="15904" max="15904" width="1.5703125" style="1" hidden="1" customWidth="1"/>
    <col min="15905" max="15917" width="0" style="1" hidden="1" customWidth="1"/>
    <col min="15918" max="16149" width="0" style="1" hidden="1"/>
    <col min="16150" max="16150" width="30.5703125" style="1" hidden="1" customWidth="1"/>
    <col min="16151" max="16152" width="10.5703125" style="1" hidden="1" customWidth="1"/>
    <col min="16153" max="16153" width="12.85546875" style="1" hidden="1" customWidth="1"/>
    <col min="16154" max="16154" width="14" style="1" hidden="1" customWidth="1"/>
    <col min="16155" max="16155" width="11.42578125" style="1" hidden="1" customWidth="1"/>
    <col min="16156" max="16156" width="10.42578125" style="1" hidden="1" customWidth="1"/>
    <col min="16157" max="16158" width="13.140625" style="1" hidden="1" customWidth="1"/>
    <col min="16159" max="16159" width="15.5703125" style="1" hidden="1" customWidth="1"/>
    <col min="16160" max="16160" width="1.5703125" style="1" hidden="1" customWidth="1"/>
    <col min="16161" max="16173" width="0" style="1" hidden="1" customWidth="1"/>
    <col min="16174" max="16384" width="0" style="1" hidden="1"/>
  </cols>
  <sheetData>
    <row r="1" spans="1:47" ht="15" x14ac:dyDescent="0.25">
      <c r="A1" s="21"/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2"/>
      <c r="P1" s="43"/>
      <c r="Q1" s="44"/>
      <c r="R1" s="44"/>
      <c r="S1" s="44"/>
      <c r="T1" s="44"/>
      <c r="U1" s="44"/>
      <c r="V1" s="44"/>
      <c r="W1" s="44"/>
      <c r="X1" s="45"/>
    </row>
    <row r="2" spans="1:47" ht="21.75" customHeight="1" x14ac:dyDescent="0.3">
      <c r="A2" s="24"/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  <c r="N2" s="25"/>
      <c r="O2" s="25"/>
      <c r="P2" s="46"/>
      <c r="Q2" s="35"/>
      <c r="R2" s="35"/>
      <c r="S2" s="35"/>
      <c r="T2" s="35"/>
      <c r="U2" s="35"/>
      <c r="V2" s="35"/>
      <c r="W2" s="35"/>
      <c r="X2" s="36"/>
      <c r="Y2" s="5"/>
    </row>
    <row r="3" spans="1:47" ht="15" x14ac:dyDescent="0.25">
      <c r="A3" s="27"/>
      <c r="B3" s="25"/>
      <c r="C3" s="25"/>
      <c r="D3" s="25"/>
      <c r="E3" s="25"/>
      <c r="F3" s="25"/>
      <c r="G3" s="25"/>
      <c r="H3" s="25"/>
      <c r="I3" s="25"/>
      <c r="J3" s="26"/>
      <c r="K3" s="25"/>
      <c r="L3" s="25"/>
      <c r="M3" s="25"/>
      <c r="N3" s="25"/>
      <c r="O3" s="25"/>
      <c r="P3" s="46"/>
      <c r="Q3" s="35"/>
      <c r="R3" s="35"/>
      <c r="S3" s="35"/>
      <c r="T3" s="35"/>
      <c r="U3" s="35"/>
      <c r="V3" s="35"/>
      <c r="W3" s="35"/>
      <c r="X3" s="36"/>
      <c r="Y3" s="5"/>
    </row>
    <row r="4" spans="1:47" ht="15" x14ac:dyDescent="0.25">
      <c r="A4" s="27"/>
      <c r="B4" s="25"/>
      <c r="C4" s="25"/>
      <c r="D4" s="25"/>
      <c r="E4" s="25"/>
      <c r="F4" s="25"/>
      <c r="G4" s="25"/>
      <c r="H4" s="25"/>
      <c r="I4" s="25"/>
      <c r="J4" s="26"/>
      <c r="K4" s="25"/>
      <c r="L4" s="25"/>
      <c r="M4" s="25"/>
      <c r="N4" s="25"/>
      <c r="O4" s="25"/>
      <c r="P4" s="46"/>
      <c r="Q4" s="35"/>
      <c r="R4" s="35"/>
      <c r="S4" s="35"/>
      <c r="T4" s="35"/>
      <c r="U4" s="35"/>
      <c r="V4" s="35"/>
      <c r="W4" s="35"/>
      <c r="X4" s="36"/>
      <c r="Y4" s="5"/>
    </row>
    <row r="5" spans="1:47" s="13" customFormat="1" ht="15" x14ac:dyDescent="0.25">
      <c r="A5" s="27"/>
      <c r="B5" s="25"/>
      <c r="C5" s="25"/>
      <c r="D5" s="25"/>
      <c r="E5" s="25"/>
      <c r="F5" s="25"/>
      <c r="G5" s="25"/>
      <c r="H5" s="25"/>
      <c r="I5" s="25"/>
      <c r="J5" s="26"/>
      <c r="K5" s="25"/>
      <c r="L5" s="25"/>
      <c r="M5" s="25"/>
      <c r="N5" s="25"/>
      <c r="O5" s="25"/>
      <c r="P5" s="46"/>
      <c r="Q5" s="35"/>
      <c r="R5" s="35"/>
      <c r="S5" s="35"/>
      <c r="T5" s="35"/>
      <c r="U5" s="35"/>
      <c r="V5" s="35"/>
      <c r="W5" s="35"/>
      <c r="X5" s="36"/>
      <c r="Y5" s="14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13" customFormat="1" ht="15" x14ac:dyDescent="0.25">
      <c r="A6" s="27"/>
      <c r="B6" s="25"/>
      <c r="C6" s="25"/>
      <c r="D6" s="25"/>
      <c r="E6" s="25"/>
      <c r="F6" s="25"/>
      <c r="G6" s="25"/>
      <c r="H6" s="25"/>
      <c r="I6" s="25"/>
      <c r="J6" s="26"/>
      <c r="K6" s="25"/>
      <c r="L6" s="25"/>
      <c r="M6" s="25"/>
      <c r="N6" s="25"/>
      <c r="O6" s="25"/>
      <c r="P6" s="46"/>
      <c r="Q6" s="35"/>
      <c r="R6" s="35"/>
      <c r="S6" s="35"/>
      <c r="T6" s="35"/>
      <c r="U6" s="35"/>
      <c r="V6" s="35"/>
      <c r="W6" s="35"/>
      <c r="X6" s="36"/>
      <c r="Y6" s="14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15" x14ac:dyDescent="0.25">
      <c r="A7" s="27"/>
      <c r="B7" s="25"/>
      <c r="C7" s="25"/>
      <c r="D7" s="25"/>
      <c r="E7" s="25"/>
      <c r="F7" s="25"/>
      <c r="G7" s="25"/>
      <c r="H7" s="25"/>
      <c r="I7" s="25"/>
      <c r="J7" s="26"/>
      <c r="K7" s="25"/>
      <c r="L7" s="25"/>
      <c r="M7" s="25"/>
      <c r="N7" s="25"/>
      <c r="O7" s="25"/>
      <c r="P7" s="46"/>
      <c r="Q7" s="35"/>
      <c r="R7" s="35"/>
      <c r="S7" s="35"/>
      <c r="T7" s="35"/>
      <c r="U7" s="35"/>
      <c r="V7" s="35"/>
      <c r="W7" s="35"/>
      <c r="X7" s="36"/>
      <c r="Y7" s="5"/>
    </row>
    <row r="8" spans="1:47" ht="27" x14ac:dyDescent="0.35">
      <c r="A8" s="176"/>
      <c r="B8" s="177"/>
      <c r="C8" s="177"/>
      <c r="D8" s="177"/>
      <c r="E8" s="177"/>
      <c r="F8" s="177"/>
      <c r="G8" s="177"/>
      <c r="H8" s="177"/>
      <c r="I8" s="177"/>
      <c r="J8" s="178"/>
      <c r="K8" s="51"/>
      <c r="L8" s="51"/>
      <c r="M8" s="51"/>
      <c r="N8" s="51"/>
      <c r="O8" s="51"/>
      <c r="P8" s="46"/>
      <c r="Q8" s="35"/>
      <c r="R8" s="35"/>
      <c r="S8" s="35"/>
      <c r="T8" s="35"/>
      <c r="U8" s="35"/>
      <c r="V8" s="35"/>
      <c r="W8" s="35"/>
      <c r="X8" s="36"/>
      <c r="Y8" s="5"/>
    </row>
    <row r="9" spans="1:47" ht="15" x14ac:dyDescent="0.25">
      <c r="A9" s="27"/>
      <c r="B9" s="25"/>
      <c r="C9" s="25"/>
      <c r="D9" s="25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46"/>
      <c r="Q9" s="35"/>
      <c r="R9" s="35"/>
      <c r="S9" s="35"/>
      <c r="T9" s="35"/>
      <c r="U9" s="35"/>
      <c r="V9" s="35"/>
      <c r="W9" s="35"/>
      <c r="X9" s="36"/>
      <c r="Y9" s="5"/>
    </row>
    <row r="10" spans="1:47" s="17" customFormat="1" ht="33" x14ac:dyDescent="0.45">
      <c r="A10" s="170" t="s">
        <v>6451</v>
      </c>
      <c r="B10" s="171"/>
      <c r="C10" s="171"/>
      <c r="D10" s="171"/>
      <c r="E10" s="171"/>
      <c r="F10" s="171"/>
      <c r="G10" s="171"/>
      <c r="H10" s="171"/>
      <c r="I10" s="171"/>
      <c r="J10" s="172"/>
      <c r="K10" s="52"/>
      <c r="L10" s="52"/>
      <c r="M10" s="52"/>
      <c r="N10" s="52"/>
      <c r="O10" s="52"/>
      <c r="P10" s="46"/>
      <c r="Q10" s="35"/>
      <c r="R10" s="35"/>
      <c r="S10" s="35"/>
      <c r="T10" s="35"/>
      <c r="U10" s="35"/>
      <c r="V10" s="35"/>
      <c r="W10" s="35"/>
      <c r="X10" s="36"/>
      <c r="Y10" s="16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7" customFormat="1" ht="33" x14ac:dyDescent="0.45">
      <c r="A11" s="170" t="s">
        <v>7254</v>
      </c>
      <c r="B11" s="171"/>
      <c r="C11" s="171"/>
      <c r="D11" s="171"/>
      <c r="E11" s="171"/>
      <c r="F11" s="171"/>
      <c r="G11" s="171"/>
      <c r="H11" s="171"/>
      <c r="I11" s="171"/>
      <c r="J11" s="172"/>
      <c r="K11" s="114"/>
      <c r="L11" s="114"/>
      <c r="M11" s="114"/>
      <c r="N11" s="114"/>
      <c r="O11" s="114"/>
      <c r="P11" s="46"/>
      <c r="Q11" s="35"/>
      <c r="R11" s="35"/>
      <c r="S11" s="35"/>
      <c r="T11" s="35"/>
      <c r="U11" s="35"/>
      <c r="V11" s="35"/>
      <c r="W11" s="35"/>
      <c r="X11" s="36"/>
      <c r="Y11" s="16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ht="15" x14ac:dyDescent="0.25">
      <c r="A12" s="27"/>
      <c r="B12" s="25"/>
      <c r="C12" s="25"/>
      <c r="D12" s="25"/>
      <c r="E12" s="25"/>
      <c r="F12" s="25"/>
      <c r="G12" s="25"/>
      <c r="H12" s="25"/>
      <c r="I12" s="25"/>
      <c r="J12" s="26"/>
      <c r="K12" s="25"/>
      <c r="L12" s="25"/>
      <c r="M12" s="25"/>
      <c r="N12" s="25"/>
      <c r="O12" s="25"/>
      <c r="P12" s="46"/>
      <c r="Q12" s="35"/>
      <c r="R12" s="35"/>
      <c r="S12" s="35"/>
      <c r="T12" s="35"/>
      <c r="U12" s="35"/>
      <c r="V12" s="35"/>
      <c r="W12" s="35"/>
      <c r="X12" s="36"/>
      <c r="Y12" s="5"/>
    </row>
    <row r="13" spans="1:47" ht="15.75" x14ac:dyDescent="0.25">
      <c r="A13" s="27"/>
      <c r="B13" s="28"/>
      <c r="C13" s="25"/>
      <c r="D13" s="25"/>
      <c r="E13" s="25"/>
      <c r="F13" s="25"/>
      <c r="G13" s="29"/>
      <c r="H13" s="25"/>
      <c r="I13" s="25"/>
      <c r="J13" s="26"/>
      <c r="K13" s="25"/>
      <c r="L13" s="25"/>
      <c r="M13" s="25"/>
      <c r="N13" s="25"/>
      <c r="O13" s="25"/>
      <c r="P13" s="46"/>
      <c r="Q13" s="35"/>
      <c r="R13" s="35"/>
      <c r="S13" s="35"/>
      <c r="T13" s="35"/>
      <c r="U13" s="35"/>
      <c r="V13" s="35"/>
      <c r="W13" s="35"/>
      <c r="X13" s="36"/>
      <c r="Y13" s="5"/>
    </row>
    <row r="14" spans="1:47" ht="15.75" x14ac:dyDescent="0.25">
      <c r="A14" s="27"/>
      <c r="B14" s="28"/>
      <c r="C14" s="25"/>
      <c r="D14" s="25"/>
      <c r="E14" s="25"/>
      <c r="F14" s="25"/>
      <c r="G14" s="29"/>
      <c r="H14" s="25"/>
      <c r="I14" s="25"/>
      <c r="J14" s="26"/>
      <c r="K14" s="25"/>
      <c r="L14" s="25"/>
      <c r="M14" s="25"/>
      <c r="N14" s="25"/>
      <c r="O14" s="25"/>
      <c r="P14" s="46"/>
      <c r="Q14" s="35"/>
      <c r="R14" s="35"/>
      <c r="S14" s="35"/>
      <c r="T14" s="35"/>
      <c r="U14" s="35"/>
      <c r="V14" s="35"/>
      <c r="W14" s="35"/>
      <c r="X14" s="36"/>
      <c r="Y14" s="5"/>
    </row>
    <row r="15" spans="1:47" ht="15" x14ac:dyDescent="0.25">
      <c r="A15" s="30" t="s">
        <v>5081</v>
      </c>
      <c r="B15" s="173"/>
      <c r="C15" s="174"/>
      <c r="D15" s="174"/>
      <c r="E15" s="175"/>
      <c r="F15" s="35"/>
      <c r="G15" s="34"/>
      <c r="H15" s="35"/>
      <c r="I15" s="25"/>
      <c r="J15" s="26"/>
      <c r="K15" s="25"/>
      <c r="L15" s="25"/>
      <c r="M15" s="25"/>
      <c r="N15" s="25"/>
      <c r="O15" s="25"/>
      <c r="P15" s="46"/>
      <c r="Q15" s="35"/>
      <c r="R15" s="35"/>
      <c r="S15" s="35"/>
      <c r="T15" s="35"/>
      <c r="U15" s="35"/>
      <c r="V15" s="35"/>
      <c r="W15" s="35"/>
      <c r="X15" s="36"/>
      <c r="Y15" s="5"/>
    </row>
    <row r="16" spans="1:47" ht="15.75" x14ac:dyDescent="0.25">
      <c r="A16" s="27"/>
      <c r="B16" s="28"/>
      <c r="C16" s="25"/>
      <c r="D16" s="25"/>
      <c r="E16" s="25"/>
      <c r="F16" s="25"/>
      <c r="G16" s="29"/>
      <c r="H16" s="25"/>
      <c r="I16" s="25"/>
      <c r="J16" s="26"/>
      <c r="K16" s="25"/>
      <c r="L16" s="25"/>
      <c r="M16" s="25"/>
      <c r="N16" s="25"/>
      <c r="O16" s="25"/>
      <c r="P16" s="46"/>
      <c r="Q16" s="35"/>
      <c r="R16" s="35"/>
      <c r="S16" s="35"/>
      <c r="T16" s="35"/>
      <c r="U16" s="35"/>
      <c r="V16" s="35"/>
      <c r="W16" s="35"/>
      <c r="X16" s="36"/>
      <c r="Y16" s="5"/>
    </row>
    <row r="17" spans="1:25" ht="15.75" x14ac:dyDescent="0.25">
      <c r="A17" s="30" t="s">
        <v>5079</v>
      </c>
      <c r="B17" s="182" t="s">
        <v>390</v>
      </c>
      <c r="C17" s="183"/>
      <c r="D17" s="183"/>
      <c r="E17" s="184"/>
      <c r="F17" s="31"/>
      <c r="G17" s="28"/>
      <c r="H17" s="25"/>
      <c r="I17" s="25"/>
      <c r="J17" s="26"/>
      <c r="K17" s="25"/>
      <c r="L17" s="25"/>
      <c r="M17" s="25"/>
      <c r="N17" s="25"/>
      <c r="O17" s="25"/>
      <c r="P17" s="46"/>
      <c r="Q17" s="35"/>
      <c r="R17" s="35"/>
      <c r="S17" s="35"/>
      <c r="T17" s="35"/>
      <c r="U17" s="35"/>
      <c r="V17" s="35"/>
      <c r="W17" s="35"/>
      <c r="X17" s="36"/>
      <c r="Y17" s="5"/>
    </row>
    <row r="18" spans="1:25" ht="15" customHeight="1" x14ac:dyDescent="0.35">
      <c r="A18" s="30"/>
      <c r="B18" s="60"/>
      <c r="C18" s="60"/>
      <c r="D18" s="60"/>
      <c r="E18" s="60"/>
      <c r="F18" s="35"/>
      <c r="G18" s="34"/>
      <c r="H18" s="35"/>
      <c r="I18" s="35"/>
      <c r="J18" s="36"/>
      <c r="K18" s="35"/>
      <c r="L18" s="35"/>
      <c r="M18" s="35"/>
      <c r="N18" s="35"/>
      <c r="O18" s="35"/>
      <c r="P18" s="47"/>
      <c r="Q18" s="48"/>
      <c r="R18" s="48"/>
      <c r="S18" s="48"/>
      <c r="T18" s="48"/>
      <c r="U18" s="48"/>
      <c r="V18" s="48"/>
      <c r="W18" s="48"/>
      <c r="X18" s="49"/>
    </row>
    <row r="19" spans="1:25" ht="15" customHeight="1" x14ac:dyDescent="0.35">
      <c r="A19" s="30"/>
      <c r="B19" s="34" t="s">
        <v>6350</v>
      </c>
      <c r="C19" s="60"/>
      <c r="D19" s="60"/>
      <c r="E19" s="60"/>
      <c r="F19" s="35"/>
      <c r="G19" s="34"/>
      <c r="H19" s="35"/>
      <c r="I19" s="35"/>
      <c r="J19" s="36"/>
      <c r="K19" s="35"/>
      <c r="L19" s="35"/>
      <c r="M19" s="35"/>
      <c r="N19" s="35"/>
      <c r="O19" s="35"/>
      <c r="P19" s="47"/>
      <c r="Q19" s="48"/>
      <c r="R19" s="48"/>
      <c r="S19" s="48"/>
      <c r="T19" s="48"/>
      <c r="U19" s="48"/>
      <c r="V19" s="48"/>
      <c r="W19" s="48"/>
      <c r="X19" s="49"/>
    </row>
    <row r="20" spans="1:25" ht="20.100000000000001" customHeight="1" x14ac:dyDescent="0.35">
      <c r="A20" s="30" t="s">
        <v>6334</v>
      </c>
      <c r="B20" s="173" t="s">
        <v>6382</v>
      </c>
      <c r="C20" s="174"/>
      <c r="D20" s="174"/>
      <c r="E20" s="174"/>
      <c r="F20" s="174"/>
      <c r="G20" s="174"/>
      <c r="H20" s="174"/>
      <c r="I20" s="175"/>
      <c r="J20" s="36"/>
      <c r="K20" s="35"/>
      <c r="L20" s="35"/>
      <c r="M20" s="35"/>
      <c r="N20" s="35"/>
      <c r="O20" s="35"/>
      <c r="P20" s="47"/>
      <c r="Q20" s="48"/>
      <c r="R20" s="48"/>
      <c r="S20" s="48"/>
      <c r="T20" s="48"/>
      <c r="U20" s="48"/>
      <c r="V20" s="48"/>
      <c r="W20" s="48"/>
      <c r="X20" s="49"/>
    </row>
    <row r="21" spans="1:25" ht="15" customHeight="1" x14ac:dyDescent="0.35">
      <c r="A21" s="30"/>
      <c r="B21" s="60"/>
      <c r="C21" s="60"/>
      <c r="D21" s="60"/>
      <c r="E21" s="60"/>
      <c r="F21" s="35"/>
      <c r="G21" s="34"/>
      <c r="H21" s="35"/>
      <c r="I21" s="35"/>
      <c r="J21" s="36"/>
      <c r="K21" s="35"/>
      <c r="L21" s="35"/>
      <c r="M21" s="35"/>
      <c r="N21" s="35"/>
      <c r="O21" s="35"/>
      <c r="P21" s="47"/>
      <c r="Q21" s="48"/>
      <c r="R21" s="48"/>
      <c r="S21" s="48"/>
      <c r="T21" s="48"/>
      <c r="U21" s="48"/>
      <c r="V21" s="48"/>
      <c r="W21" s="48"/>
      <c r="X21" s="49"/>
    </row>
    <row r="22" spans="1:25" ht="20.100000000000001" customHeight="1" x14ac:dyDescent="0.35">
      <c r="A22" s="30" t="s">
        <v>6314</v>
      </c>
      <c r="B22" s="173" t="s">
        <v>6392</v>
      </c>
      <c r="C22" s="174"/>
      <c r="D22" s="174"/>
      <c r="E22" s="174"/>
      <c r="F22" s="174"/>
      <c r="G22" s="174"/>
      <c r="H22" s="174"/>
      <c r="I22" s="175"/>
      <c r="J22" s="36"/>
      <c r="K22" s="35"/>
      <c r="L22" s="35"/>
      <c r="M22" s="35"/>
      <c r="N22" s="35"/>
      <c r="O22" s="35"/>
      <c r="P22" s="47"/>
      <c r="Q22" s="48"/>
      <c r="R22" s="48"/>
      <c r="S22" s="48"/>
      <c r="T22" s="48"/>
      <c r="U22" s="48"/>
      <c r="V22" s="48"/>
      <c r="W22" s="48"/>
      <c r="X22" s="49"/>
    </row>
    <row r="23" spans="1:25" ht="11.45" customHeight="1" x14ac:dyDescent="0.35">
      <c r="A23" s="30"/>
      <c r="B23" s="120"/>
      <c r="C23" s="120"/>
      <c r="D23" s="120"/>
      <c r="E23" s="120"/>
      <c r="F23" s="120"/>
      <c r="G23" s="120"/>
      <c r="H23" s="120"/>
      <c r="I23" s="120"/>
      <c r="J23" s="36"/>
      <c r="K23" s="35"/>
      <c r="L23" s="35"/>
      <c r="M23" s="35"/>
      <c r="N23" s="35"/>
      <c r="O23" s="35"/>
      <c r="P23" s="47"/>
      <c r="Q23" s="48"/>
      <c r="R23" s="48"/>
      <c r="S23" s="48"/>
      <c r="T23" s="48"/>
      <c r="U23" s="48"/>
      <c r="V23" s="48"/>
      <c r="W23" s="48"/>
      <c r="X23" s="49"/>
    </row>
    <row r="24" spans="1:25" ht="25.5" x14ac:dyDescent="0.35">
      <c r="A24" s="30" t="s">
        <v>6333</v>
      </c>
      <c r="B24" s="173" t="s">
        <v>6393</v>
      </c>
      <c r="C24" s="174"/>
      <c r="D24" s="174"/>
      <c r="E24" s="174"/>
      <c r="F24" s="174"/>
      <c r="G24" s="174"/>
      <c r="H24" s="174"/>
      <c r="I24" s="175"/>
      <c r="J24" s="64"/>
      <c r="K24" s="66"/>
      <c r="L24" s="66"/>
      <c r="M24" s="66"/>
      <c r="N24" s="66"/>
      <c r="O24" s="66"/>
      <c r="P24" s="47"/>
      <c r="Q24" s="48"/>
      <c r="R24" s="48"/>
      <c r="S24" s="48"/>
      <c r="T24" s="48"/>
      <c r="U24" s="48"/>
      <c r="V24" s="48"/>
      <c r="W24" s="48"/>
      <c r="X24" s="49"/>
    </row>
    <row r="25" spans="1:25" ht="16.350000000000001" customHeight="1" x14ac:dyDescent="0.35">
      <c r="A25" s="30"/>
      <c r="B25" s="60"/>
      <c r="C25" s="60"/>
      <c r="D25" s="60"/>
      <c r="E25" s="60"/>
      <c r="F25" s="60"/>
      <c r="G25" s="60"/>
      <c r="H25" s="60"/>
      <c r="I25" s="60"/>
      <c r="J25" s="64"/>
      <c r="K25" s="66"/>
      <c r="L25" s="66"/>
      <c r="M25" s="66"/>
      <c r="N25" s="66"/>
      <c r="O25" s="66"/>
      <c r="P25" s="47"/>
      <c r="Q25" s="48"/>
      <c r="R25" s="48"/>
      <c r="S25" s="48"/>
      <c r="T25" s="48"/>
      <c r="U25" s="48"/>
      <c r="V25" s="48"/>
      <c r="W25" s="48"/>
      <c r="X25" s="49"/>
    </row>
    <row r="26" spans="1:25" ht="35.25" customHeight="1" x14ac:dyDescent="0.35">
      <c r="A26" s="65" t="s">
        <v>6336</v>
      </c>
      <c r="B26" s="173" t="s">
        <v>6389</v>
      </c>
      <c r="C26" s="174"/>
      <c r="D26" s="174"/>
      <c r="E26" s="174"/>
      <c r="F26" s="174"/>
      <c r="G26" s="174"/>
      <c r="H26" s="174"/>
      <c r="I26" s="175"/>
      <c r="J26" s="64"/>
      <c r="K26" s="66"/>
      <c r="L26" s="66"/>
      <c r="M26" s="66"/>
      <c r="N26" s="66"/>
      <c r="O26" s="66"/>
      <c r="P26" s="47"/>
      <c r="Q26" s="48"/>
      <c r="R26" s="48"/>
      <c r="S26" s="48"/>
      <c r="T26" s="48"/>
      <c r="U26" s="48"/>
      <c r="V26" s="48"/>
      <c r="W26" s="48"/>
      <c r="X26" s="49"/>
    </row>
    <row r="27" spans="1:25" ht="11.1" customHeight="1" x14ac:dyDescent="0.35">
      <c r="A27" s="65"/>
      <c r="B27" s="60"/>
      <c r="C27" s="60"/>
      <c r="D27" s="60"/>
      <c r="E27" s="60"/>
      <c r="F27" s="60"/>
      <c r="G27" s="60"/>
      <c r="H27" s="60"/>
      <c r="I27" s="60"/>
      <c r="J27" s="64"/>
      <c r="K27" s="66"/>
      <c r="L27" s="66"/>
      <c r="M27" s="66"/>
      <c r="N27" s="66"/>
      <c r="O27" s="66"/>
      <c r="P27" s="47"/>
      <c r="Q27" s="48"/>
      <c r="R27" s="48"/>
      <c r="S27" s="48"/>
      <c r="T27" s="48"/>
      <c r="U27" s="48"/>
      <c r="V27" s="48"/>
      <c r="W27" s="48"/>
      <c r="X27" s="49"/>
    </row>
    <row r="28" spans="1:25" ht="25.5" x14ac:dyDescent="0.35">
      <c r="A28" s="30"/>
      <c r="B28" s="60"/>
      <c r="C28" s="60"/>
      <c r="D28" s="60"/>
      <c r="E28" s="60"/>
      <c r="F28" s="35"/>
      <c r="G28" s="34"/>
      <c r="H28" s="35"/>
      <c r="I28" s="35"/>
      <c r="J28" s="36"/>
      <c r="K28" s="35"/>
      <c r="L28" s="35"/>
      <c r="M28" s="35"/>
      <c r="N28" s="35"/>
      <c r="O28" s="35"/>
      <c r="P28" s="47"/>
      <c r="Q28" s="48"/>
      <c r="R28" s="48"/>
      <c r="S28" s="48"/>
      <c r="T28" s="48"/>
      <c r="U28" s="48"/>
      <c r="V28" s="48"/>
      <c r="W28" s="48"/>
      <c r="X28" s="49"/>
    </row>
    <row r="29" spans="1:25" ht="25.5" x14ac:dyDescent="0.35">
      <c r="A29" s="30"/>
      <c r="B29" s="60"/>
      <c r="C29" s="60"/>
      <c r="D29" s="60"/>
      <c r="E29" s="60"/>
      <c r="F29" s="35"/>
      <c r="G29" s="34"/>
      <c r="H29" s="35"/>
      <c r="I29" s="35"/>
      <c r="J29" s="36"/>
      <c r="K29" s="35"/>
      <c r="L29" s="35"/>
      <c r="M29" s="35"/>
      <c r="N29" s="35"/>
      <c r="O29" s="35"/>
      <c r="P29" s="47"/>
      <c r="Q29" s="48"/>
      <c r="R29" s="48"/>
      <c r="S29" s="48"/>
      <c r="T29" s="48"/>
      <c r="U29" s="48"/>
      <c r="V29" s="48"/>
      <c r="W29" s="48"/>
      <c r="X29" s="49"/>
    </row>
    <row r="30" spans="1:25" ht="25.5" x14ac:dyDescent="0.35">
      <c r="A30" s="32" t="s">
        <v>0</v>
      </c>
      <c r="B30" s="188">
        <f>IF(B31="State &amp; County"," ",LOOKUP(B31,'Wage Index-PDPM'!$E$7:$E$3280,'Wage Index-PDPM'!$C$7:$C$3280))</f>
        <v>33860</v>
      </c>
      <c r="C30" s="189"/>
      <c r="D30" s="189"/>
      <c r="E30" s="190"/>
      <c r="F30" s="33"/>
      <c r="G30" s="34"/>
      <c r="H30" s="25"/>
      <c r="I30" s="35"/>
      <c r="J30" s="36"/>
      <c r="K30" s="35"/>
      <c r="L30" s="35"/>
      <c r="M30" s="35"/>
      <c r="N30" s="35"/>
      <c r="O30" s="35"/>
      <c r="P30" s="47"/>
      <c r="Q30" s="48"/>
      <c r="R30" s="48"/>
      <c r="S30" s="48"/>
      <c r="T30" s="48"/>
      <c r="U30" s="48"/>
      <c r="V30" s="48"/>
      <c r="W30" s="48"/>
      <c r="X30" s="49"/>
    </row>
    <row r="31" spans="1:25" ht="25.5" x14ac:dyDescent="0.35">
      <c r="A31" s="32" t="s">
        <v>1</v>
      </c>
      <c r="B31" s="185" t="str">
        <f>B17</f>
        <v>Alabama-Autauga</v>
      </c>
      <c r="C31" s="186"/>
      <c r="D31" s="186"/>
      <c r="E31" s="187"/>
      <c r="F31" s="33"/>
      <c r="G31" s="34"/>
      <c r="H31" s="25"/>
      <c r="I31" s="35"/>
      <c r="J31" s="36"/>
      <c r="K31" s="35"/>
      <c r="L31" s="35"/>
      <c r="M31" s="35"/>
      <c r="N31" s="35"/>
      <c r="O31" s="35"/>
      <c r="P31" s="47"/>
      <c r="Q31" s="48"/>
      <c r="R31" s="48"/>
      <c r="S31" s="48"/>
      <c r="T31" s="48"/>
      <c r="U31" s="48"/>
      <c r="V31" s="48"/>
      <c r="W31" s="48"/>
      <c r="X31" s="49"/>
    </row>
    <row r="32" spans="1:25" ht="33" x14ac:dyDescent="0.35">
      <c r="A32" s="115" t="s">
        <v>6400</v>
      </c>
      <c r="B32" s="197">
        <f>IF(B31="State &amp; County"," ",LOOKUP(B31,'Wage Index-PDPM'!$E$7:$E$3280,'Wage Index-PDPM'!$G$7:$G$3280))</f>
        <v>0.79260000000000008</v>
      </c>
      <c r="C32" s="198"/>
      <c r="D32" s="198"/>
      <c r="E32" s="199"/>
      <c r="F32" s="33"/>
      <c r="G32" s="34"/>
      <c r="H32" s="25"/>
      <c r="I32" s="35"/>
      <c r="J32" s="36"/>
      <c r="K32" s="35"/>
      <c r="L32" s="35"/>
      <c r="M32" s="35"/>
      <c r="N32" s="35"/>
      <c r="O32" s="35"/>
      <c r="P32" s="47"/>
      <c r="Q32" s="48"/>
      <c r="R32" s="48"/>
      <c r="S32" s="48"/>
      <c r="T32" s="48"/>
      <c r="U32" s="48"/>
      <c r="V32" s="48"/>
      <c r="W32" s="48"/>
      <c r="X32" s="49"/>
    </row>
    <row r="33" spans="1:24" ht="25.5" x14ac:dyDescent="0.35">
      <c r="A33" s="32" t="s">
        <v>5080</v>
      </c>
      <c r="B33" s="191" t="str">
        <f>IF(B31="State &amp; County"," ",LOOKUP(B31,'Wage Index-PDPM'!$E$7:$E$3280,'Wage Index-PDPM'!$H$7:$H$3280))</f>
        <v>Urban</v>
      </c>
      <c r="C33" s="192"/>
      <c r="D33" s="192"/>
      <c r="E33" s="193"/>
      <c r="F33" s="33"/>
      <c r="G33" s="34"/>
      <c r="H33" s="25"/>
      <c r="I33" s="35"/>
      <c r="J33" s="36"/>
      <c r="K33" s="35"/>
      <c r="L33" s="35"/>
      <c r="M33" s="35"/>
      <c r="N33" s="35"/>
      <c r="O33" s="35"/>
      <c r="P33" s="47"/>
      <c r="Q33" s="48"/>
      <c r="R33" s="48"/>
      <c r="S33" s="48"/>
      <c r="T33" s="48"/>
      <c r="U33" s="48"/>
      <c r="V33" s="48"/>
      <c r="W33" s="48"/>
      <c r="X33" s="49"/>
    </row>
    <row r="34" spans="1:24" ht="30.75" x14ac:dyDescent="0.35">
      <c r="A34" s="65" t="s">
        <v>6390</v>
      </c>
      <c r="B34" s="194">
        <v>0.71099999999999997</v>
      </c>
      <c r="C34" s="195"/>
      <c r="D34" s="195"/>
      <c r="E34" s="196"/>
      <c r="F34" s="33"/>
      <c r="G34" s="34"/>
      <c r="H34" s="25"/>
      <c r="I34" s="35"/>
      <c r="J34" s="36"/>
      <c r="K34" s="35"/>
      <c r="L34" s="35"/>
      <c r="M34" s="35"/>
      <c r="N34" s="35"/>
      <c r="O34" s="35"/>
      <c r="P34" s="47"/>
      <c r="Q34" s="48"/>
      <c r="R34" s="48"/>
      <c r="S34" s="48"/>
      <c r="T34" s="48"/>
      <c r="U34" s="48"/>
      <c r="V34" s="48"/>
      <c r="W34" s="48"/>
      <c r="X34" s="49"/>
    </row>
    <row r="35" spans="1:24" ht="25.5" x14ac:dyDescent="0.35">
      <c r="A35" s="129"/>
      <c r="B35" s="113"/>
      <c r="C35" s="113"/>
      <c r="D35" s="113"/>
      <c r="E35" s="113"/>
      <c r="F35" s="33"/>
      <c r="G35" s="34"/>
      <c r="H35" s="25"/>
      <c r="I35" s="35"/>
      <c r="J35" s="36"/>
      <c r="K35" s="35"/>
      <c r="L35" s="35"/>
      <c r="M35" s="35"/>
      <c r="N35" s="35"/>
      <c r="O35" s="35"/>
      <c r="P35" s="47"/>
      <c r="Q35" s="48"/>
      <c r="R35" s="48"/>
      <c r="S35" s="48"/>
      <c r="T35" s="48"/>
      <c r="U35" s="48"/>
      <c r="V35" s="48"/>
      <c r="W35" s="48"/>
      <c r="X35" s="49"/>
    </row>
    <row r="36" spans="1:24" ht="25.5" x14ac:dyDescent="0.35">
      <c r="A36" s="121" t="s">
        <v>6399</v>
      </c>
      <c r="B36" s="113"/>
      <c r="C36" s="113"/>
      <c r="D36" s="113"/>
      <c r="E36" s="113"/>
      <c r="F36" s="33"/>
      <c r="G36" s="34"/>
      <c r="H36" s="25"/>
      <c r="I36" s="35"/>
      <c r="J36" s="36"/>
      <c r="K36" s="35"/>
      <c r="L36" s="35"/>
      <c r="M36" s="35"/>
      <c r="N36" s="35"/>
      <c r="O36" s="35"/>
      <c r="P36" s="47"/>
      <c r="Q36" s="48"/>
      <c r="R36" s="48"/>
      <c r="S36" s="48"/>
      <c r="T36" s="48"/>
      <c r="U36" s="48"/>
      <c r="V36" s="48"/>
      <c r="W36" s="48"/>
      <c r="X36" s="49"/>
    </row>
    <row r="37" spans="1:24" ht="19.5" thickBot="1" x14ac:dyDescent="0.35">
      <c r="A37" s="179"/>
      <c r="B37" s="180"/>
      <c r="C37" s="180"/>
      <c r="D37" s="180"/>
      <c r="E37" s="180"/>
      <c r="F37" s="180"/>
      <c r="G37" s="180"/>
      <c r="H37" s="180"/>
      <c r="I37" s="180"/>
      <c r="J37" s="181"/>
      <c r="K37" s="50"/>
      <c r="L37" s="50"/>
      <c r="M37" s="50"/>
      <c r="N37" s="50"/>
      <c r="O37" s="50"/>
      <c r="P37" s="46"/>
      <c r="Q37" s="35"/>
      <c r="R37" s="35"/>
      <c r="S37" s="35"/>
      <c r="T37" s="35"/>
      <c r="U37" s="35"/>
      <c r="V37" s="35"/>
      <c r="W37" s="35"/>
      <c r="X37" s="36"/>
    </row>
    <row r="38" spans="1:24" ht="15.75" hidden="1" customHeight="1" x14ac:dyDescent="0.25"/>
    <row r="39" spans="1:24" s="18" customFormat="1" ht="15" hidden="1" x14ac:dyDescent="0.25"/>
    <row r="40" spans="1:24" s="18" customFormat="1" ht="15" hidden="1" x14ac:dyDescent="0.25"/>
    <row r="41" spans="1:24" s="18" customFormat="1" ht="15" hidden="1" x14ac:dyDescent="0.25"/>
    <row r="42" spans="1:24" s="18" customFormat="1" ht="14.1" hidden="1" customHeight="1" x14ac:dyDescent="0.25"/>
    <row r="43" spans="1:24" s="18" customFormat="1" ht="14.1" hidden="1" customHeight="1" x14ac:dyDescent="0.25"/>
    <row r="44" spans="1:24" s="18" customFormat="1" ht="14.1" hidden="1" customHeight="1" x14ac:dyDescent="0.25"/>
    <row r="45" spans="1:24" s="18" customFormat="1" ht="14.1" hidden="1" customHeight="1" x14ac:dyDescent="0.25"/>
    <row r="46" spans="1:24" s="18" customFormat="1" ht="14.1" hidden="1" customHeight="1" x14ac:dyDescent="0.25"/>
    <row r="47" spans="1:24" s="18" customFormat="1" ht="14.1" hidden="1" customHeight="1" x14ac:dyDescent="0.25"/>
    <row r="48" spans="1:24" s="18" customFormat="1" ht="14.1" hidden="1" customHeight="1" x14ac:dyDescent="0.25"/>
    <row r="49" s="18" customFormat="1" ht="14.1" hidden="1" customHeight="1" x14ac:dyDescent="0.25"/>
    <row r="50" s="18" customFormat="1" ht="14.45" hidden="1" customHeight="1" x14ac:dyDescent="0.25"/>
    <row r="51" s="18" customFormat="1" ht="14.1" hidden="1" customHeight="1" x14ac:dyDescent="0.25"/>
    <row r="52" s="18" customFormat="1" ht="14.1" hidden="1" customHeight="1" x14ac:dyDescent="0.25"/>
    <row r="53" s="18" customFormat="1" ht="14.1" hidden="1" customHeight="1" x14ac:dyDescent="0.25"/>
    <row r="54" s="18" customFormat="1" ht="14.1" hidden="1" customHeight="1" x14ac:dyDescent="0.25"/>
    <row r="55" s="18" customFormat="1" ht="14.1" hidden="1" customHeight="1" x14ac:dyDescent="0.25"/>
    <row r="56" s="18" customFormat="1" ht="14.1" hidden="1" customHeight="1" x14ac:dyDescent="0.25"/>
    <row r="57" s="18" customFormat="1" ht="14.1" hidden="1" customHeight="1" x14ac:dyDescent="0.25"/>
    <row r="58" s="18" customFormat="1" ht="14.1" hidden="1" customHeight="1" x14ac:dyDescent="0.25"/>
    <row r="59" s="18" customFormat="1" ht="14.1" hidden="1" customHeight="1" x14ac:dyDescent="0.25"/>
    <row r="60" s="18" customFormat="1" ht="14.1" hidden="1" customHeight="1" x14ac:dyDescent="0.25"/>
    <row r="61" s="18" customFormat="1" ht="14.1" hidden="1" customHeight="1" x14ac:dyDescent="0.25"/>
    <row r="62" s="18" customFormat="1" ht="14.1" hidden="1" customHeight="1" x14ac:dyDescent="0.25"/>
    <row r="63" s="18" customFormat="1" ht="14.1" hidden="1" customHeight="1" x14ac:dyDescent="0.25"/>
    <row r="64" s="18" customFormat="1" ht="14.45" hidden="1" customHeight="1" x14ac:dyDescent="0.25"/>
    <row r="65" s="18" customFormat="1" ht="14.1" hidden="1" customHeight="1" x14ac:dyDescent="0.25"/>
    <row r="66" s="18" customFormat="1" ht="14.1" hidden="1" customHeight="1" x14ac:dyDescent="0.25"/>
    <row r="67" s="18" customFormat="1" ht="14.45" hidden="1" customHeight="1" x14ac:dyDescent="0.25"/>
    <row r="68" s="18" customFormat="1" ht="14.1" hidden="1" customHeight="1" x14ac:dyDescent="0.25"/>
    <row r="69" s="18" customFormat="1" ht="14.1" hidden="1" customHeight="1" x14ac:dyDescent="0.25"/>
    <row r="70" s="18" customFormat="1" ht="14.1" hidden="1" customHeight="1" x14ac:dyDescent="0.25"/>
    <row r="71" s="18" customFormat="1" ht="14.1" hidden="1" customHeight="1" x14ac:dyDescent="0.25"/>
    <row r="72" s="18" customFormat="1" ht="14.1" hidden="1" customHeight="1" x14ac:dyDescent="0.25"/>
    <row r="73" s="18" customFormat="1" ht="14.1" hidden="1" customHeight="1" x14ac:dyDescent="0.25"/>
    <row r="74" s="18" customFormat="1" ht="14.1" hidden="1" customHeight="1" x14ac:dyDescent="0.25"/>
    <row r="75" s="18" customFormat="1" ht="14.45" hidden="1" customHeight="1" x14ac:dyDescent="0.25"/>
    <row r="76" s="18" customFormat="1" ht="14.1" hidden="1" customHeight="1" x14ac:dyDescent="0.25"/>
    <row r="77" s="18" customFormat="1" ht="14.1" hidden="1" customHeight="1" x14ac:dyDescent="0.25"/>
    <row r="78" s="18" customFormat="1" ht="14.1" hidden="1" customHeight="1" x14ac:dyDescent="0.25"/>
    <row r="79" s="18" customFormat="1" ht="14.1" hidden="1" customHeight="1" x14ac:dyDescent="0.25"/>
    <row r="80" s="18" customFormat="1" ht="14.1" hidden="1" customHeight="1" x14ac:dyDescent="0.25"/>
    <row r="81" s="18" customFormat="1" ht="14.1" hidden="1" customHeight="1" x14ac:dyDescent="0.25"/>
    <row r="82" s="18" customFormat="1" ht="14.1" hidden="1" customHeight="1" x14ac:dyDescent="0.25"/>
    <row r="83" s="18" customFormat="1" ht="14.45" hidden="1" customHeight="1" x14ac:dyDescent="0.25"/>
    <row r="84" s="18" customFormat="1" ht="14.1" hidden="1" customHeight="1" x14ac:dyDescent="0.25"/>
    <row r="85" s="18" customFormat="1" ht="14.1" hidden="1" customHeight="1" x14ac:dyDescent="0.25"/>
    <row r="86" s="18" customFormat="1" ht="14.1" hidden="1" customHeight="1" x14ac:dyDescent="0.25"/>
    <row r="87" s="18" customFormat="1" ht="14.1" hidden="1" customHeight="1" x14ac:dyDescent="0.25"/>
    <row r="88" s="18" customFormat="1" ht="14.1" hidden="1" customHeight="1" x14ac:dyDescent="0.25"/>
    <row r="89" s="18" customFormat="1" ht="14.1" hidden="1" customHeight="1" x14ac:dyDescent="0.25"/>
    <row r="90" s="18" customFormat="1" ht="14.1" hidden="1" customHeight="1" x14ac:dyDescent="0.25"/>
    <row r="91" s="18" customFormat="1" ht="14.1" hidden="1" customHeight="1" x14ac:dyDescent="0.25"/>
    <row r="92" s="18" customFormat="1" ht="14.1" hidden="1" customHeight="1" x14ac:dyDescent="0.25"/>
    <row r="93" s="18" customFormat="1" ht="14.45" hidden="1" customHeight="1" x14ac:dyDescent="0.25"/>
    <row r="94" s="18" customFormat="1" ht="14.1" hidden="1" customHeight="1" x14ac:dyDescent="0.25"/>
    <row r="95" s="18" customFormat="1" ht="14.1" hidden="1" customHeight="1" x14ac:dyDescent="0.25"/>
    <row r="96" s="18" customFormat="1" ht="14.1" hidden="1" customHeight="1" x14ac:dyDescent="0.25"/>
    <row r="97" s="18" customFormat="1" ht="14.45" hidden="1" customHeight="1" x14ac:dyDescent="0.25"/>
    <row r="98" s="18" customFormat="1" ht="14.1" hidden="1" customHeight="1" x14ac:dyDescent="0.25"/>
    <row r="99" s="18" customFormat="1" ht="14.1" hidden="1" customHeight="1" x14ac:dyDescent="0.25"/>
    <row r="100" s="18" customFormat="1" ht="14.1" hidden="1" customHeight="1" x14ac:dyDescent="0.25"/>
    <row r="101" s="18" customFormat="1" ht="14.1" hidden="1" customHeight="1" x14ac:dyDescent="0.25"/>
    <row r="102" s="18" customFormat="1" ht="14.1" hidden="1" customHeight="1" x14ac:dyDescent="0.25"/>
    <row r="103" s="18" customFormat="1" ht="14.1" hidden="1" customHeight="1" x14ac:dyDescent="0.25"/>
    <row r="104" s="18" customFormat="1" ht="14.1" hidden="1" customHeight="1" x14ac:dyDescent="0.25"/>
    <row r="105" s="18" customFormat="1" ht="14.1" hidden="1" customHeight="1" x14ac:dyDescent="0.25"/>
    <row r="106" s="18" customFormat="1" ht="14.1" hidden="1" customHeight="1" x14ac:dyDescent="0.25"/>
    <row r="107" s="18" customFormat="1" ht="14.1" hidden="1" customHeight="1" x14ac:dyDescent="0.25"/>
    <row r="108" s="18" customFormat="1" ht="14.1" hidden="1" customHeight="1" x14ac:dyDescent="0.25"/>
    <row r="109" s="18" customFormat="1" ht="14.1" hidden="1" customHeight="1" x14ac:dyDescent="0.25"/>
    <row r="110" s="18" customFormat="1" ht="14.1" hidden="1" customHeight="1" x14ac:dyDescent="0.25"/>
    <row r="111" s="18" customFormat="1" ht="14.1" hidden="1" customHeight="1" x14ac:dyDescent="0.25"/>
    <row r="112" s="18" customFormat="1" ht="14.1" hidden="1" customHeight="1" x14ac:dyDescent="0.25"/>
    <row r="113" s="18" customFormat="1" ht="14.1" hidden="1" customHeight="1" x14ac:dyDescent="0.25"/>
    <row r="114" s="18" customFormat="1" ht="14.1" hidden="1" customHeight="1" x14ac:dyDescent="0.25"/>
    <row r="115" s="18" customFormat="1" ht="14.1" hidden="1" customHeight="1" x14ac:dyDescent="0.25"/>
    <row r="116" s="18" customFormat="1" ht="14.1" hidden="1" customHeight="1" x14ac:dyDescent="0.25"/>
    <row r="117" s="18" customFormat="1" ht="14.1" hidden="1" customHeight="1" x14ac:dyDescent="0.25"/>
    <row r="118" s="18" customFormat="1" ht="14.1" hidden="1" customHeight="1" x14ac:dyDescent="0.25"/>
    <row r="119" s="18" customFormat="1" ht="14.1" hidden="1" customHeight="1" x14ac:dyDescent="0.25"/>
    <row r="120" s="18" customFormat="1" ht="14.1" hidden="1" customHeight="1" x14ac:dyDescent="0.25"/>
    <row r="121" s="18" customFormat="1" ht="14.1" hidden="1" customHeight="1" x14ac:dyDescent="0.25"/>
    <row r="122" s="18" customFormat="1" ht="14.1" hidden="1" customHeight="1" x14ac:dyDescent="0.25"/>
    <row r="123" s="18" customFormat="1" ht="14.1" hidden="1" customHeight="1" x14ac:dyDescent="0.25"/>
    <row r="124" s="18" customFormat="1" ht="14.1" hidden="1" customHeight="1" x14ac:dyDescent="0.25"/>
    <row r="125" s="18" customFormat="1" ht="14.1" hidden="1" customHeight="1" x14ac:dyDescent="0.25"/>
    <row r="126" s="18" customFormat="1" ht="14.1" hidden="1" customHeight="1" x14ac:dyDescent="0.25"/>
    <row r="127" s="18" customFormat="1" ht="14.1" hidden="1" customHeight="1" x14ac:dyDescent="0.25"/>
    <row r="128" s="18" customFormat="1" ht="14.1" hidden="1" customHeight="1" x14ac:dyDescent="0.25"/>
    <row r="129" s="18" customFormat="1" ht="14.1" hidden="1" customHeight="1" x14ac:dyDescent="0.25"/>
    <row r="130" s="18" customFormat="1" ht="14.1" hidden="1" customHeight="1" x14ac:dyDescent="0.25"/>
    <row r="131" s="18" customFormat="1" ht="14.1" hidden="1" customHeight="1" x14ac:dyDescent="0.25"/>
    <row r="132" s="18" customFormat="1" ht="14.1" hidden="1" customHeight="1" x14ac:dyDescent="0.25"/>
    <row r="133" s="18" customFormat="1" ht="14.1" hidden="1" customHeight="1" x14ac:dyDescent="0.25"/>
    <row r="134" s="18" customFormat="1" ht="14.1" hidden="1" customHeight="1" x14ac:dyDescent="0.25"/>
    <row r="135" s="18" customFormat="1" ht="14.1" hidden="1" customHeight="1" x14ac:dyDescent="0.25"/>
    <row r="136" s="18" customFormat="1" ht="14.1" hidden="1" customHeight="1" x14ac:dyDescent="0.25"/>
    <row r="137" s="18" customFormat="1" ht="14.1" hidden="1" customHeight="1" x14ac:dyDescent="0.25"/>
    <row r="138" s="18" customFormat="1" ht="14.1" hidden="1" customHeight="1" x14ac:dyDescent="0.25"/>
    <row r="139" s="18" customFormat="1" ht="14.1" hidden="1" customHeight="1" x14ac:dyDescent="0.25"/>
    <row r="140" s="18" customFormat="1" ht="14.1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</sheetData>
  <sheetProtection selectLockedCells="1"/>
  <mergeCells count="15">
    <mergeCell ref="A11:J11"/>
    <mergeCell ref="B15:E15"/>
    <mergeCell ref="A8:J8"/>
    <mergeCell ref="A10:J10"/>
    <mergeCell ref="A37:J37"/>
    <mergeCell ref="B20:I20"/>
    <mergeCell ref="B26:I26"/>
    <mergeCell ref="B17:E17"/>
    <mergeCell ref="B24:I24"/>
    <mergeCell ref="B22:I22"/>
    <mergeCell ref="B31:E31"/>
    <mergeCell ref="B30:E30"/>
    <mergeCell ref="B33:E33"/>
    <mergeCell ref="B34:E34"/>
    <mergeCell ref="B32:E32"/>
  </mergeCells>
  <printOptions horizontalCentered="1" verticalCentered="1"/>
  <pageMargins left="0.2" right="0.2" top="0.25" bottom="0.25" header="0.3" footer="0.3"/>
  <pageSetup scale="62" orientation="portrait" r:id="rId1"/>
  <headerFooter>
    <oddFooter>&amp;CPage &amp;P of 9</oddFooter>
  </headerFooter>
  <rowBreaks count="1" manualBreakCount="1">
    <brk id="37" max="47" man="1"/>
  </rowBreaks>
  <colBreaks count="2" manualBreakCount="2">
    <brk id="10" max="148" man="1"/>
    <brk id="42" max="14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100-000000000000}">
          <x14:formula1>
            <xm:f>'PT &amp; OT Rates-PDPM'!$I$2:$I$18</xm:f>
          </x14:formula1>
          <xm:sqref>B22</xm:sqref>
        </x14:dataValidation>
        <x14:dataValidation type="list" allowBlank="1" showInputMessage="1" showErrorMessage="1" xr:uid="{00000000-0002-0000-0100-000001000000}">
          <x14:formula1>
            <xm:f>'SLP Rates-PDPM'!$I$2:$I$14</xm:f>
          </x14:formula1>
          <xm:sqref>J27 B27 B24:B25 K24:O27 J25</xm:sqref>
        </x14:dataValidation>
        <x14:dataValidation type="list" allowBlank="1" showInputMessage="1" showErrorMessage="1" xr:uid="{00000000-0002-0000-0100-000002000000}">
          <x14:formula1>
            <xm:f>'Nursing Rates-PDPM'!$F$4:$F$29</xm:f>
          </x14:formula1>
          <xm:sqref>B20:I20</xm:sqref>
        </x14:dataValidation>
        <x14:dataValidation type="list" allowBlank="1" showInputMessage="1" showErrorMessage="1" xr:uid="{00000000-0002-0000-0100-000003000000}">
          <x14:formula1>
            <xm:f>'NTA-PDPM'!$B$4:$B$10</xm:f>
          </x14:formula1>
          <xm:sqref>B26</xm:sqref>
        </x14:dataValidation>
        <x14:dataValidation type="list" allowBlank="1" showInputMessage="1" showErrorMessage="1" xr:uid="{00000000-0002-0000-0100-000004000000}">
          <x14:formula1>
            <xm:f>'Wage Index-PDPM'!$E$9:$E$3280</xm:f>
          </x14:formula1>
          <xm:sqref>B17:E17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zoomScaleNormal="100" workbookViewId="0">
      <selection activeCell="D36" sqref="D36"/>
    </sheetView>
  </sheetViews>
  <sheetFormatPr defaultColWidth="0" defaultRowHeight="15" zeroHeight="1" x14ac:dyDescent="0.25"/>
  <cols>
    <col min="1" max="4" width="11.85546875" customWidth="1"/>
    <col min="5" max="9" width="0" hidden="1" customWidth="1"/>
    <col min="10" max="16384" width="9.140625" hidden="1"/>
  </cols>
  <sheetData>
    <row r="1" spans="1:4" x14ac:dyDescent="0.25">
      <c r="A1" s="203" t="str">
        <f>IF(+Selection!B15="","",+Selection!B15)</f>
        <v/>
      </c>
      <c r="B1" s="204"/>
      <c r="C1" s="204"/>
      <c r="D1" s="205"/>
    </row>
    <row r="2" spans="1:4" x14ac:dyDescent="0.25">
      <c r="A2" s="200" t="s">
        <v>6338</v>
      </c>
      <c r="B2" s="201"/>
      <c r="C2" s="201"/>
      <c r="D2" s="202"/>
    </row>
    <row r="3" spans="1:4" x14ac:dyDescent="0.25">
      <c r="A3" s="86" t="s">
        <v>4007</v>
      </c>
      <c r="B3" s="78" t="s">
        <v>6242</v>
      </c>
      <c r="C3" s="78" t="s">
        <v>6337</v>
      </c>
      <c r="D3" s="87" t="s">
        <v>6337</v>
      </c>
    </row>
    <row r="4" spans="1:4" x14ac:dyDescent="0.25">
      <c r="A4" s="88" t="s">
        <v>6246</v>
      </c>
      <c r="B4" s="79" t="s">
        <v>3</v>
      </c>
      <c r="C4" s="79" t="s">
        <v>6244</v>
      </c>
      <c r="D4" s="89" t="s">
        <v>6449</v>
      </c>
    </row>
    <row r="5" spans="1:4" x14ac:dyDescent="0.25">
      <c r="A5" s="88"/>
      <c r="B5" s="79"/>
      <c r="C5" s="79"/>
      <c r="D5" s="89" t="s">
        <v>6244</v>
      </c>
    </row>
    <row r="6" spans="1:4" ht="15.75" thickBot="1" x14ac:dyDescent="0.3">
      <c r="A6" s="90"/>
      <c r="B6" s="71"/>
      <c r="C6" s="71"/>
      <c r="D6" s="91"/>
    </row>
    <row r="7" spans="1:4" x14ac:dyDescent="0.25">
      <c r="A7" s="92">
        <v>1</v>
      </c>
      <c r="B7" s="80" t="e">
        <f>+'HIPPS Code'!$J$8</f>
        <v>#N/A</v>
      </c>
      <c r="C7" s="81" t="e">
        <f>ROUND(+'Nursing &amp; NTA Rate'!I7+'Therapy Rates'!K7+'Non-Case Mix Rate'!C7,2)</f>
        <v>#N/A</v>
      </c>
      <c r="D7" s="93" t="e">
        <f>+C7</f>
        <v>#N/A</v>
      </c>
    </row>
    <row r="8" spans="1:4" x14ac:dyDescent="0.25">
      <c r="A8" s="94">
        <f t="shared" ref="A8:A39" si="0">+A7+1</f>
        <v>2</v>
      </c>
      <c r="B8" s="72" t="e">
        <f>+'HIPPS Code'!$J$8</f>
        <v>#N/A</v>
      </c>
      <c r="C8" s="74" t="e">
        <f>ROUND(+'Nursing &amp; NTA Rate'!I8+'Therapy Rates'!K8+'Non-Case Mix Rate'!C8,2)</f>
        <v>#N/A</v>
      </c>
      <c r="D8" s="95" t="e">
        <f t="shared" ref="D8:D39" si="1">+C8+D7</f>
        <v>#N/A</v>
      </c>
    </row>
    <row r="9" spans="1:4" x14ac:dyDescent="0.25">
      <c r="A9" s="94">
        <f t="shared" si="0"/>
        <v>3</v>
      </c>
      <c r="B9" s="72" t="e">
        <f>+'HIPPS Code'!$J$8</f>
        <v>#N/A</v>
      </c>
      <c r="C9" s="74" t="e">
        <f>ROUND(+'Nursing &amp; NTA Rate'!I9+'Therapy Rates'!K9+'Non-Case Mix Rate'!C9,2)</f>
        <v>#N/A</v>
      </c>
      <c r="D9" s="95" t="e">
        <f t="shared" si="1"/>
        <v>#N/A</v>
      </c>
    </row>
    <row r="10" spans="1:4" x14ac:dyDescent="0.25">
      <c r="A10" s="94">
        <f t="shared" si="0"/>
        <v>4</v>
      </c>
      <c r="B10" s="72" t="e">
        <f>+'HIPPS Code'!$J$8</f>
        <v>#N/A</v>
      </c>
      <c r="C10" s="74" t="e">
        <f>ROUND(+'Nursing &amp; NTA Rate'!I10+'Therapy Rates'!K10+'Non-Case Mix Rate'!C10,2)</f>
        <v>#N/A</v>
      </c>
      <c r="D10" s="95" t="e">
        <f t="shared" si="1"/>
        <v>#N/A</v>
      </c>
    </row>
    <row r="11" spans="1:4" x14ac:dyDescent="0.25">
      <c r="A11" s="94">
        <f t="shared" si="0"/>
        <v>5</v>
      </c>
      <c r="B11" s="72" t="e">
        <f>+'HIPPS Code'!$J$8</f>
        <v>#N/A</v>
      </c>
      <c r="C11" s="74" t="e">
        <f>ROUND(+'Nursing &amp; NTA Rate'!I11+'Therapy Rates'!K11+'Non-Case Mix Rate'!C11,2)</f>
        <v>#N/A</v>
      </c>
      <c r="D11" s="95" t="e">
        <f t="shared" si="1"/>
        <v>#N/A</v>
      </c>
    </row>
    <row r="12" spans="1:4" x14ac:dyDescent="0.25">
      <c r="A12" s="94">
        <f t="shared" si="0"/>
        <v>6</v>
      </c>
      <c r="B12" s="72" t="e">
        <f>+'HIPPS Code'!$J$8</f>
        <v>#N/A</v>
      </c>
      <c r="C12" s="74" t="e">
        <f>ROUND(+'Nursing &amp; NTA Rate'!I12+'Therapy Rates'!K12+'Non-Case Mix Rate'!C12,2)</f>
        <v>#N/A</v>
      </c>
      <c r="D12" s="95" t="e">
        <f t="shared" si="1"/>
        <v>#N/A</v>
      </c>
    </row>
    <row r="13" spans="1:4" x14ac:dyDescent="0.25">
      <c r="A13" s="94">
        <f t="shared" si="0"/>
        <v>7</v>
      </c>
      <c r="B13" s="72" t="e">
        <f>+'HIPPS Code'!$J$8</f>
        <v>#N/A</v>
      </c>
      <c r="C13" s="74" t="e">
        <f>ROUND(+'Nursing &amp; NTA Rate'!I13+'Therapy Rates'!K13+'Non-Case Mix Rate'!C13,2)</f>
        <v>#N/A</v>
      </c>
      <c r="D13" s="95" t="e">
        <f t="shared" si="1"/>
        <v>#N/A</v>
      </c>
    </row>
    <row r="14" spans="1:4" x14ac:dyDescent="0.25">
      <c r="A14" s="94">
        <f t="shared" si="0"/>
        <v>8</v>
      </c>
      <c r="B14" s="72" t="e">
        <f>+'HIPPS Code'!$J$8</f>
        <v>#N/A</v>
      </c>
      <c r="C14" s="74" t="e">
        <f>ROUND(+'Nursing &amp; NTA Rate'!I14+'Therapy Rates'!K14+'Non-Case Mix Rate'!C14,2)</f>
        <v>#N/A</v>
      </c>
      <c r="D14" s="95" t="e">
        <f t="shared" si="1"/>
        <v>#N/A</v>
      </c>
    </row>
    <row r="15" spans="1:4" x14ac:dyDescent="0.25">
      <c r="A15" s="94">
        <f t="shared" si="0"/>
        <v>9</v>
      </c>
      <c r="B15" s="72" t="e">
        <f>+'HIPPS Code'!$J$8</f>
        <v>#N/A</v>
      </c>
      <c r="C15" s="74" t="e">
        <f>ROUND(+'Nursing &amp; NTA Rate'!I15+'Therapy Rates'!K15+'Non-Case Mix Rate'!C15,2)</f>
        <v>#N/A</v>
      </c>
      <c r="D15" s="95" t="e">
        <f t="shared" si="1"/>
        <v>#N/A</v>
      </c>
    </row>
    <row r="16" spans="1:4" x14ac:dyDescent="0.25">
      <c r="A16" s="94">
        <f t="shared" si="0"/>
        <v>10</v>
      </c>
      <c r="B16" s="72" t="e">
        <f>+'HIPPS Code'!$J$8</f>
        <v>#N/A</v>
      </c>
      <c r="C16" s="74" t="e">
        <f>ROUND(+'Nursing &amp; NTA Rate'!I16+'Therapy Rates'!K16+'Non-Case Mix Rate'!C16,2)</f>
        <v>#N/A</v>
      </c>
      <c r="D16" s="95" t="e">
        <f t="shared" si="1"/>
        <v>#N/A</v>
      </c>
    </row>
    <row r="17" spans="1:4" x14ac:dyDescent="0.25">
      <c r="A17" s="94">
        <f t="shared" si="0"/>
        <v>11</v>
      </c>
      <c r="B17" s="72" t="e">
        <f>+'HIPPS Code'!$J$8</f>
        <v>#N/A</v>
      </c>
      <c r="C17" s="74" t="e">
        <f>ROUND(+'Nursing &amp; NTA Rate'!I17+'Therapy Rates'!K17+'Non-Case Mix Rate'!C17,2)</f>
        <v>#N/A</v>
      </c>
      <c r="D17" s="95" t="e">
        <f t="shared" si="1"/>
        <v>#N/A</v>
      </c>
    </row>
    <row r="18" spans="1:4" x14ac:dyDescent="0.25">
      <c r="A18" s="94">
        <f t="shared" si="0"/>
        <v>12</v>
      </c>
      <c r="B18" s="72" t="e">
        <f>+'HIPPS Code'!$J$8</f>
        <v>#N/A</v>
      </c>
      <c r="C18" s="74" t="e">
        <f>ROUND(+'Nursing &amp; NTA Rate'!I18+'Therapy Rates'!K18+'Non-Case Mix Rate'!C18,2)</f>
        <v>#N/A</v>
      </c>
      <c r="D18" s="95" t="e">
        <f t="shared" si="1"/>
        <v>#N/A</v>
      </c>
    </row>
    <row r="19" spans="1:4" x14ac:dyDescent="0.25">
      <c r="A19" s="94">
        <f t="shared" si="0"/>
        <v>13</v>
      </c>
      <c r="B19" s="72" t="e">
        <f>+'HIPPS Code'!$J$8</f>
        <v>#N/A</v>
      </c>
      <c r="C19" s="74" t="e">
        <f>ROUND(+'Nursing &amp; NTA Rate'!I19+'Therapy Rates'!K19+'Non-Case Mix Rate'!C19,2)</f>
        <v>#N/A</v>
      </c>
      <c r="D19" s="95" t="e">
        <f t="shared" si="1"/>
        <v>#N/A</v>
      </c>
    </row>
    <row r="20" spans="1:4" x14ac:dyDescent="0.25">
      <c r="A20" s="94">
        <f t="shared" si="0"/>
        <v>14</v>
      </c>
      <c r="B20" s="72" t="e">
        <f>+'HIPPS Code'!$J$8</f>
        <v>#N/A</v>
      </c>
      <c r="C20" s="74" t="e">
        <f>ROUND(+'Nursing &amp; NTA Rate'!I20+'Therapy Rates'!K20+'Non-Case Mix Rate'!C20,2)</f>
        <v>#N/A</v>
      </c>
      <c r="D20" s="95" t="e">
        <f t="shared" si="1"/>
        <v>#N/A</v>
      </c>
    </row>
    <row r="21" spans="1:4" x14ac:dyDescent="0.25">
      <c r="A21" s="94">
        <f t="shared" si="0"/>
        <v>15</v>
      </c>
      <c r="B21" s="72" t="e">
        <f>+'HIPPS Code'!$J$8</f>
        <v>#N/A</v>
      </c>
      <c r="C21" s="74" t="e">
        <f>ROUND(+'Nursing &amp; NTA Rate'!I21+'Therapy Rates'!K21+'Non-Case Mix Rate'!C21,2)</f>
        <v>#N/A</v>
      </c>
      <c r="D21" s="95" t="e">
        <f t="shared" si="1"/>
        <v>#N/A</v>
      </c>
    </row>
    <row r="22" spans="1:4" x14ac:dyDescent="0.25">
      <c r="A22" s="94">
        <f t="shared" si="0"/>
        <v>16</v>
      </c>
      <c r="B22" s="72" t="e">
        <f>+'HIPPS Code'!$J$8</f>
        <v>#N/A</v>
      </c>
      <c r="C22" s="74" t="e">
        <f>ROUND(+'Nursing &amp; NTA Rate'!I22+'Therapy Rates'!K22+'Non-Case Mix Rate'!C22,2)</f>
        <v>#N/A</v>
      </c>
      <c r="D22" s="95" t="e">
        <f t="shared" si="1"/>
        <v>#N/A</v>
      </c>
    </row>
    <row r="23" spans="1:4" x14ac:dyDescent="0.25">
      <c r="A23" s="94">
        <f t="shared" si="0"/>
        <v>17</v>
      </c>
      <c r="B23" s="72" t="e">
        <f>+'HIPPS Code'!$J$8</f>
        <v>#N/A</v>
      </c>
      <c r="C23" s="74" t="e">
        <f>ROUND(+'Nursing &amp; NTA Rate'!I23+'Therapy Rates'!K23+'Non-Case Mix Rate'!C23,2)</f>
        <v>#N/A</v>
      </c>
      <c r="D23" s="95" t="e">
        <f t="shared" si="1"/>
        <v>#N/A</v>
      </c>
    </row>
    <row r="24" spans="1:4" x14ac:dyDescent="0.25">
      <c r="A24" s="94">
        <f t="shared" si="0"/>
        <v>18</v>
      </c>
      <c r="B24" s="72" t="e">
        <f>+'HIPPS Code'!$J$8</f>
        <v>#N/A</v>
      </c>
      <c r="C24" s="74" t="e">
        <f>ROUND(+'Nursing &amp; NTA Rate'!I24+'Therapy Rates'!K24+'Non-Case Mix Rate'!C24,2)</f>
        <v>#N/A</v>
      </c>
      <c r="D24" s="95" t="e">
        <f t="shared" si="1"/>
        <v>#N/A</v>
      </c>
    </row>
    <row r="25" spans="1:4" x14ac:dyDescent="0.25">
      <c r="A25" s="94">
        <f t="shared" si="0"/>
        <v>19</v>
      </c>
      <c r="B25" s="72" t="e">
        <f>+'HIPPS Code'!$J$8</f>
        <v>#N/A</v>
      </c>
      <c r="C25" s="74" t="e">
        <f>ROUND(+'Nursing &amp; NTA Rate'!I25+'Therapy Rates'!K25+'Non-Case Mix Rate'!C25,2)</f>
        <v>#N/A</v>
      </c>
      <c r="D25" s="95" t="e">
        <f t="shared" si="1"/>
        <v>#N/A</v>
      </c>
    </row>
    <row r="26" spans="1:4" x14ac:dyDescent="0.25">
      <c r="A26" s="94">
        <f t="shared" si="0"/>
        <v>20</v>
      </c>
      <c r="B26" s="72" t="e">
        <f>+'HIPPS Code'!$J$8</f>
        <v>#N/A</v>
      </c>
      <c r="C26" s="74" t="e">
        <f>ROUND(+'Nursing &amp; NTA Rate'!I26+'Therapy Rates'!K26+'Non-Case Mix Rate'!C26,2)</f>
        <v>#N/A</v>
      </c>
      <c r="D26" s="95" t="e">
        <f t="shared" si="1"/>
        <v>#N/A</v>
      </c>
    </row>
    <row r="27" spans="1:4" x14ac:dyDescent="0.25">
      <c r="A27" s="94">
        <f t="shared" si="0"/>
        <v>21</v>
      </c>
      <c r="B27" s="72" t="e">
        <f>+'HIPPS Code'!$J$8</f>
        <v>#N/A</v>
      </c>
      <c r="C27" s="74" t="e">
        <f>ROUND(+'Nursing &amp; NTA Rate'!I27+'Therapy Rates'!K27+'Non-Case Mix Rate'!C27,2)</f>
        <v>#N/A</v>
      </c>
      <c r="D27" s="95" t="e">
        <f t="shared" si="1"/>
        <v>#N/A</v>
      </c>
    </row>
    <row r="28" spans="1:4" x14ac:dyDescent="0.25">
      <c r="A28" s="94">
        <f t="shared" si="0"/>
        <v>22</v>
      </c>
      <c r="B28" s="72" t="e">
        <f>+'HIPPS Code'!$J$8</f>
        <v>#N/A</v>
      </c>
      <c r="C28" s="74" t="e">
        <f>ROUND(+'Nursing &amp; NTA Rate'!I28+'Therapy Rates'!K28+'Non-Case Mix Rate'!C28,2)</f>
        <v>#N/A</v>
      </c>
      <c r="D28" s="95" t="e">
        <f t="shared" si="1"/>
        <v>#N/A</v>
      </c>
    </row>
    <row r="29" spans="1:4" x14ac:dyDescent="0.25">
      <c r="A29" s="94">
        <f t="shared" si="0"/>
        <v>23</v>
      </c>
      <c r="B29" s="72" t="e">
        <f>+'HIPPS Code'!$J$8</f>
        <v>#N/A</v>
      </c>
      <c r="C29" s="74" t="e">
        <f>ROUND(+'Nursing &amp; NTA Rate'!I29+'Therapy Rates'!K29+'Non-Case Mix Rate'!C29,2)</f>
        <v>#N/A</v>
      </c>
      <c r="D29" s="95" t="e">
        <f t="shared" si="1"/>
        <v>#N/A</v>
      </c>
    </row>
    <row r="30" spans="1:4" x14ac:dyDescent="0.25">
      <c r="A30" s="94">
        <f t="shared" si="0"/>
        <v>24</v>
      </c>
      <c r="B30" s="72" t="e">
        <f>+'HIPPS Code'!$J$8</f>
        <v>#N/A</v>
      </c>
      <c r="C30" s="74" t="e">
        <f>ROUND(+'Nursing &amp; NTA Rate'!I30+'Therapy Rates'!K30+'Non-Case Mix Rate'!C30,2)</f>
        <v>#N/A</v>
      </c>
      <c r="D30" s="95" t="e">
        <f t="shared" si="1"/>
        <v>#N/A</v>
      </c>
    </row>
    <row r="31" spans="1:4" x14ac:dyDescent="0.25">
      <c r="A31" s="94">
        <f t="shared" si="0"/>
        <v>25</v>
      </c>
      <c r="B31" s="72" t="e">
        <f>+'HIPPS Code'!$J$8</f>
        <v>#N/A</v>
      </c>
      <c r="C31" s="74" t="e">
        <f>ROUND(+'Nursing &amp; NTA Rate'!I31+'Therapy Rates'!K31+'Non-Case Mix Rate'!C31,2)</f>
        <v>#N/A</v>
      </c>
      <c r="D31" s="95" t="e">
        <f t="shared" si="1"/>
        <v>#N/A</v>
      </c>
    </row>
    <row r="32" spans="1:4" x14ac:dyDescent="0.25">
      <c r="A32" s="94">
        <f t="shared" si="0"/>
        <v>26</v>
      </c>
      <c r="B32" s="72" t="e">
        <f>+'HIPPS Code'!$J$8</f>
        <v>#N/A</v>
      </c>
      <c r="C32" s="74" t="e">
        <f>ROUND(+'Nursing &amp; NTA Rate'!I32+'Therapy Rates'!K32+'Non-Case Mix Rate'!C32,2)</f>
        <v>#N/A</v>
      </c>
      <c r="D32" s="95" t="e">
        <f t="shared" si="1"/>
        <v>#N/A</v>
      </c>
    </row>
    <row r="33" spans="1:4" x14ac:dyDescent="0.25">
      <c r="A33" s="94">
        <f t="shared" si="0"/>
        <v>27</v>
      </c>
      <c r="B33" s="72" t="e">
        <f>+'HIPPS Code'!$J$8</f>
        <v>#N/A</v>
      </c>
      <c r="C33" s="74" t="e">
        <f>ROUND(+'Nursing &amp; NTA Rate'!I33+'Therapy Rates'!K33+'Non-Case Mix Rate'!C33,2)</f>
        <v>#N/A</v>
      </c>
      <c r="D33" s="95" t="e">
        <f t="shared" si="1"/>
        <v>#N/A</v>
      </c>
    </row>
    <row r="34" spans="1:4" x14ac:dyDescent="0.25">
      <c r="A34" s="94">
        <f t="shared" si="0"/>
        <v>28</v>
      </c>
      <c r="B34" s="72" t="e">
        <f>+'HIPPS Code'!$J$8</f>
        <v>#N/A</v>
      </c>
      <c r="C34" s="74" t="e">
        <f>ROUND(+'Nursing &amp; NTA Rate'!I34+'Therapy Rates'!K34+'Non-Case Mix Rate'!C34,2)</f>
        <v>#N/A</v>
      </c>
      <c r="D34" s="95" t="e">
        <f t="shared" si="1"/>
        <v>#N/A</v>
      </c>
    </row>
    <row r="35" spans="1:4" x14ac:dyDescent="0.25">
      <c r="A35" s="94">
        <f t="shared" si="0"/>
        <v>29</v>
      </c>
      <c r="B35" s="72" t="e">
        <f>+'HIPPS Code'!$J$8</f>
        <v>#N/A</v>
      </c>
      <c r="C35" s="74" t="e">
        <f>ROUND(+'Nursing &amp; NTA Rate'!I35+'Therapy Rates'!K35+'Non-Case Mix Rate'!C35,2)</f>
        <v>#N/A</v>
      </c>
      <c r="D35" s="95" t="e">
        <f t="shared" si="1"/>
        <v>#N/A</v>
      </c>
    </row>
    <row r="36" spans="1:4" x14ac:dyDescent="0.25">
      <c r="A36" s="94">
        <f t="shared" si="0"/>
        <v>30</v>
      </c>
      <c r="B36" s="72" t="e">
        <f>+'HIPPS Code'!$J$8</f>
        <v>#N/A</v>
      </c>
      <c r="C36" s="74" t="e">
        <f>ROUND(+'Nursing &amp; NTA Rate'!I36+'Therapy Rates'!K36+'Non-Case Mix Rate'!C36,2)</f>
        <v>#N/A</v>
      </c>
      <c r="D36" s="95" t="e">
        <f t="shared" si="1"/>
        <v>#N/A</v>
      </c>
    </row>
    <row r="37" spans="1:4" x14ac:dyDescent="0.25">
      <c r="A37" s="94">
        <f t="shared" si="0"/>
        <v>31</v>
      </c>
      <c r="B37" s="72" t="e">
        <f>+'HIPPS Code'!$J$8</f>
        <v>#N/A</v>
      </c>
      <c r="C37" s="74" t="e">
        <f>ROUND(+'Nursing &amp; NTA Rate'!I37+'Therapy Rates'!K37+'Non-Case Mix Rate'!C37,2)</f>
        <v>#N/A</v>
      </c>
      <c r="D37" s="95" t="e">
        <f t="shared" si="1"/>
        <v>#N/A</v>
      </c>
    </row>
    <row r="38" spans="1:4" x14ac:dyDescent="0.25">
      <c r="A38" s="94">
        <f t="shared" si="0"/>
        <v>32</v>
      </c>
      <c r="B38" s="72" t="e">
        <f>+'HIPPS Code'!$J$8</f>
        <v>#N/A</v>
      </c>
      <c r="C38" s="74" t="e">
        <f>ROUND(+'Nursing &amp; NTA Rate'!I38+'Therapy Rates'!K38+'Non-Case Mix Rate'!C38,2)</f>
        <v>#N/A</v>
      </c>
      <c r="D38" s="95" t="e">
        <f t="shared" si="1"/>
        <v>#N/A</v>
      </c>
    </row>
    <row r="39" spans="1:4" x14ac:dyDescent="0.25">
      <c r="A39" s="94">
        <f t="shared" si="0"/>
        <v>33</v>
      </c>
      <c r="B39" s="72" t="e">
        <f>+'HIPPS Code'!$J$8</f>
        <v>#N/A</v>
      </c>
      <c r="C39" s="74" t="e">
        <f>ROUND(+'Nursing &amp; NTA Rate'!I39+'Therapy Rates'!K39+'Non-Case Mix Rate'!C39,2)</f>
        <v>#N/A</v>
      </c>
      <c r="D39" s="95" t="e">
        <f t="shared" si="1"/>
        <v>#N/A</v>
      </c>
    </row>
    <row r="40" spans="1:4" x14ac:dyDescent="0.25">
      <c r="A40" s="94">
        <f t="shared" ref="A40:A71" si="2">+A39+1</f>
        <v>34</v>
      </c>
      <c r="B40" s="72" t="e">
        <f>+'HIPPS Code'!$J$8</f>
        <v>#N/A</v>
      </c>
      <c r="C40" s="74" t="e">
        <f>ROUND(+'Nursing &amp; NTA Rate'!I40+'Therapy Rates'!K40+'Non-Case Mix Rate'!C40,2)</f>
        <v>#N/A</v>
      </c>
      <c r="D40" s="95" t="e">
        <f t="shared" ref="D40:D71" si="3">+C40+D39</f>
        <v>#N/A</v>
      </c>
    </row>
    <row r="41" spans="1:4" x14ac:dyDescent="0.25">
      <c r="A41" s="94">
        <f t="shared" si="2"/>
        <v>35</v>
      </c>
      <c r="B41" s="72" t="e">
        <f>+'HIPPS Code'!$J$8</f>
        <v>#N/A</v>
      </c>
      <c r="C41" s="74" t="e">
        <f>ROUND(+'Nursing &amp; NTA Rate'!I41+'Therapy Rates'!K41+'Non-Case Mix Rate'!C41,2)</f>
        <v>#N/A</v>
      </c>
      <c r="D41" s="95" t="e">
        <f t="shared" si="3"/>
        <v>#N/A</v>
      </c>
    </row>
    <row r="42" spans="1:4" x14ac:dyDescent="0.25">
      <c r="A42" s="94">
        <f t="shared" si="2"/>
        <v>36</v>
      </c>
      <c r="B42" s="72" t="e">
        <f>+'HIPPS Code'!$J$8</f>
        <v>#N/A</v>
      </c>
      <c r="C42" s="74" t="e">
        <f>ROUND(+'Nursing &amp; NTA Rate'!I42+'Therapy Rates'!K42+'Non-Case Mix Rate'!C42,2)</f>
        <v>#N/A</v>
      </c>
      <c r="D42" s="95" t="e">
        <f t="shared" si="3"/>
        <v>#N/A</v>
      </c>
    </row>
    <row r="43" spans="1:4" x14ac:dyDescent="0.25">
      <c r="A43" s="94">
        <f t="shared" si="2"/>
        <v>37</v>
      </c>
      <c r="B43" s="72" t="e">
        <f>+'HIPPS Code'!$J$8</f>
        <v>#N/A</v>
      </c>
      <c r="C43" s="74" t="e">
        <f>ROUND(+'Nursing &amp; NTA Rate'!I43+'Therapy Rates'!K43+'Non-Case Mix Rate'!C43,2)</f>
        <v>#N/A</v>
      </c>
      <c r="D43" s="95" t="e">
        <f t="shared" si="3"/>
        <v>#N/A</v>
      </c>
    </row>
    <row r="44" spans="1:4" x14ac:dyDescent="0.25">
      <c r="A44" s="94">
        <f t="shared" si="2"/>
        <v>38</v>
      </c>
      <c r="B44" s="72" t="e">
        <f>+'HIPPS Code'!$J$8</f>
        <v>#N/A</v>
      </c>
      <c r="C44" s="74" t="e">
        <f>ROUND(+'Nursing &amp; NTA Rate'!I44+'Therapy Rates'!K44+'Non-Case Mix Rate'!C44,2)</f>
        <v>#N/A</v>
      </c>
      <c r="D44" s="95" t="e">
        <f t="shared" si="3"/>
        <v>#N/A</v>
      </c>
    </row>
    <row r="45" spans="1:4" x14ac:dyDescent="0.25">
      <c r="A45" s="94">
        <f t="shared" si="2"/>
        <v>39</v>
      </c>
      <c r="B45" s="72" t="e">
        <f>+'HIPPS Code'!$J$8</f>
        <v>#N/A</v>
      </c>
      <c r="C45" s="74" t="e">
        <f>ROUND(+'Nursing &amp; NTA Rate'!I45+'Therapy Rates'!K45+'Non-Case Mix Rate'!C45,2)</f>
        <v>#N/A</v>
      </c>
      <c r="D45" s="95" t="e">
        <f t="shared" si="3"/>
        <v>#N/A</v>
      </c>
    </row>
    <row r="46" spans="1:4" x14ac:dyDescent="0.25">
      <c r="A46" s="94">
        <f t="shared" si="2"/>
        <v>40</v>
      </c>
      <c r="B46" s="72" t="e">
        <f>+'HIPPS Code'!$J$8</f>
        <v>#N/A</v>
      </c>
      <c r="C46" s="74" t="e">
        <f>ROUND(+'Nursing &amp; NTA Rate'!I46+'Therapy Rates'!K46+'Non-Case Mix Rate'!C46,2)</f>
        <v>#N/A</v>
      </c>
      <c r="D46" s="95" t="e">
        <f t="shared" si="3"/>
        <v>#N/A</v>
      </c>
    </row>
    <row r="47" spans="1:4" x14ac:dyDescent="0.25">
      <c r="A47" s="94">
        <f t="shared" si="2"/>
        <v>41</v>
      </c>
      <c r="B47" s="72" t="e">
        <f>+'HIPPS Code'!$J$8</f>
        <v>#N/A</v>
      </c>
      <c r="C47" s="74" t="e">
        <f>ROUND(+'Nursing &amp; NTA Rate'!I47+'Therapy Rates'!K47+'Non-Case Mix Rate'!C47,2)</f>
        <v>#N/A</v>
      </c>
      <c r="D47" s="95" t="e">
        <f t="shared" si="3"/>
        <v>#N/A</v>
      </c>
    </row>
    <row r="48" spans="1:4" x14ac:dyDescent="0.25">
      <c r="A48" s="94">
        <f t="shared" si="2"/>
        <v>42</v>
      </c>
      <c r="B48" s="72" t="e">
        <f>+'HIPPS Code'!$J$8</f>
        <v>#N/A</v>
      </c>
      <c r="C48" s="74" t="e">
        <f>ROUND(+'Nursing &amp; NTA Rate'!I48+'Therapy Rates'!K48+'Non-Case Mix Rate'!C48,2)</f>
        <v>#N/A</v>
      </c>
      <c r="D48" s="95" t="e">
        <f t="shared" si="3"/>
        <v>#N/A</v>
      </c>
    </row>
    <row r="49" spans="1:4" x14ac:dyDescent="0.25">
      <c r="A49" s="94">
        <f t="shared" si="2"/>
        <v>43</v>
      </c>
      <c r="B49" s="72" t="e">
        <f>+'HIPPS Code'!$J$8</f>
        <v>#N/A</v>
      </c>
      <c r="C49" s="74" t="e">
        <f>ROUND(+'Nursing &amp; NTA Rate'!I49+'Therapy Rates'!K49+'Non-Case Mix Rate'!C49,2)</f>
        <v>#N/A</v>
      </c>
      <c r="D49" s="95" t="e">
        <f t="shared" si="3"/>
        <v>#N/A</v>
      </c>
    </row>
    <row r="50" spans="1:4" x14ac:dyDescent="0.25">
      <c r="A50" s="94">
        <f t="shared" si="2"/>
        <v>44</v>
      </c>
      <c r="B50" s="72" t="e">
        <f>+'HIPPS Code'!$J$8</f>
        <v>#N/A</v>
      </c>
      <c r="C50" s="74" t="e">
        <f>ROUND(+'Nursing &amp; NTA Rate'!I50+'Therapy Rates'!K50+'Non-Case Mix Rate'!C50,2)</f>
        <v>#N/A</v>
      </c>
      <c r="D50" s="95" t="e">
        <f t="shared" si="3"/>
        <v>#N/A</v>
      </c>
    </row>
    <row r="51" spans="1:4" x14ac:dyDescent="0.25">
      <c r="A51" s="94">
        <f t="shared" si="2"/>
        <v>45</v>
      </c>
      <c r="B51" s="72" t="e">
        <f>+'HIPPS Code'!$J$8</f>
        <v>#N/A</v>
      </c>
      <c r="C51" s="74" t="e">
        <f>ROUND(+'Nursing &amp; NTA Rate'!I51+'Therapy Rates'!K51+'Non-Case Mix Rate'!C51,2)</f>
        <v>#N/A</v>
      </c>
      <c r="D51" s="95" t="e">
        <f t="shared" si="3"/>
        <v>#N/A</v>
      </c>
    </row>
    <row r="52" spans="1:4" x14ac:dyDescent="0.25">
      <c r="A52" s="94">
        <f t="shared" si="2"/>
        <v>46</v>
      </c>
      <c r="B52" s="72" t="e">
        <f>+'HIPPS Code'!$J$8</f>
        <v>#N/A</v>
      </c>
      <c r="C52" s="74" t="e">
        <f>ROUND(+'Nursing &amp; NTA Rate'!I52+'Therapy Rates'!K52+'Non-Case Mix Rate'!C52,2)</f>
        <v>#N/A</v>
      </c>
      <c r="D52" s="95" t="e">
        <f t="shared" si="3"/>
        <v>#N/A</v>
      </c>
    </row>
    <row r="53" spans="1:4" x14ac:dyDescent="0.25">
      <c r="A53" s="94">
        <f t="shared" si="2"/>
        <v>47</v>
      </c>
      <c r="B53" s="72" t="e">
        <f>+'HIPPS Code'!$J$8</f>
        <v>#N/A</v>
      </c>
      <c r="C53" s="74" t="e">
        <f>ROUND(+'Nursing &amp; NTA Rate'!I53+'Therapy Rates'!K53+'Non-Case Mix Rate'!C53,2)</f>
        <v>#N/A</v>
      </c>
      <c r="D53" s="95" t="e">
        <f t="shared" si="3"/>
        <v>#N/A</v>
      </c>
    </row>
    <row r="54" spans="1:4" x14ac:dyDescent="0.25">
      <c r="A54" s="94">
        <f t="shared" si="2"/>
        <v>48</v>
      </c>
      <c r="B54" s="72" t="e">
        <f>+'HIPPS Code'!$J$8</f>
        <v>#N/A</v>
      </c>
      <c r="C54" s="74" t="e">
        <f>ROUND(+'Nursing &amp; NTA Rate'!I54+'Therapy Rates'!K54+'Non-Case Mix Rate'!C54,2)</f>
        <v>#N/A</v>
      </c>
      <c r="D54" s="95" t="e">
        <f t="shared" si="3"/>
        <v>#N/A</v>
      </c>
    </row>
    <row r="55" spans="1:4" x14ac:dyDescent="0.25">
      <c r="A55" s="94">
        <f t="shared" si="2"/>
        <v>49</v>
      </c>
      <c r="B55" s="72" t="e">
        <f>+'HIPPS Code'!$J$8</f>
        <v>#N/A</v>
      </c>
      <c r="C55" s="74" t="e">
        <f>ROUND(+'Nursing &amp; NTA Rate'!I55+'Therapy Rates'!K55+'Non-Case Mix Rate'!C55,2)</f>
        <v>#N/A</v>
      </c>
      <c r="D55" s="95" t="e">
        <f t="shared" si="3"/>
        <v>#N/A</v>
      </c>
    </row>
    <row r="56" spans="1:4" x14ac:dyDescent="0.25">
      <c r="A56" s="94">
        <f t="shared" si="2"/>
        <v>50</v>
      </c>
      <c r="B56" s="72" t="e">
        <f>+'HIPPS Code'!$J$8</f>
        <v>#N/A</v>
      </c>
      <c r="C56" s="74" t="e">
        <f>ROUND(+'Nursing &amp; NTA Rate'!I56+'Therapy Rates'!K56+'Non-Case Mix Rate'!C56,2)</f>
        <v>#N/A</v>
      </c>
      <c r="D56" s="95" t="e">
        <f t="shared" si="3"/>
        <v>#N/A</v>
      </c>
    </row>
    <row r="57" spans="1:4" x14ac:dyDescent="0.25">
      <c r="A57" s="94">
        <f t="shared" si="2"/>
        <v>51</v>
      </c>
      <c r="B57" s="72" t="e">
        <f>+'HIPPS Code'!$J$8</f>
        <v>#N/A</v>
      </c>
      <c r="C57" s="74" t="e">
        <f>ROUND(+'Nursing &amp; NTA Rate'!I57+'Therapy Rates'!K57+'Non-Case Mix Rate'!C57,2)</f>
        <v>#N/A</v>
      </c>
      <c r="D57" s="95" t="e">
        <f t="shared" si="3"/>
        <v>#N/A</v>
      </c>
    </row>
    <row r="58" spans="1:4" x14ac:dyDescent="0.25">
      <c r="A58" s="94">
        <f t="shared" si="2"/>
        <v>52</v>
      </c>
      <c r="B58" s="72" t="e">
        <f>+'HIPPS Code'!$J$8</f>
        <v>#N/A</v>
      </c>
      <c r="C58" s="74" t="e">
        <f>ROUND(+'Nursing &amp; NTA Rate'!I58+'Therapy Rates'!K58+'Non-Case Mix Rate'!C58,2)</f>
        <v>#N/A</v>
      </c>
      <c r="D58" s="95" t="e">
        <f t="shared" si="3"/>
        <v>#N/A</v>
      </c>
    </row>
    <row r="59" spans="1:4" x14ac:dyDescent="0.25">
      <c r="A59" s="94">
        <f t="shared" si="2"/>
        <v>53</v>
      </c>
      <c r="B59" s="72" t="e">
        <f>+'HIPPS Code'!$J$8</f>
        <v>#N/A</v>
      </c>
      <c r="C59" s="74" t="e">
        <f>ROUND(+'Nursing &amp; NTA Rate'!I59+'Therapy Rates'!K59+'Non-Case Mix Rate'!C59,2)</f>
        <v>#N/A</v>
      </c>
      <c r="D59" s="95" t="e">
        <f t="shared" si="3"/>
        <v>#N/A</v>
      </c>
    </row>
    <row r="60" spans="1:4" x14ac:dyDescent="0.25">
      <c r="A60" s="94">
        <f t="shared" si="2"/>
        <v>54</v>
      </c>
      <c r="B60" s="72" t="e">
        <f>+'HIPPS Code'!$J$8</f>
        <v>#N/A</v>
      </c>
      <c r="C60" s="74" t="e">
        <f>ROUND(+'Nursing &amp; NTA Rate'!I60+'Therapy Rates'!K60+'Non-Case Mix Rate'!C60,2)</f>
        <v>#N/A</v>
      </c>
      <c r="D60" s="95" t="e">
        <f t="shared" si="3"/>
        <v>#N/A</v>
      </c>
    </row>
    <row r="61" spans="1:4" x14ac:dyDescent="0.25">
      <c r="A61" s="94">
        <f t="shared" si="2"/>
        <v>55</v>
      </c>
      <c r="B61" s="72" t="e">
        <f>+'HIPPS Code'!$J$8</f>
        <v>#N/A</v>
      </c>
      <c r="C61" s="74" t="e">
        <f>ROUND(+'Nursing &amp; NTA Rate'!I61+'Therapy Rates'!K61+'Non-Case Mix Rate'!C61,2)</f>
        <v>#N/A</v>
      </c>
      <c r="D61" s="95" t="e">
        <f t="shared" si="3"/>
        <v>#N/A</v>
      </c>
    </row>
    <row r="62" spans="1:4" x14ac:dyDescent="0.25">
      <c r="A62" s="94">
        <f t="shared" si="2"/>
        <v>56</v>
      </c>
      <c r="B62" s="72" t="e">
        <f>+'HIPPS Code'!$J$8</f>
        <v>#N/A</v>
      </c>
      <c r="C62" s="74" t="e">
        <f>ROUND(+'Nursing &amp; NTA Rate'!I62+'Therapy Rates'!K62+'Non-Case Mix Rate'!C62,2)</f>
        <v>#N/A</v>
      </c>
      <c r="D62" s="95" t="e">
        <f t="shared" si="3"/>
        <v>#N/A</v>
      </c>
    </row>
    <row r="63" spans="1:4" x14ac:dyDescent="0.25">
      <c r="A63" s="94">
        <f t="shared" si="2"/>
        <v>57</v>
      </c>
      <c r="B63" s="72" t="e">
        <f>+'HIPPS Code'!$J$8</f>
        <v>#N/A</v>
      </c>
      <c r="C63" s="74" t="e">
        <f>ROUND(+'Nursing &amp; NTA Rate'!I63+'Therapy Rates'!K63+'Non-Case Mix Rate'!C63,2)</f>
        <v>#N/A</v>
      </c>
      <c r="D63" s="95" t="e">
        <f t="shared" si="3"/>
        <v>#N/A</v>
      </c>
    </row>
    <row r="64" spans="1:4" x14ac:dyDescent="0.25">
      <c r="A64" s="94">
        <f t="shared" si="2"/>
        <v>58</v>
      </c>
      <c r="B64" s="72" t="e">
        <f>+'HIPPS Code'!$J$8</f>
        <v>#N/A</v>
      </c>
      <c r="C64" s="74" t="e">
        <f>ROUND(+'Nursing &amp; NTA Rate'!I64+'Therapy Rates'!K64+'Non-Case Mix Rate'!C64,2)</f>
        <v>#N/A</v>
      </c>
      <c r="D64" s="95" t="e">
        <f t="shared" si="3"/>
        <v>#N/A</v>
      </c>
    </row>
    <row r="65" spans="1:4" x14ac:dyDescent="0.25">
      <c r="A65" s="94">
        <f t="shared" si="2"/>
        <v>59</v>
      </c>
      <c r="B65" s="72" t="e">
        <f>+'HIPPS Code'!$J$8</f>
        <v>#N/A</v>
      </c>
      <c r="C65" s="74" t="e">
        <f>ROUND(+'Nursing &amp; NTA Rate'!I65+'Therapy Rates'!K65+'Non-Case Mix Rate'!C65,2)</f>
        <v>#N/A</v>
      </c>
      <c r="D65" s="95" t="e">
        <f t="shared" si="3"/>
        <v>#N/A</v>
      </c>
    </row>
    <row r="66" spans="1:4" x14ac:dyDescent="0.25">
      <c r="A66" s="94">
        <f t="shared" si="2"/>
        <v>60</v>
      </c>
      <c r="B66" s="72" t="e">
        <f>+'HIPPS Code'!$J$8</f>
        <v>#N/A</v>
      </c>
      <c r="C66" s="74" t="e">
        <f>ROUND(+'Nursing &amp; NTA Rate'!I66+'Therapy Rates'!K66+'Non-Case Mix Rate'!C66,2)</f>
        <v>#N/A</v>
      </c>
      <c r="D66" s="95" t="e">
        <f t="shared" si="3"/>
        <v>#N/A</v>
      </c>
    </row>
    <row r="67" spans="1:4" x14ac:dyDescent="0.25">
      <c r="A67" s="94">
        <f t="shared" si="2"/>
        <v>61</v>
      </c>
      <c r="B67" s="72" t="e">
        <f>+'HIPPS Code'!$J$8</f>
        <v>#N/A</v>
      </c>
      <c r="C67" s="74" t="e">
        <f>ROUND(+'Nursing &amp; NTA Rate'!I67+'Therapy Rates'!K67+'Non-Case Mix Rate'!C67,2)</f>
        <v>#N/A</v>
      </c>
      <c r="D67" s="95" t="e">
        <f t="shared" si="3"/>
        <v>#N/A</v>
      </c>
    </row>
    <row r="68" spans="1:4" x14ac:dyDescent="0.25">
      <c r="A68" s="94">
        <f t="shared" si="2"/>
        <v>62</v>
      </c>
      <c r="B68" s="72" t="e">
        <f>+'HIPPS Code'!$J$8</f>
        <v>#N/A</v>
      </c>
      <c r="C68" s="74" t="e">
        <f>ROUND(+'Nursing &amp; NTA Rate'!I68+'Therapy Rates'!K68+'Non-Case Mix Rate'!C68,2)</f>
        <v>#N/A</v>
      </c>
      <c r="D68" s="95" t="e">
        <f t="shared" si="3"/>
        <v>#N/A</v>
      </c>
    </row>
    <row r="69" spans="1:4" x14ac:dyDescent="0.25">
      <c r="A69" s="94">
        <f t="shared" si="2"/>
        <v>63</v>
      </c>
      <c r="B69" s="72" t="e">
        <f>+'HIPPS Code'!$J$8</f>
        <v>#N/A</v>
      </c>
      <c r="C69" s="74" t="e">
        <f>ROUND(+'Nursing &amp; NTA Rate'!I69+'Therapy Rates'!K69+'Non-Case Mix Rate'!C69,2)</f>
        <v>#N/A</v>
      </c>
      <c r="D69" s="95" t="e">
        <f t="shared" si="3"/>
        <v>#N/A</v>
      </c>
    </row>
    <row r="70" spans="1:4" x14ac:dyDescent="0.25">
      <c r="A70" s="94">
        <f t="shared" si="2"/>
        <v>64</v>
      </c>
      <c r="B70" s="72" t="e">
        <f>+'HIPPS Code'!$J$8</f>
        <v>#N/A</v>
      </c>
      <c r="C70" s="74" t="e">
        <f>ROUND(+'Nursing &amp; NTA Rate'!I70+'Therapy Rates'!K70+'Non-Case Mix Rate'!C70,2)</f>
        <v>#N/A</v>
      </c>
      <c r="D70" s="95" t="e">
        <f t="shared" si="3"/>
        <v>#N/A</v>
      </c>
    </row>
    <row r="71" spans="1:4" x14ac:dyDescent="0.25">
      <c r="A71" s="94">
        <f t="shared" si="2"/>
        <v>65</v>
      </c>
      <c r="B71" s="72" t="e">
        <f>+'HIPPS Code'!$J$8</f>
        <v>#N/A</v>
      </c>
      <c r="C71" s="74" t="e">
        <f>ROUND(+'Nursing &amp; NTA Rate'!I71+'Therapy Rates'!K71+'Non-Case Mix Rate'!C71,2)</f>
        <v>#N/A</v>
      </c>
      <c r="D71" s="95" t="e">
        <f t="shared" si="3"/>
        <v>#N/A</v>
      </c>
    </row>
    <row r="72" spans="1:4" x14ac:dyDescent="0.25">
      <c r="A72" s="94">
        <f t="shared" ref="A72:A106" si="4">+A71+1</f>
        <v>66</v>
      </c>
      <c r="B72" s="72" t="e">
        <f>+'HIPPS Code'!$J$8</f>
        <v>#N/A</v>
      </c>
      <c r="C72" s="74" t="e">
        <f>ROUND(+'Nursing &amp; NTA Rate'!I72+'Therapy Rates'!K72+'Non-Case Mix Rate'!C72,2)</f>
        <v>#N/A</v>
      </c>
      <c r="D72" s="95" t="e">
        <f t="shared" ref="D72:D103" si="5">+C72+D71</f>
        <v>#N/A</v>
      </c>
    </row>
    <row r="73" spans="1:4" x14ac:dyDescent="0.25">
      <c r="A73" s="94">
        <f t="shared" si="4"/>
        <v>67</v>
      </c>
      <c r="B73" s="72" t="e">
        <f>+'HIPPS Code'!$J$8</f>
        <v>#N/A</v>
      </c>
      <c r="C73" s="74" t="e">
        <f>ROUND(+'Nursing &amp; NTA Rate'!I73+'Therapy Rates'!K73+'Non-Case Mix Rate'!C73,2)</f>
        <v>#N/A</v>
      </c>
      <c r="D73" s="95" t="e">
        <f t="shared" si="5"/>
        <v>#N/A</v>
      </c>
    </row>
    <row r="74" spans="1:4" x14ac:dyDescent="0.25">
      <c r="A74" s="94">
        <f t="shared" si="4"/>
        <v>68</v>
      </c>
      <c r="B74" s="72" t="e">
        <f>+'HIPPS Code'!$J$8</f>
        <v>#N/A</v>
      </c>
      <c r="C74" s="74" t="e">
        <f>ROUND(+'Nursing &amp; NTA Rate'!I74+'Therapy Rates'!K74+'Non-Case Mix Rate'!C74,2)</f>
        <v>#N/A</v>
      </c>
      <c r="D74" s="95" t="e">
        <f t="shared" si="5"/>
        <v>#N/A</v>
      </c>
    </row>
    <row r="75" spans="1:4" x14ac:dyDescent="0.25">
      <c r="A75" s="94">
        <f t="shared" si="4"/>
        <v>69</v>
      </c>
      <c r="B75" s="72" t="e">
        <f>+'HIPPS Code'!$J$8</f>
        <v>#N/A</v>
      </c>
      <c r="C75" s="74" t="e">
        <f>ROUND(+'Nursing &amp; NTA Rate'!I75+'Therapy Rates'!K75+'Non-Case Mix Rate'!C75,2)</f>
        <v>#N/A</v>
      </c>
      <c r="D75" s="95" t="e">
        <f t="shared" si="5"/>
        <v>#N/A</v>
      </c>
    </row>
    <row r="76" spans="1:4" x14ac:dyDescent="0.25">
      <c r="A76" s="94">
        <f t="shared" si="4"/>
        <v>70</v>
      </c>
      <c r="B76" s="72" t="e">
        <f>+'HIPPS Code'!$J$8</f>
        <v>#N/A</v>
      </c>
      <c r="C76" s="74" t="e">
        <f>ROUND(+'Nursing &amp; NTA Rate'!I76+'Therapy Rates'!K76+'Non-Case Mix Rate'!C76,2)</f>
        <v>#N/A</v>
      </c>
      <c r="D76" s="95" t="e">
        <f t="shared" si="5"/>
        <v>#N/A</v>
      </c>
    </row>
    <row r="77" spans="1:4" x14ac:dyDescent="0.25">
      <c r="A77" s="94">
        <f t="shared" si="4"/>
        <v>71</v>
      </c>
      <c r="B77" s="72" t="e">
        <f>+'HIPPS Code'!$J$8</f>
        <v>#N/A</v>
      </c>
      <c r="C77" s="74" t="e">
        <f>ROUND(+'Nursing &amp; NTA Rate'!I77+'Therapy Rates'!K77+'Non-Case Mix Rate'!C77,2)</f>
        <v>#N/A</v>
      </c>
      <c r="D77" s="95" t="e">
        <f t="shared" si="5"/>
        <v>#N/A</v>
      </c>
    </row>
    <row r="78" spans="1:4" x14ac:dyDescent="0.25">
      <c r="A78" s="94">
        <f t="shared" si="4"/>
        <v>72</v>
      </c>
      <c r="B78" s="72" t="e">
        <f>+'HIPPS Code'!$J$8</f>
        <v>#N/A</v>
      </c>
      <c r="C78" s="74" t="e">
        <f>ROUND(+'Nursing &amp; NTA Rate'!I78+'Therapy Rates'!K78+'Non-Case Mix Rate'!C78,2)</f>
        <v>#N/A</v>
      </c>
      <c r="D78" s="95" t="e">
        <f t="shared" si="5"/>
        <v>#N/A</v>
      </c>
    </row>
    <row r="79" spans="1:4" x14ac:dyDescent="0.25">
      <c r="A79" s="94">
        <f t="shared" si="4"/>
        <v>73</v>
      </c>
      <c r="B79" s="72" t="e">
        <f>+'HIPPS Code'!$J$8</f>
        <v>#N/A</v>
      </c>
      <c r="C79" s="74" t="e">
        <f>ROUND(+'Nursing &amp; NTA Rate'!I79+'Therapy Rates'!K79+'Non-Case Mix Rate'!C79,2)</f>
        <v>#N/A</v>
      </c>
      <c r="D79" s="95" t="e">
        <f t="shared" si="5"/>
        <v>#N/A</v>
      </c>
    </row>
    <row r="80" spans="1:4" x14ac:dyDescent="0.25">
      <c r="A80" s="94">
        <f t="shared" si="4"/>
        <v>74</v>
      </c>
      <c r="B80" s="72" t="e">
        <f>+'HIPPS Code'!$J$8</f>
        <v>#N/A</v>
      </c>
      <c r="C80" s="74" t="e">
        <f>ROUND(+'Nursing &amp; NTA Rate'!I80+'Therapy Rates'!K80+'Non-Case Mix Rate'!C80,2)</f>
        <v>#N/A</v>
      </c>
      <c r="D80" s="95" t="e">
        <f t="shared" si="5"/>
        <v>#N/A</v>
      </c>
    </row>
    <row r="81" spans="1:4" x14ac:dyDescent="0.25">
      <c r="A81" s="94">
        <f t="shared" si="4"/>
        <v>75</v>
      </c>
      <c r="B81" s="72" t="e">
        <f>+'HIPPS Code'!$J$8</f>
        <v>#N/A</v>
      </c>
      <c r="C81" s="74" t="e">
        <f>ROUND(+'Nursing &amp; NTA Rate'!I81+'Therapy Rates'!K81+'Non-Case Mix Rate'!C81,2)</f>
        <v>#N/A</v>
      </c>
      <c r="D81" s="95" t="e">
        <f t="shared" si="5"/>
        <v>#N/A</v>
      </c>
    </row>
    <row r="82" spans="1:4" x14ac:dyDescent="0.25">
      <c r="A82" s="94">
        <f t="shared" si="4"/>
        <v>76</v>
      </c>
      <c r="B82" s="72" t="e">
        <f>+'HIPPS Code'!$J$8</f>
        <v>#N/A</v>
      </c>
      <c r="C82" s="74" t="e">
        <f>ROUND(+'Nursing &amp; NTA Rate'!I82+'Therapy Rates'!K82+'Non-Case Mix Rate'!C82,2)</f>
        <v>#N/A</v>
      </c>
      <c r="D82" s="95" t="e">
        <f t="shared" si="5"/>
        <v>#N/A</v>
      </c>
    </row>
    <row r="83" spans="1:4" x14ac:dyDescent="0.25">
      <c r="A83" s="94">
        <f t="shared" si="4"/>
        <v>77</v>
      </c>
      <c r="B83" s="72" t="e">
        <f>+'HIPPS Code'!$J$8</f>
        <v>#N/A</v>
      </c>
      <c r="C83" s="74" t="e">
        <f>ROUND(+'Nursing &amp; NTA Rate'!I83+'Therapy Rates'!K83+'Non-Case Mix Rate'!C83,2)</f>
        <v>#N/A</v>
      </c>
      <c r="D83" s="95" t="e">
        <f t="shared" si="5"/>
        <v>#N/A</v>
      </c>
    </row>
    <row r="84" spans="1:4" x14ac:dyDescent="0.25">
      <c r="A84" s="94">
        <f t="shared" si="4"/>
        <v>78</v>
      </c>
      <c r="B84" s="72" t="e">
        <f>+'HIPPS Code'!$J$8</f>
        <v>#N/A</v>
      </c>
      <c r="C84" s="74" t="e">
        <f>ROUND(+'Nursing &amp; NTA Rate'!I84+'Therapy Rates'!K84+'Non-Case Mix Rate'!C84,2)</f>
        <v>#N/A</v>
      </c>
      <c r="D84" s="95" t="e">
        <f t="shared" si="5"/>
        <v>#N/A</v>
      </c>
    </row>
    <row r="85" spans="1:4" x14ac:dyDescent="0.25">
      <c r="A85" s="94">
        <f t="shared" si="4"/>
        <v>79</v>
      </c>
      <c r="B85" s="72" t="e">
        <f>+'HIPPS Code'!$J$8</f>
        <v>#N/A</v>
      </c>
      <c r="C85" s="74" t="e">
        <f>ROUND(+'Nursing &amp; NTA Rate'!I85+'Therapy Rates'!K85+'Non-Case Mix Rate'!C85,2)</f>
        <v>#N/A</v>
      </c>
      <c r="D85" s="95" t="e">
        <f t="shared" si="5"/>
        <v>#N/A</v>
      </c>
    </row>
    <row r="86" spans="1:4" x14ac:dyDescent="0.25">
      <c r="A86" s="94">
        <f t="shared" si="4"/>
        <v>80</v>
      </c>
      <c r="B86" s="72" t="e">
        <f>+'HIPPS Code'!$J$8</f>
        <v>#N/A</v>
      </c>
      <c r="C86" s="74" t="e">
        <f>ROUND(+'Nursing &amp; NTA Rate'!I86+'Therapy Rates'!K86+'Non-Case Mix Rate'!C86,2)</f>
        <v>#N/A</v>
      </c>
      <c r="D86" s="95" t="e">
        <f t="shared" si="5"/>
        <v>#N/A</v>
      </c>
    </row>
    <row r="87" spans="1:4" x14ac:dyDescent="0.25">
      <c r="A87" s="94">
        <f t="shared" si="4"/>
        <v>81</v>
      </c>
      <c r="B87" s="72" t="e">
        <f>+'HIPPS Code'!$J$8</f>
        <v>#N/A</v>
      </c>
      <c r="C87" s="74" t="e">
        <f>ROUND(+'Nursing &amp; NTA Rate'!I87+'Therapy Rates'!K87+'Non-Case Mix Rate'!C87,2)</f>
        <v>#N/A</v>
      </c>
      <c r="D87" s="95" t="e">
        <f t="shared" si="5"/>
        <v>#N/A</v>
      </c>
    </row>
    <row r="88" spans="1:4" x14ac:dyDescent="0.25">
      <c r="A88" s="94">
        <f t="shared" si="4"/>
        <v>82</v>
      </c>
      <c r="B88" s="72" t="e">
        <f>+'HIPPS Code'!$J$8</f>
        <v>#N/A</v>
      </c>
      <c r="C88" s="74" t="e">
        <f>ROUND(+'Nursing &amp; NTA Rate'!I88+'Therapy Rates'!K88+'Non-Case Mix Rate'!C88,2)</f>
        <v>#N/A</v>
      </c>
      <c r="D88" s="95" t="e">
        <f t="shared" si="5"/>
        <v>#N/A</v>
      </c>
    </row>
    <row r="89" spans="1:4" x14ac:dyDescent="0.25">
      <c r="A89" s="94">
        <f t="shared" si="4"/>
        <v>83</v>
      </c>
      <c r="B89" s="72" t="e">
        <f>+'HIPPS Code'!$J$8</f>
        <v>#N/A</v>
      </c>
      <c r="C89" s="74" t="e">
        <f>ROUND(+'Nursing &amp; NTA Rate'!I89+'Therapy Rates'!K89+'Non-Case Mix Rate'!C89,2)</f>
        <v>#N/A</v>
      </c>
      <c r="D89" s="95" t="e">
        <f t="shared" si="5"/>
        <v>#N/A</v>
      </c>
    </row>
    <row r="90" spans="1:4" x14ac:dyDescent="0.25">
      <c r="A90" s="94">
        <f t="shared" si="4"/>
        <v>84</v>
      </c>
      <c r="B90" s="72" t="e">
        <f>+'HIPPS Code'!$J$8</f>
        <v>#N/A</v>
      </c>
      <c r="C90" s="74" t="e">
        <f>ROUND(+'Nursing &amp; NTA Rate'!I90+'Therapy Rates'!K90+'Non-Case Mix Rate'!C90,2)</f>
        <v>#N/A</v>
      </c>
      <c r="D90" s="95" t="e">
        <f t="shared" si="5"/>
        <v>#N/A</v>
      </c>
    </row>
    <row r="91" spans="1:4" x14ac:dyDescent="0.25">
      <c r="A91" s="94">
        <f t="shared" si="4"/>
        <v>85</v>
      </c>
      <c r="B91" s="72" t="e">
        <f>+'HIPPS Code'!$J$8</f>
        <v>#N/A</v>
      </c>
      <c r="C91" s="74" t="e">
        <f>ROUND(+'Nursing &amp; NTA Rate'!I91+'Therapy Rates'!K91+'Non-Case Mix Rate'!C91,2)</f>
        <v>#N/A</v>
      </c>
      <c r="D91" s="95" t="e">
        <f t="shared" si="5"/>
        <v>#N/A</v>
      </c>
    </row>
    <row r="92" spans="1:4" x14ac:dyDescent="0.25">
      <c r="A92" s="94">
        <f t="shared" si="4"/>
        <v>86</v>
      </c>
      <c r="B92" s="72" t="e">
        <f>+'HIPPS Code'!$J$8</f>
        <v>#N/A</v>
      </c>
      <c r="C92" s="74" t="e">
        <f>ROUND(+'Nursing &amp; NTA Rate'!I92+'Therapy Rates'!K92+'Non-Case Mix Rate'!C92,2)</f>
        <v>#N/A</v>
      </c>
      <c r="D92" s="95" t="e">
        <f t="shared" si="5"/>
        <v>#N/A</v>
      </c>
    </row>
    <row r="93" spans="1:4" x14ac:dyDescent="0.25">
      <c r="A93" s="94">
        <f t="shared" si="4"/>
        <v>87</v>
      </c>
      <c r="B93" s="72" t="e">
        <f>+'HIPPS Code'!$J$8</f>
        <v>#N/A</v>
      </c>
      <c r="C93" s="74" t="e">
        <f>ROUND(+'Nursing &amp; NTA Rate'!I93+'Therapy Rates'!K93+'Non-Case Mix Rate'!C93,2)</f>
        <v>#N/A</v>
      </c>
      <c r="D93" s="95" t="e">
        <f t="shared" si="5"/>
        <v>#N/A</v>
      </c>
    </row>
    <row r="94" spans="1:4" x14ac:dyDescent="0.25">
      <c r="A94" s="94">
        <f t="shared" si="4"/>
        <v>88</v>
      </c>
      <c r="B94" s="72" t="e">
        <f>+'HIPPS Code'!$J$8</f>
        <v>#N/A</v>
      </c>
      <c r="C94" s="74" t="e">
        <f>ROUND(+'Nursing &amp; NTA Rate'!I94+'Therapy Rates'!K94+'Non-Case Mix Rate'!C94,2)</f>
        <v>#N/A</v>
      </c>
      <c r="D94" s="95" t="e">
        <f t="shared" si="5"/>
        <v>#N/A</v>
      </c>
    </row>
    <row r="95" spans="1:4" x14ac:dyDescent="0.25">
      <c r="A95" s="94">
        <f t="shared" si="4"/>
        <v>89</v>
      </c>
      <c r="B95" s="72" t="e">
        <f>+'HIPPS Code'!$J$8</f>
        <v>#N/A</v>
      </c>
      <c r="C95" s="74" t="e">
        <f>ROUND(+'Nursing &amp; NTA Rate'!I95+'Therapy Rates'!K95+'Non-Case Mix Rate'!C95,2)</f>
        <v>#N/A</v>
      </c>
      <c r="D95" s="95" t="e">
        <f t="shared" si="5"/>
        <v>#N/A</v>
      </c>
    </row>
    <row r="96" spans="1:4" x14ac:dyDescent="0.25">
      <c r="A96" s="94">
        <f t="shared" si="4"/>
        <v>90</v>
      </c>
      <c r="B96" s="72" t="e">
        <f>+'HIPPS Code'!$J$8</f>
        <v>#N/A</v>
      </c>
      <c r="C96" s="74" t="e">
        <f>ROUND(+'Nursing &amp; NTA Rate'!I96+'Therapy Rates'!K96+'Non-Case Mix Rate'!C96,2)</f>
        <v>#N/A</v>
      </c>
      <c r="D96" s="95" t="e">
        <f t="shared" si="5"/>
        <v>#N/A</v>
      </c>
    </row>
    <row r="97" spans="1:4" x14ac:dyDescent="0.25">
      <c r="A97" s="94">
        <f t="shared" si="4"/>
        <v>91</v>
      </c>
      <c r="B97" s="72" t="e">
        <f>+'HIPPS Code'!$J$8</f>
        <v>#N/A</v>
      </c>
      <c r="C97" s="74" t="e">
        <f>ROUND(+'Nursing &amp; NTA Rate'!I97+'Therapy Rates'!K97+'Non-Case Mix Rate'!C97,2)</f>
        <v>#N/A</v>
      </c>
      <c r="D97" s="95" t="e">
        <f t="shared" si="5"/>
        <v>#N/A</v>
      </c>
    </row>
    <row r="98" spans="1:4" x14ac:dyDescent="0.25">
      <c r="A98" s="94">
        <f t="shared" si="4"/>
        <v>92</v>
      </c>
      <c r="B98" s="72" t="e">
        <f>+'HIPPS Code'!$J$8</f>
        <v>#N/A</v>
      </c>
      <c r="C98" s="74" t="e">
        <f>ROUND(+'Nursing &amp; NTA Rate'!I98+'Therapy Rates'!K98+'Non-Case Mix Rate'!C98,2)</f>
        <v>#N/A</v>
      </c>
      <c r="D98" s="95" t="e">
        <f t="shared" si="5"/>
        <v>#N/A</v>
      </c>
    </row>
    <row r="99" spans="1:4" x14ac:dyDescent="0.25">
      <c r="A99" s="94">
        <f t="shared" si="4"/>
        <v>93</v>
      </c>
      <c r="B99" s="72" t="e">
        <f>+'HIPPS Code'!$J$8</f>
        <v>#N/A</v>
      </c>
      <c r="C99" s="74" t="e">
        <f>ROUND(+'Nursing &amp; NTA Rate'!I99+'Therapy Rates'!K99+'Non-Case Mix Rate'!C99,2)</f>
        <v>#N/A</v>
      </c>
      <c r="D99" s="95" t="e">
        <f t="shared" si="5"/>
        <v>#N/A</v>
      </c>
    </row>
    <row r="100" spans="1:4" x14ac:dyDescent="0.25">
      <c r="A100" s="94">
        <f t="shared" si="4"/>
        <v>94</v>
      </c>
      <c r="B100" s="72" t="e">
        <f>+'HIPPS Code'!$J$8</f>
        <v>#N/A</v>
      </c>
      <c r="C100" s="74" t="e">
        <f>ROUND(+'Nursing &amp; NTA Rate'!I100+'Therapy Rates'!K100+'Non-Case Mix Rate'!C100,2)</f>
        <v>#N/A</v>
      </c>
      <c r="D100" s="95" t="e">
        <f t="shared" si="5"/>
        <v>#N/A</v>
      </c>
    </row>
    <row r="101" spans="1:4" x14ac:dyDescent="0.25">
      <c r="A101" s="94">
        <f t="shared" si="4"/>
        <v>95</v>
      </c>
      <c r="B101" s="72" t="e">
        <f>+'HIPPS Code'!$J$8</f>
        <v>#N/A</v>
      </c>
      <c r="C101" s="74" t="e">
        <f>ROUND(+'Nursing &amp; NTA Rate'!I101+'Therapy Rates'!K101+'Non-Case Mix Rate'!C101,2)</f>
        <v>#N/A</v>
      </c>
      <c r="D101" s="95" t="e">
        <f t="shared" si="5"/>
        <v>#N/A</v>
      </c>
    </row>
    <row r="102" spans="1:4" x14ac:dyDescent="0.25">
      <c r="A102" s="94">
        <f t="shared" si="4"/>
        <v>96</v>
      </c>
      <c r="B102" s="72" t="e">
        <f>+'HIPPS Code'!$J$8</f>
        <v>#N/A</v>
      </c>
      <c r="C102" s="74" t="e">
        <f>ROUND(+'Nursing &amp; NTA Rate'!I102+'Therapy Rates'!K102+'Non-Case Mix Rate'!C102,2)</f>
        <v>#N/A</v>
      </c>
      <c r="D102" s="95" t="e">
        <f t="shared" si="5"/>
        <v>#N/A</v>
      </c>
    </row>
    <row r="103" spans="1:4" x14ac:dyDescent="0.25">
      <c r="A103" s="94">
        <f t="shared" si="4"/>
        <v>97</v>
      </c>
      <c r="B103" s="72" t="e">
        <f>+'HIPPS Code'!$J$8</f>
        <v>#N/A</v>
      </c>
      <c r="C103" s="74" t="e">
        <f>ROUND(+'Nursing &amp; NTA Rate'!I103+'Therapy Rates'!K103+'Non-Case Mix Rate'!C103,2)</f>
        <v>#N/A</v>
      </c>
      <c r="D103" s="95" t="e">
        <f t="shared" si="5"/>
        <v>#N/A</v>
      </c>
    </row>
    <row r="104" spans="1:4" x14ac:dyDescent="0.25">
      <c r="A104" s="94">
        <f t="shared" si="4"/>
        <v>98</v>
      </c>
      <c r="B104" s="72" t="e">
        <f>+'HIPPS Code'!$J$8</f>
        <v>#N/A</v>
      </c>
      <c r="C104" s="74" t="e">
        <f>ROUND(+'Nursing &amp; NTA Rate'!I104+'Therapy Rates'!K104+'Non-Case Mix Rate'!C104,2)</f>
        <v>#N/A</v>
      </c>
      <c r="D104" s="95" t="e">
        <f t="shared" ref="D104:D106" si="6">+C104+D103</f>
        <v>#N/A</v>
      </c>
    </row>
    <row r="105" spans="1:4" x14ac:dyDescent="0.25">
      <c r="A105" s="94">
        <f t="shared" si="4"/>
        <v>99</v>
      </c>
      <c r="B105" s="72" t="e">
        <f>+'HIPPS Code'!$J$8</f>
        <v>#N/A</v>
      </c>
      <c r="C105" s="74" t="e">
        <f>ROUND(+'Nursing &amp; NTA Rate'!I105+'Therapy Rates'!K105+'Non-Case Mix Rate'!C105,2)</f>
        <v>#N/A</v>
      </c>
      <c r="D105" s="95" t="e">
        <f t="shared" si="6"/>
        <v>#N/A</v>
      </c>
    </row>
    <row r="106" spans="1:4" ht="15.75" thickBot="1" x14ac:dyDescent="0.3">
      <c r="A106" s="96">
        <f t="shared" si="4"/>
        <v>100</v>
      </c>
      <c r="B106" s="75" t="e">
        <f>+'HIPPS Code'!$J$8</f>
        <v>#N/A</v>
      </c>
      <c r="C106" s="77" t="e">
        <f>ROUND(+'Nursing &amp; NTA Rate'!I106+'Therapy Rates'!K106+'Non-Case Mix Rate'!C106,2)</f>
        <v>#N/A</v>
      </c>
      <c r="D106" s="97" t="e">
        <f t="shared" si="6"/>
        <v>#N/A</v>
      </c>
    </row>
    <row r="107" spans="1:4" ht="50.45" customHeight="1" thickBot="1" x14ac:dyDescent="0.3">
      <c r="A107" s="206" t="s">
        <v>6399</v>
      </c>
      <c r="B107" s="207"/>
      <c r="C107" s="207"/>
      <c r="D107" s="208"/>
    </row>
  </sheetData>
  <mergeCells count="3">
    <mergeCell ref="A2:D2"/>
    <mergeCell ref="A1:D1"/>
    <mergeCell ref="A107:D107"/>
  </mergeCells>
  <printOptions horizontalCentered="1"/>
  <pageMargins left="0.7" right="0.7" top="0.75" bottom="0.75" header="0.3" footer="0.3"/>
  <pageSetup scale="79" firstPageNumber="2" fitToHeight="2" orientation="portrait" useFirstPageNumber="1" r:id="rId1"/>
  <headerFooter>
    <oddFooter>&amp;CPage &amp;P of 9</oddFooter>
  </headerFooter>
  <rowBreaks count="1" manualBreakCount="1">
    <brk id="5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7"/>
  <sheetViews>
    <sheetView zoomScale="90" zoomScaleNormal="90" workbookViewId="0">
      <selection activeCell="I10" sqref="I10"/>
    </sheetView>
  </sheetViews>
  <sheetFormatPr defaultColWidth="0" defaultRowHeight="15" zeroHeight="1" x14ac:dyDescent="0.25"/>
  <cols>
    <col min="1" max="9" width="11" customWidth="1"/>
    <col min="10" max="14" width="0" hidden="1" customWidth="1"/>
    <col min="15" max="16384" width="9.140625" hidden="1"/>
  </cols>
  <sheetData>
    <row r="1" spans="1:9" x14ac:dyDescent="0.25">
      <c r="A1" s="203" t="str">
        <f>IF(+Selection!B15="","",Selection!B15)</f>
        <v/>
      </c>
      <c r="B1" s="204"/>
      <c r="C1" s="204"/>
      <c r="D1" s="204"/>
      <c r="E1" s="204"/>
      <c r="F1" s="204"/>
      <c r="G1" s="204"/>
      <c r="H1" s="204"/>
      <c r="I1" s="205"/>
    </row>
    <row r="2" spans="1:9" x14ac:dyDescent="0.25">
      <c r="A2" s="200" t="s">
        <v>6348</v>
      </c>
      <c r="B2" s="201"/>
      <c r="C2" s="201"/>
      <c r="D2" s="201"/>
      <c r="E2" s="201"/>
      <c r="F2" s="201"/>
      <c r="G2" s="201"/>
      <c r="H2" s="201"/>
      <c r="I2" s="202"/>
    </row>
    <row r="3" spans="1:9" x14ac:dyDescent="0.25">
      <c r="A3" s="86" t="s">
        <v>4007</v>
      </c>
      <c r="B3" s="37" t="s">
        <v>6337</v>
      </c>
      <c r="C3" s="37" t="s">
        <v>6339</v>
      </c>
      <c r="D3" s="37" t="s">
        <v>6340</v>
      </c>
      <c r="E3" s="37" t="s">
        <v>6340</v>
      </c>
      <c r="F3" s="37" t="s">
        <v>6340</v>
      </c>
      <c r="G3" s="37" t="s">
        <v>6340</v>
      </c>
      <c r="H3" s="37" t="s">
        <v>6339</v>
      </c>
      <c r="I3" s="98" t="s">
        <v>6339</v>
      </c>
    </row>
    <row r="4" spans="1:9" x14ac:dyDescent="0.25">
      <c r="A4" s="88" t="s">
        <v>6246</v>
      </c>
      <c r="B4" s="37" t="s">
        <v>6339</v>
      </c>
      <c r="C4" s="37" t="s">
        <v>4</v>
      </c>
      <c r="D4" s="37" t="s">
        <v>2</v>
      </c>
      <c r="E4" s="37" t="s">
        <v>4</v>
      </c>
      <c r="F4" s="37" t="s">
        <v>6341</v>
      </c>
      <c r="G4" s="37" t="s">
        <v>6341</v>
      </c>
      <c r="H4" s="37" t="s">
        <v>6344</v>
      </c>
      <c r="I4" s="98" t="s">
        <v>6381</v>
      </c>
    </row>
    <row r="5" spans="1:9" x14ac:dyDescent="0.25">
      <c r="A5" s="88"/>
      <c r="B5" s="37" t="s">
        <v>2</v>
      </c>
      <c r="C5" s="37" t="s">
        <v>6244</v>
      </c>
      <c r="D5" s="37"/>
      <c r="E5" s="37" t="s">
        <v>6244</v>
      </c>
      <c r="F5" s="37" t="s">
        <v>6240</v>
      </c>
      <c r="G5" s="37" t="s">
        <v>5</v>
      </c>
      <c r="H5" s="37" t="s">
        <v>6340</v>
      </c>
      <c r="I5" s="98" t="s">
        <v>384</v>
      </c>
    </row>
    <row r="6" spans="1:9" ht="15.75" thickBot="1" x14ac:dyDescent="0.3">
      <c r="A6" s="90"/>
      <c r="B6" s="82"/>
      <c r="C6" s="82"/>
      <c r="D6" s="82"/>
      <c r="E6" s="82"/>
      <c r="F6" s="82" t="s">
        <v>6245</v>
      </c>
      <c r="G6" s="82" t="s">
        <v>6244</v>
      </c>
      <c r="H6" s="82" t="s">
        <v>6345</v>
      </c>
      <c r="I6" s="99" t="s">
        <v>5</v>
      </c>
    </row>
    <row r="7" spans="1:9" x14ac:dyDescent="0.25">
      <c r="A7" s="92">
        <v>1</v>
      </c>
      <c r="B7" s="80" t="str">
        <f>IF(Selection!$B$20="Choose Nursing Group"," ",VLOOKUP(Selection!$B$20,'Nursing Rates-PDPM'!$F$5:$G$29,2,FALSE))</f>
        <v xml:space="preserve"> </v>
      </c>
      <c r="C7" s="81" t="e">
        <f>IF(Selection!$B33=" "," ",IF(Selection!$B$33="Urban",VLOOKUP(Selection!$B$20,'Nursing Rates-PDPM'!$F$5:$I$29,3,FALSE),VLOOKUP(Selection!$B$20,'Nursing Rates-PDPM'!$F$5:$I$29,4,FALSE)))</f>
        <v>#N/A</v>
      </c>
      <c r="D7" s="80" t="str">
        <f>IF(Selection!$B$26="Choose NTA Score Range"," ",VLOOKUP(Selection!$B$26,'NTA-PDPM'!$B$5:$E$10,2,FALSE))</f>
        <v xml:space="preserve"> </v>
      </c>
      <c r="E7" s="81" t="e">
        <f>IF(Selection!$B33=" "," ",IF(Selection!$B$33="Urban",VLOOKUP(Selection!$B$26,'NTA-PDPM'!$B$5:$E$10,3,FALSE),VLOOKUP(Selection!$B$26,'NTA-PDPM'!$B$5:$EI$10,4,FALSE)))</f>
        <v>#N/A</v>
      </c>
      <c r="F7" s="83">
        <v>3</v>
      </c>
      <c r="G7" s="81" t="e">
        <f t="shared" ref="G7:G38" si="0">+E7*F7</f>
        <v>#N/A</v>
      </c>
      <c r="H7" s="81" t="e">
        <f t="shared" ref="H7:H38" si="1">+C7+G7</f>
        <v>#N/A</v>
      </c>
      <c r="I7" s="93" t="e">
        <f>(+H7*Selection!$B$34*Selection!$B$32)+((1-Selection!$B$34)*H7)</f>
        <v>#N/A</v>
      </c>
    </row>
    <row r="8" spans="1:9" x14ac:dyDescent="0.25">
      <c r="A8" s="94">
        <f t="shared" ref="A8:A39" si="2">+A7+1</f>
        <v>2</v>
      </c>
      <c r="B8" s="72" t="str">
        <f>IF(Selection!$B$20="Choose Nursing Group","",VLOOKUP(Selection!$B$20,'Nursing Rates-PDPM'!$F$5:$G$29,2,FALSE))</f>
        <v/>
      </c>
      <c r="C8" s="100" t="e">
        <f>IF(Selection!$B37=" "," ",IF(Selection!$B$33="Urban",VLOOKUP(Selection!$B$20,'Nursing Rates-PDPM'!$F$5:$I$29,3,FALSE),VLOOKUP(Selection!$B$20,'Nursing Rates-PDPM'!$F$5:$I$29,4,FALSE)))</f>
        <v>#N/A</v>
      </c>
      <c r="D8" s="72" t="str">
        <f>IF(Selection!$B$26="Choose NTA Score Range"," ",VLOOKUP(Selection!$B$26,'NTA-PDPM'!$B$5:$E$10,2,FALSE))</f>
        <v xml:space="preserve"> </v>
      </c>
      <c r="E8" s="100" t="e">
        <f>IF(Selection!$B37=" "," ",IF(Selection!$B$33="Urban",VLOOKUP(Selection!$B$26,'NTA-PDPM'!$B$5:$E$10,3,FALSE),VLOOKUP(Selection!$B$26,'NTA-PDPM'!$B$5:$EI$10,4,FALSE)))</f>
        <v>#N/A</v>
      </c>
      <c r="F8" s="73">
        <v>3</v>
      </c>
      <c r="G8" s="100" t="e">
        <f t="shared" si="0"/>
        <v>#N/A</v>
      </c>
      <c r="H8" s="100" t="e">
        <f t="shared" si="1"/>
        <v>#N/A</v>
      </c>
      <c r="I8" s="102" t="e">
        <f>(+H8*Selection!$B$34*Selection!$B$32)+((1-Selection!$B$34)*H8)</f>
        <v>#N/A</v>
      </c>
    </row>
    <row r="9" spans="1:9" x14ac:dyDescent="0.25">
      <c r="A9" s="94">
        <f t="shared" si="2"/>
        <v>3</v>
      </c>
      <c r="B9" s="72" t="str">
        <f>IF(Selection!$B$20="Choose Nursing Group","",VLOOKUP(Selection!$B$20,'Nursing Rates-PDPM'!$F$5:$G$29,2,FALSE))</f>
        <v/>
      </c>
      <c r="C9" s="100" t="e">
        <f>IF('Total Rate'!$B2=" "," ",IF(Selection!$B$33="Urban",VLOOKUP(Selection!$B$20,'Nursing Rates-PDPM'!$F$5:$I$29,3,FALSE),VLOOKUP(Selection!$B$20,'Nursing Rates-PDPM'!$F$5:$I$29,4,FALSE)))</f>
        <v>#N/A</v>
      </c>
      <c r="D9" s="72" t="str">
        <f>IF(Selection!$B$26="Choose NTA Score Range"," ",VLOOKUP(Selection!$B$26,'NTA-PDPM'!$B$5:$E$10,2,FALSE))</f>
        <v xml:space="preserve"> </v>
      </c>
      <c r="E9" s="100" t="e">
        <f>IF('Total Rate'!$B2=" "," ",IF(Selection!$B$33="Urban",VLOOKUP(Selection!$B$26,'NTA-PDPM'!$B$5:$E$10,3,FALSE),VLOOKUP(Selection!$B$26,'NTA-PDPM'!$B$5:$EI$10,4,FALSE)))</f>
        <v>#N/A</v>
      </c>
      <c r="F9" s="73">
        <v>3</v>
      </c>
      <c r="G9" s="100" t="e">
        <f t="shared" si="0"/>
        <v>#N/A</v>
      </c>
      <c r="H9" s="100" t="e">
        <f t="shared" si="1"/>
        <v>#N/A</v>
      </c>
      <c r="I9" s="102" t="e">
        <f>(+H9*Selection!$B$34*Selection!$B$32)+((1-Selection!$B$34)*H9)</f>
        <v>#N/A</v>
      </c>
    </row>
    <row r="10" spans="1:9" x14ac:dyDescent="0.25">
      <c r="A10" s="94">
        <f t="shared" si="2"/>
        <v>4</v>
      </c>
      <c r="B10" s="72" t="str">
        <f>IF(Selection!$B$20="Choose Nursing Group","",VLOOKUP(Selection!$B$20,'Nursing Rates-PDPM'!$F$5:$G$29,2,FALSE))</f>
        <v/>
      </c>
      <c r="C10" s="100" t="e">
        <f>IF('Total Rate'!$B3=" "," ",IF(Selection!$B$33="Urban",VLOOKUP(Selection!$B$20,'Nursing Rates-PDPM'!$F$5:$I$29,3,FALSE),VLOOKUP(Selection!$B$20,'Nursing Rates-PDPM'!$F$5:$I$29,4,FALSE)))</f>
        <v>#N/A</v>
      </c>
      <c r="D10" s="72" t="str">
        <f>IF(Selection!$B$26="Choose NTA Score Range"," ",VLOOKUP(Selection!$B$26,'NTA-PDPM'!$B$5:$E$10,2,FALSE))</f>
        <v xml:space="preserve"> </v>
      </c>
      <c r="E10" s="100" t="e">
        <f>IF('Total Rate'!$B3=" "," ",IF(Selection!$B$33="Urban",VLOOKUP(Selection!$B$26,'NTA-PDPM'!$B$5:$E$10,3,FALSE),VLOOKUP(Selection!$B$26,'NTA-PDPM'!$B$5:$EI$10,4,FALSE)))</f>
        <v>#N/A</v>
      </c>
      <c r="F10" s="73">
        <v>1</v>
      </c>
      <c r="G10" s="100" t="e">
        <f t="shared" si="0"/>
        <v>#N/A</v>
      </c>
      <c r="H10" s="100" t="e">
        <f t="shared" si="1"/>
        <v>#N/A</v>
      </c>
      <c r="I10" s="102" t="e">
        <f>(+H10*Selection!$B$34*Selection!$B$32)+((1-Selection!$B$34)*H10)</f>
        <v>#N/A</v>
      </c>
    </row>
    <row r="11" spans="1:9" x14ac:dyDescent="0.25">
      <c r="A11" s="94">
        <f t="shared" si="2"/>
        <v>5</v>
      </c>
      <c r="B11" s="72" t="str">
        <f>IF(Selection!$B$20="Choose Nursing Group","",VLOOKUP(Selection!$B$20,'Nursing Rates-PDPM'!$F$5:$G$29,2,FALSE))</f>
        <v/>
      </c>
      <c r="C11" s="100" t="e">
        <f>IF('Total Rate'!$B4=" "," ",IF(Selection!$B$33="Urban",VLOOKUP(Selection!$B$20,'Nursing Rates-PDPM'!$F$5:$I$29,3,FALSE),VLOOKUP(Selection!$B$20,'Nursing Rates-PDPM'!$F$5:$I$29,4,FALSE)))</f>
        <v>#N/A</v>
      </c>
      <c r="D11" s="72" t="str">
        <f>IF(Selection!$B$26="Choose NTA Score Range"," ",VLOOKUP(Selection!$B$26,'NTA-PDPM'!$B$5:$E$10,2,FALSE))</f>
        <v xml:space="preserve"> </v>
      </c>
      <c r="E11" s="100" t="e">
        <f>IF('Total Rate'!$B4=" "," ",IF(Selection!$B$33="Urban",VLOOKUP(Selection!$B$26,'NTA-PDPM'!$B$5:$E$10,3,FALSE),VLOOKUP(Selection!$B$26,'NTA-PDPM'!$B$5:$EI$10,4,FALSE)))</f>
        <v>#N/A</v>
      </c>
      <c r="F11" s="73">
        <v>1</v>
      </c>
      <c r="G11" s="100" t="e">
        <f t="shared" si="0"/>
        <v>#N/A</v>
      </c>
      <c r="H11" s="100" t="e">
        <f t="shared" si="1"/>
        <v>#N/A</v>
      </c>
      <c r="I11" s="102" t="e">
        <f>(+H11*Selection!$B$34*Selection!$B$32)+((1-Selection!$B$34)*H11)</f>
        <v>#N/A</v>
      </c>
    </row>
    <row r="12" spans="1:9" x14ac:dyDescent="0.25">
      <c r="A12" s="94">
        <f t="shared" si="2"/>
        <v>6</v>
      </c>
      <c r="B12" s="72" t="str">
        <f>IF(Selection!$B$20="Choose Nursing Group","",VLOOKUP(Selection!$B$20,'Nursing Rates-PDPM'!$F$5:$G$29,2,FALSE))</f>
        <v/>
      </c>
      <c r="C12" s="100" t="e">
        <f>IF('Total Rate'!$B5=" "," ",IF(Selection!$B$33="Urban",VLOOKUP(Selection!$B$20,'Nursing Rates-PDPM'!$F$5:$I$29,3,FALSE),VLOOKUP(Selection!$B$20,'Nursing Rates-PDPM'!$F$5:$I$29,4,FALSE)))</f>
        <v>#N/A</v>
      </c>
      <c r="D12" s="72" t="str">
        <f>IF(Selection!$B$26="Choose NTA Score Range"," ",VLOOKUP(Selection!$B$26,'NTA-PDPM'!$B$5:$E$10,2,FALSE))</f>
        <v xml:space="preserve"> </v>
      </c>
      <c r="E12" s="100" t="e">
        <f>IF('Total Rate'!$B5=" "," ",IF(Selection!$B$33="Urban",VLOOKUP(Selection!$B$26,'NTA-PDPM'!$B$5:$E$10,3,FALSE),VLOOKUP(Selection!$B$26,'NTA-PDPM'!$B$5:$EI$10,4,FALSE)))</f>
        <v>#N/A</v>
      </c>
      <c r="F12" s="73">
        <v>1</v>
      </c>
      <c r="G12" s="100" t="e">
        <f t="shared" si="0"/>
        <v>#N/A</v>
      </c>
      <c r="H12" s="100" t="e">
        <f t="shared" si="1"/>
        <v>#N/A</v>
      </c>
      <c r="I12" s="102" t="e">
        <f>(+H12*Selection!$B$34*Selection!$B$32)+((1-Selection!$B$34)*H12)</f>
        <v>#N/A</v>
      </c>
    </row>
    <row r="13" spans="1:9" x14ac:dyDescent="0.25">
      <c r="A13" s="94">
        <f t="shared" si="2"/>
        <v>7</v>
      </c>
      <c r="B13" s="72" t="str">
        <f>IF(Selection!$B$20="Choose Nursing Group","",VLOOKUP(Selection!$B$20,'Nursing Rates-PDPM'!$F$5:$G$29,2,FALSE))</f>
        <v/>
      </c>
      <c r="C13" s="100" t="e">
        <f>IF('Total Rate'!$B6=" "," ",IF(Selection!$B$33="Urban",VLOOKUP(Selection!$B$20,'Nursing Rates-PDPM'!$F$5:$I$29,3,FALSE),VLOOKUP(Selection!$B$20,'Nursing Rates-PDPM'!$F$5:$I$29,4,FALSE)))</f>
        <v>#N/A</v>
      </c>
      <c r="D13" s="72" t="str">
        <f>IF(Selection!$B$26="Choose NTA Score Range"," ",VLOOKUP(Selection!$B$26,'NTA-PDPM'!$B$5:$E$10,2,FALSE))</f>
        <v xml:space="preserve"> </v>
      </c>
      <c r="E13" s="100" t="e">
        <f>IF('Total Rate'!$B6=" "," ",IF(Selection!$B$33="Urban",VLOOKUP(Selection!$B$26,'NTA-PDPM'!$B$5:$E$10,3,FALSE),VLOOKUP(Selection!$B$26,'NTA-PDPM'!$B$5:$EI$10,4,FALSE)))</f>
        <v>#N/A</v>
      </c>
      <c r="F13" s="73">
        <v>1</v>
      </c>
      <c r="G13" s="100" t="e">
        <f t="shared" si="0"/>
        <v>#N/A</v>
      </c>
      <c r="H13" s="100" t="e">
        <f t="shared" si="1"/>
        <v>#N/A</v>
      </c>
      <c r="I13" s="102" t="e">
        <f>(+H13*Selection!$B$34*Selection!$B$32)+((1-Selection!$B$34)*H13)</f>
        <v>#N/A</v>
      </c>
    </row>
    <row r="14" spans="1:9" x14ac:dyDescent="0.25">
      <c r="A14" s="94">
        <f t="shared" si="2"/>
        <v>8</v>
      </c>
      <c r="B14" s="72" t="str">
        <f>IF(Selection!$B$20="Choose Nursing Group","",VLOOKUP(Selection!$B$20,'Nursing Rates-PDPM'!$F$5:$G$29,2,FALSE))</f>
        <v/>
      </c>
      <c r="C14" s="100" t="e">
        <f>IF('Total Rate'!$B7=" "," ",IF(Selection!$B$33="Urban",VLOOKUP(Selection!$B$20,'Nursing Rates-PDPM'!$F$5:$I$29,3,FALSE),VLOOKUP(Selection!$B$20,'Nursing Rates-PDPM'!$F$5:$I$29,4,FALSE)))</f>
        <v>#N/A</v>
      </c>
      <c r="D14" s="72" t="str">
        <f>IF(Selection!$B$26="Choose NTA Score Range"," ",VLOOKUP(Selection!$B$26,'NTA-PDPM'!$B$5:$E$10,2,FALSE))</f>
        <v xml:space="preserve"> </v>
      </c>
      <c r="E14" s="100" t="e">
        <f>IF('Total Rate'!$B7=" "," ",IF(Selection!$B$33="Urban",VLOOKUP(Selection!$B$26,'NTA-PDPM'!$B$5:$E$10,3,FALSE),VLOOKUP(Selection!$B$26,'NTA-PDPM'!$B$5:$EI$10,4,FALSE)))</f>
        <v>#N/A</v>
      </c>
      <c r="F14" s="73">
        <v>1</v>
      </c>
      <c r="G14" s="100" t="e">
        <f t="shared" si="0"/>
        <v>#N/A</v>
      </c>
      <c r="H14" s="100" t="e">
        <f t="shared" si="1"/>
        <v>#N/A</v>
      </c>
      <c r="I14" s="102" t="e">
        <f>(+H14*Selection!$B$34*Selection!$B$32)+((1-Selection!$B$34)*H14)</f>
        <v>#N/A</v>
      </c>
    </row>
    <row r="15" spans="1:9" x14ac:dyDescent="0.25">
      <c r="A15" s="94">
        <f t="shared" si="2"/>
        <v>9</v>
      </c>
      <c r="B15" s="72" t="str">
        <f>IF(Selection!$B$20="Choose Nursing Group","",VLOOKUP(Selection!$B$20,'Nursing Rates-PDPM'!$F$5:$G$29,2,FALSE))</f>
        <v/>
      </c>
      <c r="C15" s="100" t="e">
        <f>IF('Total Rate'!$B8=" "," ",IF(Selection!$B$33="Urban",VLOOKUP(Selection!$B$20,'Nursing Rates-PDPM'!$F$5:$I$29,3,FALSE),VLOOKUP(Selection!$B$20,'Nursing Rates-PDPM'!$F$5:$I$29,4,FALSE)))</f>
        <v>#N/A</v>
      </c>
      <c r="D15" s="72" t="str">
        <f>IF(Selection!$B$26="Choose NTA Score Range"," ",VLOOKUP(Selection!$B$26,'NTA-PDPM'!$B$5:$E$10,2,FALSE))</f>
        <v xml:space="preserve"> </v>
      </c>
      <c r="E15" s="100" t="e">
        <f>IF('Total Rate'!$B8=" "," ",IF(Selection!$B$33="Urban",VLOOKUP(Selection!$B$26,'NTA-PDPM'!$B$5:$E$10,3,FALSE),VLOOKUP(Selection!$B$26,'NTA-PDPM'!$B$5:$EI$10,4,FALSE)))</f>
        <v>#N/A</v>
      </c>
      <c r="F15" s="73">
        <v>1</v>
      </c>
      <c r="G15" s="100" t="e">
        <f t="shared" si="0"/>
        <v>#N/A</v>
      </c>
      <c r="H15" s="100" t="e">
        <f t="shared" si="1"/>
        <v>#N/A</v>
      </c>
      <c r="I15" s="102" t="e">
        <f>(+H15*Selection!$B$34*Selection!$B$32)+((1-Selection!$B$34)*H15)</f>
        <v>#N/A</v>
      </c>
    </row>
    <row r="16" spans="1:9" x14ac:dyDescent="0.25">
      <c r="A16" s="94">
        <f t="shared" si="2"/>
        <v>10</v>
      </c>
      <c r="B16" s="72" t="str">
        <f>IF(Selection!$B$20="Choose Nursing Group","",VLOOKUP(Selection!$B$20,'Nursing Rates-PDPM'!$F$5:$G$29,2,FALSE))</f>
        <v/>
      </c>
      <c r="C16" s="100" t="e">
        <f>IF('Total Rate'!$B9=" "," ",IF(Selection!$B$33="Urban",VLOOKUP(Selection!$B$20,'Nursing Rates-PDPM'!$F$5:$I$29,3,FALSE),VLOOKUP(Selection!$B$20,'Nursing Rates-PDPM'!$F$5:$I$29,4,FALSE)))</f>
        <v>#N/A</v>
      </c>
      <c r="D16" s="72" t="str">
        <f>IF(Selection!$B$26="Choose NTA Score Range"," ",VLOOKUP(Selection!$B$26,'NTA-PDPM'!$B$5:$E$10,2,FALSE))</f>
        <v xml:space="preserve"> </v>
      </c>
      <c r="E16" s="100" t="e">
        <f>IF('Total Rate'!$B9=" "," ",IF(Selection!$B$33="Urban",VLOOKUP(Selection!$B$26,'NTA-PDPM'!$B$5:$E$10,3,FALSE),VLOOKUP(Selection!$B$26,'NTA-PDPM'!$B$5:$EI$10,4,FALSE)))</f>
        <v>#N/A</v>
      </c>
      <c r="F16" s="73">
        <v>1</v>
      </c>
      <c r="G16" s="100" t="e">
        <f t="shared" si="0"/>
        <v>#N/A</v>
      </c>
      <c r="H16" s="100" t="e">
        <f t="shared" si="1"/>
        <v>#N/A</v>
      </c>
      <c r="I16" s="102" t="e">
        <f>(+H16*Selection!$B$34*Selection!$B$32)+((1-Selection!$B$34)*H16)</f>
        <v>#N/A</v>
      </c>
    </row>
    <row r="17" spans="1:9" x14ac:dyDescent="0.25">
      <c r="A17" s="94">
        <f t="shared" si="2"/>
        <v>11</v>
      </c>
      <c r="B17" s="72" t="str">
        <f>IF(Selection!$B$20="Choose Nursing Group","",VLOOKUP(Selection!$B$20,'Nursing Rates-PDPM'!$F$5:$G$29,2,FALSE))</f>
        <v/>
      </c>
      <c r="C17" s="100" t="e">
        <f>IF('Total Rate'!$B10=" "," ",IF(Selection!$B$33="Urban",VLOOKUP(Selection!$B$20,'Nursing Rates-PDPM'!$F$5:$I$29,3,FALSE),VLOOKUP(Selection!$B$20,'Nursing Rates-PDPM'!$F$5:$I$29,4,FALSE)))</f>
        <v>#N/A</v>
      </c>
      <c r="D17" s="72" t="str">
        <f>IF(Selection!$B$26="Choose NTA Score Range"," ",VLOOKUP(Selection!$B$26,'NTA-PDPM'!$B$5:$E$10,2,FALSE))</f>
        <v xml:space="preserve"> </v>
      </c>
      <c r="E17" s="100" t="e">
        <f>IF('Total Rate'!$B10=" "," ",IF(Selection!$B$33="Urban",VLOOKUP(Selection!$B$26,'NTA-PDPM'!$B$5:$E$10,3,FALSE),VLOOKUP(Selection!$B$26,'NTA-PDPM'!$B$5:$EI$10,4,FALSE)))</f>
        <v>#N/A</v>
      </c>
      <c r="F17" s="73">
        <v>1</v>
      </c>
      <c r="G17" s="100" t="e">
        <f t="shared" si="0"/>
        <v>#N/A</v>
      </c>
      <c r="H17" s="100" t="e">
        <f t="shared" si="1"/>
        <v>#N/A</v>
      </c>
      <c r="I17" s="102" t="e">
        <f>(+H17*Selection!$B$34*Selection!$B$32)+((1-Selection!$B$34)*H17)</f>
        <v>#N/A</v>
      </c>
    </row>
    <row r="18" spans="1:9" x14ac:dyDescent="0.25">
      <c r="A18" s="94">
        <f t="shared" si="2"/>
        <v>12</v>
      </c>
      <c r="B18" s="72" t="str">
        <f>IF(Selection!$B$20="Choose Nursing Group","",VLOOKUP(Selection!$B$20,'Nursing Rates-PDPM'!$F$5:$G$29,2,FALSE))</f>
        <v/>
      </c>
      <c r="C18" s="100" t="e">
        <f>IF('Total Rate'!$B11=" "," ",IF(Selection!$B$33="Urban",VLOOKUP(Selection!$B$20,'Nursing Rates-PDPM'!$F$5:$I$29,3,FALSE),VLOOKUP(Selection!$B$20,'Nursing Rates-PDPM'!$F$5:$I$29,4,FALSE)))</f>
        <v>#N/A</v>
      </c>
      <c r="D18" s="72" t="str">
        <f>IF(Selection!$B$26="Choose NTA Score Range"," ",VLOOKUP(Selection!$B$26,'NTA-PDPM'!$B$5:$E$10,2,FALSE))</f>
        <v xml:space="preserve"> </v>
      </c>
      <c r="E18" s="100" t="e">
        <f>IF('Total Rate'!$B11=" "," ",IF(Selection!$B$33="Urban",VLOOKUP(Selection!$B$26,'NTA-PDPM'!$B$5:$E$10,3,FALSE),VLOOKUP(Selection!$B$26,'NTA-PDPM'!$B$5:$EI$10,4,FALSE)))</f>
        <v>#N/A</v>
      </c>
      <c r="F18" s="73">
        <v>1</v>
      </c>
      <c r="G18" s="100" t="e">
        <f t="shared" si="0"/>
        <v>#N/A</v>
      </c>
      <c r="H18" s="100" t="e">
        <f t="shared" si="1"/>
        <v>#N/A</v>
      </c>
      <c r="I18" s="102" t="e">
        <f>(+H18*Selection!$B$34*Selection!$B$32)+((1-Selection!$B$34)*H18)</f>
        <v>#N/A</v>
      </c>
    </row>
    <row r="19" spans="1:9" x14ac:dyDescent="0.25">
      <c r="A19" s="94">
        <f t="shared" si="2"/>
        <v>13</v>
      </c>
      <c r="B19" s="72" t="str">
        <f>IF(Selection!$B$20="Choose Nursing Group","",VLOOKUP(Selection!$B$20,'Nursing Rates-PDPM'!$F$5:$G$29,2,FALSE))</f>
        <v/>
      </c>
      <c r="C19" s="100" t="e">
        <f>IF('Total Rate'!$B12=" "," ",IF(Selection!$B$33="Urban",VLOOKUP(Selection!$B$20,'Nursing Rates-PDPM'!$F$5:$I$29,3,FALSE),VLOOKUP(Selection!$B$20,'Nursing Rates-PDPM'!$F$5:$I$29,4,FALSE)))</f>
        <v>#N/A</v>
      </c>
      <c r="D19" s="72" t="str">
        <f>IF(Selection!$B$26="Choose NTA Score Range"," ",VLOOKUP(Selection!$B$26,'NTA-PDPM'!$B$5:$E$10,2,FALSE))</f>
        <v xml:space="preserve"> </v>
      </c>
      <c r="E19" s="100" t="e">
        <f>IF('Total Rate'!$B12=" "," ",IF(Selection!$B$33="Urban",VLOOKUP(Selection!$B$26,'NTA-PDPM'!$B$5:$E$10,3,FALSE),VLOOKUP(Selection!$B$26,'NTA-PDPM'!$B$5:$EI$10,4,FALSE)))</f>
        <v>#N/A</v>
      </c>
      <c r="F19" s="73">
        <v>1</v>
      </c>
      <c r="G19" s="100" t="e">
        <f t="shared" si="0"/>
        <v>#N/A</v>
      </c>
      <c r="H19" s="100" t="e">
        <f t="shared" si="1"/>
        <v>#N/A</v>
      </c>
      <c r="I19" s="102" t="e">
        <f>(+H19*Selection!$B$34*Selection!$B$32)+((1-Selection!$B$34)*H19)</f>
        <v>#N/A</v>
      </c>
    </row>
    <row r="20" spans="1:9" x14ac:dyDescent="0.25">
      <c r="A20" s="94">
        <f t="shared" si="2"/>
        <v>14</v>
      </c>
      <c r="B20" s="72" t="str">
        <f>IF(Selection!$B$20="Choose Nursing Group","",VLOOKUP(Selection!$B$20,'Nursing Rates-PDPM'!$F$5:$G$29,2,FALSE))</f>
        <v/>
      </c>
      <c r="C20" s="100" t="e">
        <f>IF('Total Rate'!$B13=" "," ",IF(Selection!$B$33="Urban",VLOOKUP(Selection!$B$20,'Nursing Rates-PDPM'!$F$5:$I$29,3,FALSE),VLOOKUP(Selection!$B$20,'Nursing Rates-PDPM'!$F$5:$I$29,4,FALSE)))</f>
        <v>#N/A</v>
      </c>
      <c r="D20" s="72" t="str">
        <f>IF(Selection!$B$26="Choose NTA Score Range"," ",VLOOKUP(Selection!$B$26,'NTA-PDPM'!$B$5:$E$10,2,FALSE))</f>
        <v xml:space="preserve"> </v>
      </c>
      <c r="E20" s="100" t="e">
        <f>IF('Total Rate'!$B13=" "," ",IF(Selection!$B$33="Urban",VLOOKUP(Selection!$B$26,'NTA-PDPM'!$B$5:$E$10,3,FALSE),VLOOKUP(Selection!$B$26,'NTA-PDPM'!$B$5:$EI$10,4,FALSE)))</f>
        <v>#N/A</v>
      </c>
      <c r="F20" s="73">
        <v>1</v>
      </c>
      <c r="G20" s="100" t="e">
        <f t="shared" si="0"/>
        <v>#N/A</v>
      </c>
      <c r="H20" s="100" t="e">
        <f t="shared" si="1"/>
        <v>#N/A</v>
      </c>
      <c r="I20" s="102" t="e">
        <f>(+H20*Selection!$B$34*Selection!$B$32)+((1-Selection!$B$34)*H20)</f>
        <v>#N/A</v>
      </c>
    </row>
    <row r="21" spans="1:9" x14ac:dyDescent="0.25">
      <c r="A21" s="94">
        <f t="shared" si="2"/>
        <v>15</v>
      </c>
      <c r="B21" s="72" t="str">
        <f>IF(Selection!$B$20="Choose Nursing Group","",VLOOKUP(Selection!$B$20,'Nursing Rates-PDPM'!$F$5:$G$29,2,FALSE))</f>
        <v/>
      </c>
      <c r="C21" s="100" t="e">
        <f>IF('Total Rate'!$B14=" "," ",IF(Selection!$B$33="Urban",VLOOKUP(Selection!$B$20,'Nursing Rates-PDPM'!$F$5:$I$29,3,FALSE),VLOOKUP(Selection!$B$20,'Nursing Rates-PDPM'!$F$5:$I$29,4,FALSE)))</f>
        <v>#N/A</v>
      </c>
      <c r="D21" s="72" t="str">
        <f>IF(Selection!$B$26="Choose NTA Score Range"," ",VLOOKUP(Selection!$B$26,'NTA-PDPM'!$B$5:$E$10,2,FALSE))</f>
        <v xml:space="preserve"> </v>
      </c>
      <c r="E21" s="100" t="e">
        <f>IF('Total Rate'!$B14=" "," ",IF(Selection!$B$33="Urban",VLOOKUP(Selection!$B$26,'NTA-PDPM'!$B$5:$E$10,3,FALSE),VLOOKUP(Selection!$B$26,'NTA-PDPM'!$B$5:$EI$10,4,FALSE)))</f>
        <v>#N/A</v>
      </c>
      <c r="F21" s="73">
        <v>1</v>
      </c>
      <c r="G21" s="100" t="e">
        <f t="shared" si="0"/>
        <v>#N/A</v>
      </c>
      <c r="H21" s="100" t="e">
        <f t="shared" si="1"/>
        <v>#N/A</v>
      </c>
      <c r="I21" s="102" t="e">
        <f>(+H21*Selection!$B$34*Selection!$B$32)+((1-Selection!$B$34)*H21)</f>
        <v>#N/A</v>
      </c>
    </row>
    <row r="22" spans="1:9" x14ac:dyDescent="0.25">
      <c r="A22" s="94">
        <f t="shared" si="2"/>
        <v>16</v>
      </c>
      <c r="B22" s="72" t="str">
        <f>IF(Selection!$B$20="Choose Nursing Group","",VLOOKUP(Selection!$B$20,'Nursing Rates-PDPM'!$F$5:$G$29,2,FALSE))</f>
        <v/>
      </c>
      <c r="C22" s="100" t="e">
        <f>IF('Total Rate'!$B15=" "," ",IF(Selection!$B$33="Urban",VLOOKUP(Selection!$B$20,'Nursing Rates-PDPM'!$F$5:$I$29,3,FALSE),VLOOKUP(Selection!$B$20,'Nursing Rates-PDPM'!$F$5:$I$29,4,FALSE)))</f>
        <v>#N/A</v>
      </c>
      <c r="D22" s="72" t="str">
        <f>IF(Selection!$B$26="Choose NTA Score Range"," ",VLOOKUP(Selection!$B$26,'NTA-PDPM'!$B$5:$E$10,2,FALSE))</f>
        <v xml:space="preserve"> </v>
      </c>
      <c r="E22" s="100" t="e">
        <f>IF('Total Rate'!$B15=" "," ",IF(Selection!$B$33="Urban",VLOOKUP(Selection!$B$26,'NTA-PDPM'!$B$5:$E$10,3,FALSE),VLOOKUP(Selection!$B$26,'NTA-PDPM'!$B$5:$EI$10,4,FALSE)))</f>
        <v>#N/A</v>
      </c>
      <c r="F22" s="73">
        <v>1</v>
      </c>
      <c r="G22" s="100" t="e">
        <f t="shared" si="0"/>
        <v>#N/A</v>
      </c>
      <c r="H22" s="100" t="e">
        <f t="shared" si="1"/>
        <v>#N/A</v>
      </c>
      <c r="I22" s="102" t="e">
        <f>(+H22*Selection!$B$34*Selection!$B$32)+((1-Selection!$B$34)*H22)</f>
        <v>#N/A</v>
      </c>
    </row>
    <row r="23" spans="1:9" x14ac:dyDescent="0.25">
      <c r="A23" s="94">
        <f t="shared" si="2"/>
        <v>17</v>
      </c>
      <c r="B23" s="72" t="str">
        <f>IF(Selection!$B$20="Choose Nursing Group","",VLOOKUP(Selection!$B$20,'Nursing Rates-PDPM'!$F$5:$G$29,2,FALSE))</f>
        <v/>
      </c>
      <c r="C23" s="100" t="e">
        <f>IF('Total Rate'!$B16=" "," ",IF(Selection!$B$33="Urban",VLOOKUP(Selection!$B$20,'Nursing Rates-PDPM'!$F$5:$I$29,3,FALSE),VLOOKUP(Selection!$B$20,'Nursing Rates-PDPM'!$F$5:$I$29,4,FALSE)))</f>
        <v>#N/A</v>
      </c>
      <c r="D23" s="72" t="str">
        <f>IF(Selection!$B$26="Choose NTA Score Range"," ",VLOOKUP(Selection!$B$26,'NTA-PDPM'!$B$5:$E$10,2,FALSE))</f>
        <v xml:space="preserve"> </v>
      </c>
      <c r="E23" s="100" t="e">
        <f>IF('Total Rate'!$B16=" "," ",IF(Selection!$B$33="Urban",VLOOKUP(Selection!$B$26,'NTA-PDPM'!$B$5:$E$10,3,FALSE),VLOOKUP(Selection!$B$26,'NTA-PDPM'!$B$5:$EI$10,4,FALSE)))</f>
        <v>#N/A</v>
      </c>
      <c r="F23" s="73">
        <v>1</v>
      </c>
      <c r="G23" s="100" t="e">
        <f t="shared" si="0"/>
        <v>#N/A</v>
      </c>
      <c r="H23" s="100" t="e">
        <f t="shared" si="1"/>
        <v>#N/A</v>
      </c>
      <c r="I23" s="102" t="e">
        <f>(+H23*Selection!$B$34*Selection!$B$32)+((1-Selection!$B$34)*H23)</f>
        <v>#N/A</v>
      </c>
    </row>
    <row r="24" spans="1:9" x14ac:dyDescent="0.25">
      <c r="A24" s="94">
        <f t="shared" si="2"/>
        <v>18</v>
      </c>
      <c r="B24" s="72" t="str">
        <f>IF(Selection!$B$20="Choose Nursing Group","",VLOOKUP(Selection!$B$20,'Nursing Rates-PDPM'!$F$5:$G$29,2,FALSE))</f>
        <v/>
      </c>
      <c r="C24" s="100" t="e">
        <f>IF('Total Rate'!$B17=" "," ",IF(Selection!$B$33="Urban",VLOOKUP(Selection!$B$20,'Nursing Rates-PDPM'!$F$5:$I$29,3,FALSE),VLOOKUP(Selection!$B$20,'Nursing Rates-PDPM'!$F$5:$I$29,4,FALSE)))</f>
        <v>#N/A</v>
      </c>
      <c r="D24" s="72" t="str">
        <f>IF(Selection!$B$26="Choose NTA Score Range"," ",VLOOKUP(Selection!$B$26,'NTA-PDPM'!$B$5:$E$10,2,FALSE))</f>
        <v xml:space="preserve"> </v>
      </c>
      <c r="E24" s="100" t="e">
        <f>IF('Total Rate'!$B17=" "," ",IF(Selection!$B$33="Urban",VLOOKUP(Selection!$B$26,'NTA-PDPM'!$B$5:$E$10,3,FALSE),VLOOKUP(Selection!$B$26,'NTA-PDPM'!$B$5:$EI$10,4,FALSE)))</f>
        <v>#N/A</v>
      </c>
      <c r="F24" s="73">
        <v>1</v>
      </c>
      <c r="G24" s="100" t="e">
        <f t="shared" si="0"/>
        <v>#N/A</v>
      </c>
      <c r="H24" s="100" t="e">
        <f t="shared" si="1"/>
        <v>#N/A</v>
      </c>
      <c r="I24" s="102" t="e">
        <f>(+H24*Selection!$B$34*Selection!$B$32)+((1-Selection!$B$34)*H24)</f>
        <v>#N/A</v>
      </c>
    </row>
    <row r="25" spans="1:9" x14ac:dyDescent="0.25">
      <c r="A25" s="94">
        <f t="shared" si="2"/>
        <v>19</v>
      </c>
      <c r="B25" s="72" t="str">
        <f>IF(Selection!$B$20="Choose Nursing Group","",VLOOKUP(Selection!$B$20,'Nursing Rates-PDPM'!$F$5:$G$29,2,FALSE))</f>
        <v/>
      </c>
      <c r="C25" s="100" t="e">
        <f>IF('Total Rate'!$B18=" "," ",IF(Selection!$B$33="Urban",VLOOKUP(Selection!$B$20,'Nursing Rates-PDPM'!$F$5:$I$29,3,FALSE),VLOOKUP(Selection!$B$20,'Nursing Rates-PDPM'!$F$5:$I$29,4,FALSE)))</f>
        <v>#N/A</v>
      </c>
      <c r="D25" s="72" t="str">
        <f>IF(Selection!$B$26="Choose NTA Score Range"," ",VLOOKUP(Selection!$B$26,'NTA-PDPM'!$B$5:$E$10,2,FALSE))</f>
        <v xml:space="preserve"> </v>
      </c>
      <c r="E25" s="100" t="e">
        <f>IF('Total Rate'!$B18=" "," ",IF(Selection!$B$33="Urban",VLOOKUP(Selection!$B$26,'NTA-PDPM'!$B$5:$E$10,3,FALSE),VLOOKUP(Selection!$B$26,'NTA-PDPM'!$B$5:$EI$10,4,FALSE)))</f>
        <v>#N/A</v>
      </c>
      <c r="F25" s="73">
        <v>1</v>
      </c>
      <c r="G25" s="100" t="e">
        <f t="shared" si="0"/>
        <v>#N/A</v>
      </c>
      <c r="H25" s="100" t="e">
        <f t="shared" si="1"/>
        <v>#N/A</v>
      </c>
      <c r="I25" s="102" t="e">
        <f>(+H25*Selection!$B$34*Selection!$B$32)+((1-Selection!$B$34)*H25)</f>
        <v>#N/A</v>
      </c>
    </row>
    <row r="26" spans="1:9" x14ac:dyDescent="0.25">
      <c r="A26" s="94">
        <f t="shared" si="2"/>
        <v>20</v>
      </c>
      <c r="B26" s="72" t="str">
        <f>IF(Selection!$B$20="Choose Nursing Group","",VLOOKUP(Selection!$B$20,'Nursing Rates-PDPM'!$F$5:$G$29,2,FALSE))</f>
        <v/>
      </c>
      <c r="C26" s="100" t="e">
        <f>IF('Total Rate'!$B19=" "," ",IF(Selection!$B$33="Urban",VLOOKUP(Selection!$B$20,'Nursing Rates-PDPM'!$F$5:$I$29,3,FALSE),VLOOKUP(Selection!$B$20,'Nursing Rates-PDPM'!$F$5:$I$29,4,FALSE)))</f>
        <v>#N/A</v>
      </c>
      <c r="D26" s="72" t="str">
        <f>IF(Selection!$B$26="Choose NTA Score Range"," ",VLOOKUP(Selection!$B$26,'NTA-PDPM'!$B$5:$E$10,2,FALSE))</f>
        <v xml:space="preserve"> </v>
      </c>
      <c r="E26" s="100" t="e">
        <f>IF('Total Rate'!$B19=" "," ",IF(Selection!$B$33="Urban",VLOOKUP(Selection!$B$26,'NTA-PDPM'!$B$5:$E$10,3,FALSE),VLOOKUP(Selection!$B$26,'NTA-PDPM'!$B$5:$EI$10,4,FALSE)))</f>
        <v>#N/A</v>
      </c>
      <c r="F26" s="73">
        <v>1</v>
      </c>
      <c r="G26" s="100" t="e">
        <f t="shared" si="0"/>
        <v>#N/A</v>
      </c>
      <c r="H26" s="100" t="e">
        <f t="shared" si="1"/>
        <v>#N/A</v>
      </c>
      <c r="I26" s="102" t="e">
        <f>(+H26*Selection!$B$34*Selection!$B$32)+((1-Selection!$B$34)*H26)</f>
        <v>#N/A</v>
      </c>
    </row>
    <row r="27" spans="1:9" x14ac:dyDescent="0.25">
      <c r="A27" s="94">
        <f t="shared" si="2"/>
        <v>21</v>
      </c>
      <c r="B27" s="72" t="str">
        <f>IF(Selection!$B$20="Choose Nursing Group","",VLOOKUP(Selection!$B$20,'Nursing Rates-PDPM'!$F$5:$G$29,2,FALSE))</f>
        <v/>
      </c>
      <c r="C27" s="100" t="e">
        <f>IF('Total Rate'!$B20=" "," ",IF(Selection!$B$33="Urban",VLOOKUP(Selection!$B$20,'Nursing Rates-PDPM'!$F$5:$I$29,3,FALSE),VLOOKUP(Selection!$B$20,'Nursing Rates-PDPM'!$F$5:$I$29,4,FALSE)))</f>
        <v>#N/A</v>
      </c>
      <c r="D27" s="72" t="str">
        <f>IF(Selection!$B$26="Choose NTA Score Range"," ",VLOOKUP(Selection!$B$26,'NTA-PDPM'!$B$5:$E$10,2,FALSE))</f>
        <v xml:space="preserve"> </v>
      </c>
      <c r="E27" s="100" t="e">
        <f>IF('Total Rate'!$B20=" "," ",IF(Selection!$B$33="Urban",VLOOKUP(Selection!$B$26,'NTA-PDPM'!$B$5:$E$10,3,FALSE),VLOOKUP(Selection!$B$26,'NTA-PDPM'!$B$5:$EI$10,4,FALSE)))</f>
        <v>#N/A</v>
      </c>
      <c r="F27" s="73">
        <v>1</v>
      </c>
      <c r="G27" s="100" t="e">
        <f t="shared" si="0"/>
        <v>#N/A</v>
      </c>
      <c r="H27" s="100" t="e">
        <f t="shared" si="1"/>
        <v>#N/A</v>
      </c>
      <c r="I27" s="102" t="e">
        <f>(+H27*Selection!$B$34*Selection!$B$32)+((1-Selection!$B$34)*H27)</f>
        <v>#N/A</v>
      </c>
    </row>
    <row r="28" spans="1:9" x14ac:dyDescent="0.25">
      <c r="A28" s="94">
        <f t="shared" si="2"/>
        <v>22</v>
      </c>
      <c r="B28" s="72" t="str">
        <f>IF(Selection!$B$20="Choose Nursing Group","",VLOOKUP(Selection!$B$20,'Nursing Rates-PDPM'!$F$5:$G$29,2,FALSE))</f>
        <v/>
      </c>
      <c r="C28" s="100" t="e">
        <f>IF('Total Rate'!$B21=" "," ",IF(Selection!$B$33="Urban",VLOOKUP(Selection!$B$20,'Nursing Rates-PDPM'!$F$5:$I$29,3,FALSE),VLOOKUP(Selection!$B$20,'Nursing Rates-PDPM'!$F$5:$I$29,4,FALSE)))</f>
        <v>#N/A</v>
      </c>
      <c r="D28" s="72" t="str">
        <f>IF(Selection!$B$26="Choose NTA Score Range"," ",VLOOKUP(Selection!$B$26,'NTA-PDPM'!$B$5:$E$10,2,FALSE))</f>
        <v xml:space="preserve"> </v>
      </c>
      <c r="E28" s="100" t="e">
        <f>IF('Total Rate'!$B21=" "," ",IF(Selection!$B$33="Urban",VLOOKUP(Selection!$B$26,'NTA-PDPM'!$B$5:$E$10,3,FALSE),VLOOKUP(Selection!$B$26,'NTA-PDPM'!$B$5:$EI$10,4,FALSE)))</f>
        <v>#N/A</v>
      </c>
      <c r="F28" s="73">
        <v>1</v>
      </c>
      <c r="G28" s="100" t="e">
        <f t="shared" si="0"/>
        <v>#N/A</v>
      </c>
      <c r="H28" s="100" t="e">
        <f t="shared" si="1"/>
        <v>#N/A</v>
      </c>
      <c r="I28" s="102" t="e">
        <f>(+H28*Selection!$B$34*Selection!$B$32)+((1-Selection!$B$34)*H28)</f>
        <v>#N/A</v>
      </c>
    </row>
    <row r="29" spans="1:9" x14ac:dyDescent="0.25">
      <c r="A29" s="94">
        <f t="shared" si="2"/>
        <v>23</v>
      </c>
      <c r="B29" s="72" t="str">
        <f>IF(Selection!$B$20="Choose Nursing Group","",VLOOKUP(Selection!$B$20,'Nursing Rates-PDPM'!$F$5:$G$29,2,FALSE))</f>
        <v/>
      </c>
      <c r="C29" s="100" t="e">
        <f>IF('Total Rate'!$B22=" "," ",IF(Selection!$B$33="Urban",VLOOKUP(Selection!$B$20,'Nursing Rates-PDPM'!$F$5:$I$29,3,FALSE),VLOOKUP(Selection!$B$20,'Nursing Rates-PDPM'!$F$5:$I$29,4,FALSE)))</f>
        <v>#N/A</v>
      </c>
      <c r="D29" s="72" t="str">
        <f>IF(Selection!$B$26="Choose NTA Score Range"," ",VLOOKUP(Selection!$B$26,'NTA-PDPM'!$B$5:$E$10,2,FALSE))</f>
        <v xml:space="preserve"> </v>
      </c>
      <c r="E29" s="100" t="e">
        <f>IF('Total Rate'!$B22=" "," ",IF(Selection!$B$33="Urban",VLOOKUP(Selection!$B$26,'NTA-PDPM'!$B$5:$E$10,3,FALSE),VLOOKUP(Selection!$B$26,'NTA-PDPM'!$B$5:$EI$10,4,FALSE)))</f>
        <v>#N/A</v>
      </c>
      <c r="F29" s="73">
        <v>1</v>
      </c>
      <c r="G29" s="100" t="e">
        <f t="shared" si="0"/>
        <v>#N/A</v>
      </c>
      <c r="H29" s="100" t="e">
        <f t="shared" si="1"/>
        <v>#N/A</v>
      </c>
      <c r="I29" s="102" t="e">
        <f>(+H29*Selection!$B$34*Selection!$B$32)+((1-Selection!$B$34)*H29)</f>
        <v>#N/A</v>
      </c>
    </row>
    <row r="30" spans="1:9" x14ac:dyDescent="0.25">
      <c r="A30" s="94">
        <f t="shared" si="2"/>
        <v>24</v>
      </c>
      <c r="B30" s="72" t="str">
        <f>IF(Selection!$B$20="Choose Nursing Group","",VLOOKUP(Selection!$B$20,'Nursing Rates-PDPM'!$F$5:$G$29,2,FALSE))</f>
        <v/>
      </c>
      <c r="C30" s="100" t="e">
        <f>IF('Total Rate'!$B23=" "," ",IF(Selection!$B$33="Urban",VLOOKUP(Selection!$B$20,'Nursing Rates-PDPM'!$F$5:$I$29,3,FALSE),VLOOKUP(Selection!$B$20,'Nursing Rates-PDPM'!$F$5:$I$29,4,FALSE)))</f>
        <v>#N/A</v>
      </c>
      <c r="D30" s="72" t="str">
        <f>IF(Selection!$B$26="Choose NTA Score Range"," ",VLOOKUP(Selection!$B$26,'NTA-PDPM'!$B$5:$E$10,2,FALSE))</f>
        <v xml:space="preserve"> </v>
      </c>
      <c r="E30" s="100" t="e">
        <f>IF('Total Rate'!$B23=" "," ",IF(Selection!$B$33="Urban",VLOOKUP(Selection!$B$26,'NTA-PDPM'!$B$5:$E$10,3,FALSE),VLOOKUP(Selection!$B$26,'NTA-PDPM'!$B$5:$EI$10,4,FALSE)))</f>
        <v>#N/A</v>
      </c>
      <c r="F30" s="73">
        <v>1</v>
      </c>
      <c r="G30" s="100" t="e">
        <f t="shared" si="0"/>
        <v>#N/A</v>
      </c>
      <c r="H30" s="100" t="e">
        <f t="shared" si="1"/>
        <v>#N/A</v>
      </c>
      <c r="I30" s="102" t="e">
        <f>(+H30*Selection!$B$34*Selection!$B$32)+((1-Selection!$B$34)*H30)</f>
        <v>#N/A</v>
      </c>
    </row>
    <row r="31" spans="1:9" x14ac:dyDescent="0.25">
      <c r="A31" s="94">
        <f t="shared" si="2"/>
        <v>25</v>
      </c>
      <c r="B31" s="72" t="str">
        <f>IF(Selection!$B$20="Choose Nursing Group","",VLOOKUP(Selection!$B$20,'Nursing Rates-PDPM'!$F$5:$G$29,2,FALSE))</f>
        <v/>
      </c>
      <c r="C31" s="100" t="e">
        <f>IF('Total Rate'!$B24=" "," ",IF(Selection!$B$33="Urban",VLOOKUP(Selection!$B$20,'Nursing Rates-PDPM'!$F$5:$I$29,3,FALSE),VLOOKUP(Selection!$B$20,'Nursing Rates-PDPM'!$F$5:$I$29,4,FALSE)))</f>
        <v>#N/A</v>
      </c>
      <c r="D31" s="72" t="str">
        <f>IF(Selection!$B$26="Choose NTA Score Range"," ",VLOOKUP(Selection!$B$26,'NTA-PDPM'!$B$5:$E$10,2,FALSE))</f>
        <v xml:space="preserve"> </v>
      </c>
      <c r="E31" s="100" t="e">
        <f>IF('Total Rate'!$B24=" "," ",IF(Selection!$B$33="Urban",VLOOKUP(Selection!$B$26,'NTA-PDPM'!$B$5:$E$10,3,FALSE),VLOOKUP(Selection!$B$26,'NTA-PDPM'!$B$5:$EI$10,4,FALSE)))</f>
        <v>#N/A</v>
      </c>
      <c r="F31" s="73">
        <v>1</v>
      </c>
      <c r="G31" s="100" t="e">
        <f t="shared" si="0"/>
        <v>#N/A</v>
      </c>
      <c r="H31" s="100" t="e">
        <f t="shared" si="1"/>
        <v>#N/A</v>
      </c>
      <c r="I31" s="102" t="e">
        <f>(+H31*Selection!$B$34*Selection!$B$32)+((1-Selection!$B$34)*H31)</f>
        <v>#N/A</v>
      </c>
    </row>
    <row r="32" spans="1:9" x14ac:dyDescent="0.25">
      <c r="A32" s="94">
        <f t="shared" si="2"/>
        <v>26</v>
      </c>
      <c r="B32" s="72" t="str">
        <f>IF(Selection!$B$20="Choose Nursing Group","",VLOOKUP(Selection!$B$20,'Nursing Rates-PDPM'!$F$5:$G$29,2,FALSE))</f>
        <v/>
      </c>
      <c r="C32" s="100" t="e">
        <f>IF('Total Rate'!$B25=" "," ",IF(Selection!$B$33="Urban",VLOOKUP(Selection!$B$20,'Nursing Rates-PDPM'!$F$5:$I$29,3,FALSE),VLOOKUP(Selection!$B$20,'Nursing Rates-PDPM'!$F$5:$I$29,4,FALSE)))</f>
        <v>#N/A</v>
      </c>
      <c r="D32" s="72" t="str">
        <f>IF(Selection!$B$26="Choose NTA Score Range"," ",VLOOKUP(Selection!$B$26,'NTA-PDPM'!$B$5:$E$10,2,FALSE))</f>
        <v xml:space="preserve"> </v>
      </c>
      <c r="E32" s="100" t="e">
        <f>IF('Total Rate'!$B25=" "," ",IF(Selection!$B$33="Urban",VLOOKUP(Selection!$B$26,'NTA-PDPM'!$B$5:$E$10,3,FALSE),VLOOKUP(Selection!$B$26,'NTA-PDPM'!$B$5:$EI$10,4,FALSE)))</f>
        <v>#N/A</v>
      </c>
      <c r="F32" s="73">
        <v>1</v>
      </c>
      <c r="G32" s="100" t="e">
        <f t="shared" si="0"/>
        <v>#N/A</v>
      </c>
      <c r="H32" s="100" t="e">
        <f t="shared" si="1"/>
        <v>#N/A</v>
      </c>
      <c r="I32" s="102" t="e">
        <f>(+H32*Selection!$B$34*Selection!$B$32)+((1-Selection!$B$34)*H32)</f>
        <v>#N/A</v>
      </c>
    </row>
    <row r="33" spans="1:9" x14ac:dyDescent="0.25">
      <c r="A33" s="94">
        <f t="shared" si="2"/>
        <v>27</v>
      </c>
      <c r="B33" s="72" t="str">
        <f>IF(Selection!$B$20="Choose Nursing Group","",VLOOKUP(Selection!$B$20,'Nursing Rates-PDPM'!$F$5:$G$29,2,FALSE))</f>
        <v/>
      </c>
      <c r="C33" s="100" t="e">
        <f>IF('Total Rate'!$B26=" "," ",IF(Selection!$B$33="Urban",VLOOKUP(Selection!$B$20,'Nursing Rates-PDPM'!$F$5:$I$29,3,FALSE),VLOOKUP(Selection!$B$20,'Nursing Rates-PDPM'!$F$5:$I$29,4,FALSE)))</f>
        <v>#N/A</v>
      </c>
      <c r="D33" s="72" t="str">
        <f>IF(Selection!$B$26="Choose NTA Score Range"," ",VLOOKUP(Selection!$B$26,'NTA-PDPM'!$B$5:$E$10,2,FALSE))</f>
        <v xml:space="preserve"> </v>
      </c>
      <c r="E33" s="100" t="e">
        <f>IF('Total Rate'!$B26=" "," ",IF(Selection!$B$33="Urban",VLOOKUP(Selection!$B$26,'NTA-PDPM'!$B$5:$E$10,3,FALSE),VLOOKUP(Selection!$B$26,'NTA-PDPM'!$B$5:$EI$10,4,FALSE)))</f>
        <v>#N/A</v>
      </c>
      <c r="F33" s="73">
        <v>1</v>
      </c>
      <c r="G33" s="100" t="e">
        <f t="shared" si="0"/>
        <v>#N/A</v>
      </c>
      <c r="H33" s="100" t="e">
        <f t="shared" si="1"/>
        <v>#N/A</v>
      </c>
      <c r="I33" s="102" t="e">
        <f>(+H33*Selection!$B$34*Selection!$B$32)+((1-Selection!$B$34)*H33)</f>
        <v>#N/A</v>
      </c>
    </row>
    <row r="34" spans="1:9" x14ac:dyDescent="0.25">
      <c r="A34" s="94">
        <f t="shared" si="2"/>
        <v>28</v>
      </c>
      <c r="B34" s="72" t="str">
        <f>IF(Selection!$B$20="Choose Nursing Group","",VLOOKUP(Selection!$B$20,'Nursing Rates-PDPM'!$F$5:$G$29,2,FALSE))</f>
        <v/>
      </c>
      <c r="C34" s="100" t="e">
        <f>IF('Total Rate'!$B27=" "," ",IF(Selection!$B$33="Urban",VLOOKUP(Selection!$B$20,'Nursing Rates-PDPM'!$F$5:$I$29,3,FALSE),VLOOKUP(Selection!$B$20,'Nursing Rates-PDPM'!$F$5:$I$29,4,FALSE)))</f>
        <v>#N/A</v>
      </c>
      <c r="D34" s="72" t="str">
        <f>IF(Selection!$B$26="Choose NTA Score Range"," ",VLOOKUP(Selection!$B$26,'NTA-PDPM'!$B$5:$E$10,2,FALSE))</f>
        <v xml:space="preserve"> </v>
      </c>
      <c r="E34" s="100" t="e">
        <f>IF('Total Rate'!$B27=" "," ",IF(Selection!$B$33="Urban",VLOOKUP(Selection!$B$26,'NTA-PDPM'!$B$5:$E$10,3,FALSE),VLOOKUP(Selection!$B$26,'NTA-PDPM'!$B$5:$EI$10,4,FALSE)))</f>
        <v>#N/A</v>
      </c>
      <c r="F34" s="73">
        <v>1</v>
      </c>
      <c r="G34" s="100" t="e">
        <f t="shared" si="0"/>
        <v>#N/A</v>
      </c>
      <c r="H34" s="100" t="e">
        <f t="shared" si="1"/>
        <v>#N/A</v>
      </c>
      <c r="I34" s="102" t="e">
        <f>(+H34*Selection!$B$34*Selection!$B$32)+((1-Selection!$B$34)*H34)</f>
        <v>#N/A</v>
      </c>
    </row>
    <row r="35" spans="1:9" x14ac:dyDescent="0.25">
      <c r="A35" s="94">
        <f t="shared" si="2"/>
        <v>29</v>
      </c>
      <c r="B35" s="72" t="str">
        <f>IF(Selection!$B$20="Choose Nursing Group","",VLOOKUP(Selection!$B$20,'Nursing Rates-PDPM'!$F$5:$G$29,2,FALSE))</f>
        <v/>
      </c>
      <c r="C35" s="100" t="e">
        <f>IF('Total Rate'!$B28=" "," ",IF(Selection!$B$33="Urban",VLOOKUP(Selection!$B$20,'Nursing Rates-PDPM'!$F$5:$I$29,3,FALSE),VLOOKUP(Selection!$B$20,'Nursing Rates-PDPM'!$F$5:$I$29,4,FALSE)))</f>
        <v>#N/A</v>
      </c>
      <c r="D35" s="72" t="str">
        <f>IF(Selection!$B$26="Choose NTA Score Range"," ",VLOOKUP(Selection!$B$26,'NTA-PDPM'!$B$5:$E$10,2,FALSE))</f>
        <v xml:space="preserve"> </v>
      </c>
      <c r="E35" s="100" t="e">
        <f>IF('Total Rate'!$B28=" "," ",IF(Selection!$B$33="Urban",VLOOKUP(Selection!$B$26,'NTA-PDPM'!$B$5:$E$10,3,FALSE),VLOOKUP(Selection!$B$26,'NTA-PDPM'!$B$5:$EI$10,4,FALSE)))</f>
        <v>#N/A</v>
      </c>
      <c r="F35" s="73">
        <v>1</v>
      </c>
      <c r="G35" s="100" t="e">
        <f t="shared" si="0"/>
        <v>#N/A</v>
      </c>
      <c r="H35" s="100" t="e">
        <f t="shared" si="1"/>
        <v>#N/A</v>
      </c>
      <c r="I35" s="102" t="e">
        <f>(+H35*Selection!$B$34*Selection!$B$32)+((1-Selection!$B$34)*H35)</f>
        <v>#N/A</v>
      </c>
    </row>
    <row r="36" spans="1:9" x14ac:dyDescent="0.25">
      <c r="A36" s="94">
        <f t="shared" si="2"/>
        <v>30</v>
      </c>
      <c r="B36" s="72" t="str">
        <f>IF(Selection!$B$20="Choose Nursing Group","",VLOOKUP(Selection!$B$20,'Nursing Rates-PDPM'!$F$5:$G$29,2,FALSE))</f>
        <v/>
      </c>
      <c r="C36" s="100" t="e">
        <f>IF('Total Rate'!$B29=" "," ",IF(Selection!$B$33="Urban",VLOOKUP(Selection!$B$20,'Nursing Rates-PDPM'!$F$5:$I$29,3,FALSE),VLOOKUP(Selection!$B$20,'Nursing Rates-PDPM'!$F$5:$I$29,4,FALSE)))</f>
        <v>#N/A</v>
      </c>
      <c r="D36" s="72" t="str">
        <f>IF(Selection!$B$26="Choose NTA Score Range"," ",VLOOKUP(Selection!$B$26,'NTA-PDPM'!$B$5:$E$10,2,FALSE))</f>
        <v xml:space="preserve"> </v>
      </c>
      <c r="E36" s="100" t="e">
        <f>IF('Total Rate'!$B29=" "," ",IF(Selection!$B$33="Urban",VLOOKUP(Selection!$B$26,'NTA-PDPM'!$B$5:$E$10,3,FALSE),VLOOKUP(Selection!$B$26,'NTA-PDPM'!$B$5:$EI$10,4,FALSE)))</f>
        <v>#N/A</v>
      </c>
      <c r="F36" s="73">
        <v>1</v>
      </c>
      <c r="G36" s="100" t="e">
        <f t="shared" si="0"/>
        <v>#N/A</v>
      </c>
      <c r="H36" s="100" t="e">
        <f t="shared" si="1"/>
        <v>#N/A</v>
      </c>
      <c r="I36" s="102" t="e">
        <f>(+H36*Selection!$B$34*Selection!$B$32)+((1-Selection!$B$34)*H36)</f>
        <v>#N/A</v>
      </c>
    </row>
    <row r="37" spans="1:9" x14ac:dyDescent="0.25">
      <c r="A37" s="94">
        <f t="shared" si="2"/>
        <v>31</v>
      </c>
      <c r="B37" s="72" t="str">
        <f>IF(Selection!$B$20="Choose Nursing Group","",VLOOKUP(Selection!$B$20,'Nursing Rates-PDPM'!$F$5:$G$29,2,FALSE))</f>
        <v/>
      </c>
      <c r="C37" s="100" t="e">
        <f>IF('Total Rate'!$B30=" "," ",IF(Selection!$B$33="Urban",VLOOKUP(Selection!$B$20,'Nursing Rates-PDPM'!$F$5:$I$29,3,FALSE),VLOOKUP(Selection!$B$20,'Nursing Rates-PDPM'!$F$5:$I$29,4,FALSE)))</f>
        <v>#N/A</v>
      </c>
      <c r="D37" s="72" t="str">
        <f>IF(Selection!$B$26="Choose NTA Score Range"," ",VLOOKUP(Selection!$B$26,'NTA-PDPM'!$B$5:$E$10,2,FALSE))</f>
        <v xml:space="preserve"> </v>
      </c>
      <c r="E37" s="100" t="e">
        <f>IF('Total Rate'!$B30=" "," ",IF(Selection!$B$33="Urban",VLOOKUP(Selection!$B$26,'NTA-PDPM'!$B$5:$E$10,3,FALSE),VLOOKUP(Selection!$B$26,'NTA-PDPM'!$B$5:$EI$10,4,FALSE)))</f>
        <v>#N/A</v>
      </c>
      <c r="F37" s="73">
        <v>1</v>
      </c>
      <c r="G37" s="100" t="e">
        <f t="shared" si="0"/>
        <v>#N/A</v>
      </c>
      <c r="H37" s="100" t="e">
        <f t="shared" si="1"/>
        <v>#N/A</v>
      </c>
      <c r="I37" s="102" t="e">
        <f>(+H37*Selection!$B$34*Selection!$B$32)+((1-Selection!$B$34)*H37)</f>
        <v>#N/A</v>
      </c>
    </row>
    <row r="38" spans="1:9" x14ac:dyDescent="0.25">
      <c r="A38" s="94">
        <f t="shared" si="2"/>
        <v>32</v>
      </c>
      <c r="B38" s="72" t="str">
        <f>IF(Selection!$B$20="Choose Nursing Group","",VLOOKUP(Selection!$B$20,'Nursing Rates-PDPM'!$F$5:$G$29,2,FALSE))</f>
        <v/>
      </c>
      <c r="C38" s="100" t="e">
        <f>IF('Total Rate'!$B31=" "," ",IF(Selection!$B$33="Urban",VLOOKUP(Selection!$B$20,'Nursing Rates-PDPM'!$F$5:$I$29,3,FALSE),VLOOKUP(Selection!$B$20,'Nursing Rates-PDPM'!$F$5:$I$29,4,FALSE)))</f>
        <v>#N/A</v>
      </c>
      <c r="D38" s="72" t="str">
        <f>IF(Selection!$B$26="Choose NTA Score Range"," ",VLOOKUP(Selection!$B$26,'NTA-PDPM'!$B$5:$E$10,2,FALSE))</f>
        <v xml:space="preserve"> </v>
      </c>
      <c r="E38" s="100" t="e">
        <f>IF('Total Rate'!$B31=" "," ",IF(Selection!$B$33="Urban",VLOOKUP(Selection!$B$26,'NTA-PDPM'!$B$5:$E$10,3,FALSE),VLOOKUP(Selection!$B$26,'NTA-PDPM'!$B$5:$EI$10,4,FALSE)))</f>
        <v>#N/A</v>
      </c>
      <c r="F38" s="73">
        <v>1</v>
      </c>
      <c r="G38" s="100" t="e">
        <f t="shared" si="0"/>
        <v>#N/A</v>
      </c>
      <c r="H38" s="100" t="e">
        <f t="shared" si="1"/>
        <v>#N/A</v>
      </c>
      <c r="I38" s="102" t="e">
        <f>(+H38*Selection!$B$34*Selection!$B$32)+((1-Selection!$B$34)*H38)</f>
        <v>#N/A</v>
      </c>
    </row>
    <row r="39" spans="1:9" x14ac:dyDescent="0.25">
      <c r="A39" s="94">
        <f t="shared" si="2"/>
        <v>33</v>
      </c>
      <c r="B39" s="72" t="str">
        <f>IF(Selection!$B$20="Choose Nursing Group","",VLOOKUP(Selection!$B$20,'Nursing Rates-PDPM'!$F$5:$G$29,2,FALSE))</f>
        <v/>
      </c>
      <c r="C39" s="100" t="e">
        <f>IF('Total Rate'!$B32=" "," ",IF(Selection!$B$33="Urban",VLOOKUP(Selection!$B$20,'Nursing Rates-PDPM'!$F$5:$I$29,3,FALSE),VLOOKUP(Selection!$B$20,'Nursing Rates-PDPM'!$F$5:$I$29,4,FALSE)))</f>
        <v>#N/A</v>
      </c>
      <c r="D39" s="72" t="str">
        <f>IF(Selection!$B$26="Choose NTA Score Range"," ",VLOOKUP(Selection!$B$26,'NTA-PDPM'!$B$5:$E$10,2,FALSE))</f>
        <v xml:space="preserve"> </v>
      </c>
      <c r="E39" s="100" t="e">
        <f>IF('Total Rate'!$B32=" "," ",IF(Selection!$B$33="Urban",VLOOKUP(Selection!$B$26,'NTA-PDPM'!$B$5:$E$10,3,FALSE),VLOOKUP(Selection!$B$26,'NTA-PDPM'!$B$5:$EI$10,4,FALSE)))</f>
        <v>#N/A</v>
      </c>
      <c r="F39" s="73">
        <v>1</v>
      </c>
      <c r="G39" s="100" t="e">
        <f t="shared" ref="G39:G70" si="3">+E39*F39</f>
        <v>#N/A</v>
      </c>
      <c r="H39" s="100" t="e">
        <f t="shared" ref="H39:H70" si="4">+C39+G39</f>
        <v>#N/A</v>
      </c>
      <c r="I39" s="102" t="e">
        <f>(+H39*Selection!$B$34*Selection!$B$32)+((1-Selection!$B$34)*H39)</f>
        <v>#N/A</v>
      </c>
    </row>
    <row r="40" spans="1:9" x14ac:dyDescent="0.25">
      <c r="A40" s="94">
        <f t="shared" ref="A40:A71" si="5">+A39+1</f>
        <v>34</v>
      </c>
      <c r="B40" s="72" t="str">
        <f>IF(Selection!$B$20="Choose Nursing Group","",VLOOKUP(Selection!$B$20,'Nursing Rates-PDPM'!$F$5:$G$29,2,FALSE))</f>
        <v/>
      </c>
      <c r="C40" s="100" t="e">
        <f>IF('Total Rate'!$B33=" "," ",IF(Selection!$B$33="Urban",VLOOKUP(Selection!$B$20,'Nursing Rates-PDPM'!$F$5:$I$29,3,FALSE),VLOOKUP(Selection!$B$20,'Nursing Rates-PDPM'!$F$5:$I$29,4,FALSE)))</f>
        <v>#N/A</v>
      </c>
      <c r="D40" s="72" t="str">
        <f>IF(Selection!$B$26="Choose NTA Score Range"," ",VLOOKUP(Selection!$B$26,'NTA-PDPM'!$B$5:$E$10,2,FALSE))</f>
        <v xml:space="preserve"> </v>
      </c>
      <c r="E40" s="100" t="e">
        <f>IF('Total Rate'!$B33=" "," ",IF(Selection!$B$33="Urban",VLOOKUP(Selection!$B$26,'NTA-PDPM'!$B$5:$E$10,3,FALSE),VLOOKUP(Selection!$B$26,'NTA-PDPM'!$B$5:$EI$10,4,FALSE)))</f>
        <v>#N/A</v>
      </c>
      <c r="F40" s="73">
        <v>1</v>
      </c>
      <c r="G40" s="100" t="e">
        <f t="shared" si="3"/>
        <v>#N/A</v>
      </c>
      <c r="H40" s="100" t="e">
        <f t="shared" si="4"/>
        <v>#N/A</v>
      </c>
      <c r="I40" s="102" t="e">
        <f>(+H40*Selection!$B$34*Selection!$B$32)+((1-Selection!$B$34)*H40)</f>
        <v>#N/A</v>
      </c>
    </row>
    <row r="41" spans="1:9" x14ac:dyDescent="0.25">
      <c r="A41" s="94">
        <f t="shared" si="5"/>
        <v>35</v>
      </c>
      <c r="B41" s="72" t="str">
        <f>IF(Selection!$B$20="Choose Nursing Group","",VLOOKUP(Selection!$B$20,'Nursing Rates-PDPM'!$F$5:$G$29,2,FALSE))</f>
        <v/>
      </c>
      <c r="C41" s="100" t="e">
        <f>IF('Total Rate'!$B34=" "," ",IF(Selection!$B$33="Urban",VLOOKUP(Selection!$B$20,'Nursing Rates-PDPM'!$F$5:$I$29,3,FALSE),VLOOKUP(Selection!$B$20,'Nursing Rates-PDPM'!$F$5:$I$29,4,FALSE)))</f>
        <v>#N/A</v>
      </c>
      <c r="D41" s="72" t="str">
        <f>IF(Selection!$B$26="Choose NTA Score Range"," ",VLOOKUP(Selection!$B$26,'NTA-PDPM'!$B$5:$E$10,2,FALSE))</f>
        <v xml:space="preserve"> </v>
      </c>
      <c r="E41" s="100" t="e">
        <f>IF('Total Rate'!$B34=" "," ",IF(Selection!$B$33="Urban",VLOOKUP(Selection!$B$26,'NTA-PDPM'!$B$5:$E$10,3,FALSE),VLOOKUP(Selection!$B$26,'NTA-PDPM'!$B$5:$EI$10,4,FALSE)))</f>
        <v>#N/A</v>
      </c>
      <c r="F41" s="73">
        <v>1</v>
      </c>
      <c r="G41" s="100" t="e">
        <f t="shared" si="3"/>
        <v>#N/A</v>
      </c>
      <c r="H41" s="100" t="e">
        <f t="shared" si="4"/>
        <v>#N/A</v>
      </c>
      <c r="I41" s="102" t="e">
        <f>(+H41*Selection!$B$34*Selection!$B$32)+((1-Selection!$B$34)*H41)</f>
        <v>#N/A</v>
      </c>
    </row>
    <row r="42" spans="1:9" x14ac:dyDescent="0.25">
      <c r="A42" s="94">
        <f t="shared" si="5"/>
        <v>36</v>
      </c>
      <c r="B42" s="72" t="str">
        <f>IF(Selection!$B$20="Choose Nursing Group","",VLOOKUP(Selection!$B$20,'Nursing Rates-PDPM'!$F$5:$G$29,2,FALSE))</f>
        <v/>
      </c>
      <c r="C42" s="100" t="e">
        <f>IF('Total Rate'!$B35=" "," ",IF(Selection!$B$33="Urban",VLOOKUP(Selection!$B$20,'Nursing Rates-PDPM'!$F$5:$I$29,3,FALSE),VLOOKUP(Selection!$B$20,'Nursing Rates-PDPM'!$F$5:$I$29,4,FALSE)))</f>
        <v>#N/A</v>
      </c>
      <c r="D42" s="72" t="str">
        <f>IF(Selection!$B$26="Choose NTA Score Range"," ",VLOOKUP(Selection!$B$26,'NTA-PDPM'!$B$5:$E$10,2,FALSE))</f>
        <v xml:space="preserve"> </v>
      </c>
      <c r="E42" s="100" t="e">
        <f>IF('Total Rate'!$B35=" "," ",IF(Selection!$B$33="Urban",VLOOKUP(Selection!$B$26,'NTA-PDPM'!$B$5:$E$10,3,FALSE),VLOOKUP(Selection!$B$26,'NTA-PDPM'!$B$5:$EI$10,4,FALSE)))</f>
        <v>#N/A</v>
      </c>
      <c r="F42" s="73">
        <v>1</v>
      </c>
      <c r="G42" s="100" t="e">
        <f t="shared" si="3"/>
        <v>#N/A</v>
      </c>
      <c r="H42" s="100" t="e">
        <f t="shared" si="4"/>
        <v>#N/A</v>
      </c>
      <c r="I42" s="102" t="e">
        <f>(+H42*Selection!$B$34*Selection!$B$32)+((1-Selection!$B$34)*H42)</f>
        <v>#N/A</v>
      </c>
    </row>
    <row r="43" spans="1:9" x14ac:dyDescent="0.25">
      <c r="A43" s="94">
        <f t="shared" si="5"/>
        <v>37</v>
      </c>
      <c r="B43" s="72" t="str">
        <f>IF(Selection!$B$20="Choose Nursing Group","",VLOOKUP(Selection!$B$20,'Nursing Rates-PDPM'!$F$5:$G$29,2,FALSE))</f>
        <v/>
      </c>
      <c r="C43" s="100" t="e">
        <f>IF('Total Rate'!$B36=" "," ",IF(Selection!$B$33="Urban",VLOOKUP(Selection!$B$20,'Nursing Rates-PDPM'!$F$5:$I$29,3,FALSE),VLOOKUP(Selection!$B$20,'Nursing Rates-PDPM'!$F$5:$I$29,4,FALSE)))</f>
        <v>#N/A</v>
      </c>
      <c r="D43" s="72" t="str">
        <f>IF(Selection!$B$26="Choose NTA Score Range"," ",VLOOKUP(Selection!$B$26,'NTA-PDPM'!$B$5:$E$10,2,FALSE))</f>
        <v xml:space="preserve"> </v>
      </c>
      <c r="E43" s="100" t="e">
        <f>IF('Total Rate'!$B36=" "," ",IF(Selection!$B$33="Urban",VLOOKUP(Selection!$B$26,'NTA-PDPM'!$B$5:$E$10,3,FALSE),VLOOKUP(Selection!$B$26,'NTA-PDPM'!$B$5:$EI$10,4,FALSE)))</f>
        <v>#N/A</v>
      </c>
      <c r="F43" s="73">
        <v>1</v>
      </c>
      <c r="G43" s="100" t="e">
        <f t="shared" si="3"/>
        <v>#N/A</v>
      </c>
      <c r="H43" s="100" t="e">
        <f t="shared" si="4"/>
        <v>#N/A</v>
      </c>
      <c r="I43" s="102" t="e">
        <f>(+H43*Selection!$B$34*Selection!$B$32)+((1-Selection!$B$34)*H43)</f>
        <v>#N/A</v>
      </c>
    </row>
    <row r="44" spans="1:9" x14ac:dyDescent="0.25">
      <c r="A44" s="94">
        <f t="shared" si="5"/>
        <v>38</v>
      </c>
      <c r="B44" s="72" t="str">
        <f>IF(Selection!$B$20="Choose Nursing Group","",VLOOKUP(Selection!$B$20,'Nursing Rates-PDPM'!$F$5:$G$29,2,FALSE))</f>
        <v/>
      </c>
      <c r="C44" s="100" t="e">
        <f>IF('Total Rate'!$B37=" "," ",IF(Selection!$B$33="Urban",VLOOKUP(Selection!$B$20,'Nursing Rates-PDPM'!$F$5:$I$29,3,FALSE),VLOOKUP(Selection!$B$20,'Nursing Rates-PDPM'!$F$5:$I$29,4,FALSE)))</f>
        <v>#N/A</v>
      </c>
      <c r="D44" s="72" t="str">
        <f>IF(Selection!$B$26="Choose NTA Score Range"," ",VLOOKUP(Selection!$B$26,'NTA-PDPM'!$B$5:$E$10,2,FALSE))</f>
        <v xml:space="preserve"> </v>
      </c>
      <c r="E44" s="100" t="e">
        <f>IF('Total Rate'!$B37=" "," ",IF(Selection!$B$33="Urban",VLOOKUP(Selection!$B$26,'NTA-PDPM'!$B$5:$E$10,3,FALSE),VLOOKUP(Selection!$B$26,'NTA-PDPM'!$B$5:$EI$10,4,FALSE)))</f>
        <v>#N/A</v>
      </c>
      <c r="F44" s="73">
        <v>1</v>
      </c>
      <c r="G44" s="100" t="e">
        <f t="shared" si="3"/>
        <v>#N/A</v>
      </c>
      <c r="H44" s="100" t="e">
        <f t="shared" si="4"/>
        <v>#N/A</v>
      </c>
      <c r="I44" s="102" t="e">
        <f>(+H44*Selection!$B$34*Selection!$B$32)+((1-Selection!$B$34)*H44)</f>
        <v>#N/A</v>
      </c>
    </row>
    <row r="45" spans="1:9" x14ac:dyDescent="0.25">
      <c r="A45" s="94">
        <f t="shared" si="5"/>
        <v>39</v>
      </c>
      <c r="B45" s="72" t="str">
        <f>IF(Selection!$B$20="Choose Nursing Group","",VLOOKUP(Selection!$B$20,'Nursing Rates-PDPM'!$F$5:$G$29,2,FALSE))</f>
        <v/>
      </c>
      <c r="C45" s="100" t="e">
        <f>IF('Total Rate'!$B38=" "," ",IF(Selection!$B$33="Urban",VLOOKUP(Selection!$B$20,'Nursing Rates-PDPM'!$F$5:$I$29,3,FALSE),VLOOKUP(Selection!$B$20,'Nursing Rates-PDPM'!$F$5:$I$29,4,FALSE)))</f>
        <v>#N/A</v>
      </c>
      <c r="D45" s="72" t="str">
        <f>IF(Selection!$B$26="Choose NTA Score Range"," ",VLOOKUP(Selection!$B$26,'NTA-PDPM'!$B$5:$E$10,2,FALSE))</f>
        <v xml:space="preserve"> </v>
      </c>
      <c r="E45" s="100" t="e">
        <f>IF('Total Rate'!$B38=" "," ",IF(Selection!$B$33="Urban",VLOOKUP(Selection!$B$26,'NTA-PDPM'!$B$5:$E$10,3,FALSE),VLOOKUP(Selection!$B$26,'NTA-PDPM'!$B$5:$EI$10,4,FALSE)))</f>
        <v>#N/A</v>
      </c>
      <c r="F45" s="73">
        <v>1</v>
      </c>
      <c r="G45" s="100" t="e">
        <f t="shared" si="3"/>
        <v>#N/A</v>
      </c>
      <c r="H45" s="100" t="e">
        <f t="shared" si="4"/>
        <v>#N/A</v>
      </c>
      <c r="I45" s="102" t="e">
        <f>(+H45*Selection!$B$34*Selection!$B$32)+((1-Selection!$B$34)*H45)</f>
        <v>#N/A</v>
      </c>
    </row>
    <row r="46" spans="1:9" x14ac:dyDescent="0.25">
      <c r="A46" s="94">
        <f t="shared" si="5"/>
        <v>40</v>
      </c>
      <c r="B46" s="72" t="str">
        <f>IF(Selection!$B$20="Choose Nursing Group","",VLOOKUP(Selection!$B$20,'Nursing Rates-PDPM'!$F$5:$G$29,2,FALSE))</f>
        <v/>
      </c>
      <c r="C46" s="100" t="e">
        <f>IF('Total Rate'!$B39=" "," ",IF(Selection!$B$33="Urban",VLOOKUP(Selection!$B$20,'Nursing Rates-PDPM'!$F$5:$I$29,3,FALSE),VLOOKUP(Selection!$B$20,'Nursing Rates-PDPM'!$F$5:$I$29,4,FALSE)))</f>
        <v>#N/A</v>
      </c>
      <c r="D46" s="72" t="str">
        <f>IF(Selection!$B$26="Choose NTA Score Range"," ",VLOOKUP(Selection!$B$26,'NTA-PDPM'!$B$5:$E$10,2,FALSE))</f>
        <v xml:space="preserve"> </v>
      </c>
      <c r="E46" s="100" t="e">
        <f>IF('Total Rate'!$B39=" "," ",IF(Selection!$B$33="Urban",VLOOKUP(Selection!$B$26,'NTA-PDPM'!$B$5:$E$10,3,FALSE),VLOOKUP(Selection!$B$26,'NTA-PDPM'!$B$5:$EI$10,4,FALSE)))</f>
        <v>#N/A</v>
      </c>
      <c r="F46" s="73">
        <v>1</v>
      </c>
      <c r="G46" s="100" t="e">
        <f t="shared" si="3"/>
        <v>#N/A</v>
      </c>
      <c r="H46" s="100" t="e">
        <f t="shared" si="4"/>
        <v>#N/A</v>
      </c>
      <c r="I46" s="102" t="e">
        <f>(+H46*Selection!$B$34*Selection!$B$32)+((1-Selection!$B$34)*H46)</f>
        <v>#N/A</v>
      </c>
    </row>
    <row r="47" spans="1:9" x14ac:dyDescent="0.25">
      <c r="A47" s="94">
        <f t="shared" si="5"/>
        <v>41</v>
      </c>
      <c r="B47" s="72" t="str">
        <f>IF(Selection!$B$20="Choose Nursing Group","",VLOOKUP(Selection!$B$20,'Nursing Rates-PDPM'!$F$5:$G$29,2,FALSE))</f>
        <v/>
      </c>
      <c r="C47" s="100" t="e">
        <f>IF('Total Rate'!$B40=" "," ",IF(Selection!$B$33="Urban",VLOOKUP(Selection!$B$20,'Nursing Rates-PDPM'!$F$5:$I$29,3,FALSE),VLOOKUP(Selection!$B$20,'Nursing Rates-PDPM'!$F$5:$I$29,4,FALSE)))</f>
        <v>#N/A</v>
      </c>
      <c r="D47" s="72" t="str">
        <f>IF(Selection!$B$26="Choose NTA Score Range"," ",VLOOKUP(Selection!$B$26,'NTA-PDPM'!$B$5:$E$10,2,FALSE))</f>
        <v xml:space="preserve"> </v>
      </c>
      <c r="E47" s="100" t="e">
        <f>IF('Total Rate'!$B40=" "," ",IF(Selection!$B$33="Urban",VLOOKUP(Selection!$B$26,'NTA-PDPM'!$B$5:$E$10,3,FALSE),VLOOKUP(Selection!$B$26,'NTA-PDPM'!$B$5:$EI$10,4,FALSE)))</f>
        <v>#N/A</v>
      </c>
      <c r="F47" s="73">
        <v>1</v>
      </c>
      <c r="G47" s="100" t="e">
        <f t="shared" si="3"/>
        <v>#N/A</v>
      </c>
      <c r="H47" s="100" t="e">
        <f t="shared" si="4"/>
        <v>#N/A</v>
      </c>
      <c r="I47" s="102" t="e">
        <f>(+H47*Selection!$B$34*Selection!$B$32)+((1-Selection!$B$34)*H47)</f>
        <v>#N/A</v>
      </c>
    </row>
    <row r="48" spans="1:9" x14ac:dyDescent="0.25">
      <c r="A48" s="94">
        <f t="shared" si="5"/>
        <v>42</v>
      </c>
      <c r="B48" s="72" t="str">
        <f>IF(Selection!$B$20="Choose Nursing Group","",VLOOKUP(Selection!$B$20,'Nursing Rates-PDPM'!$F$5:$G$29,2,FALSE))</f>
        <v/>
      </c>
      <c r="C48" s="100" t="e">
        <f>IF('Total Rate'!$B41=" "," ",IF(Selection!$B$33="Urban",VLOOKUP(Selection!$B$20,'Nursing Rates-PDPM'!$F$5:$I$29,3,FALSE),VLOOKUP(Selection!$B$20,'Nursing Rates-PDPM'!$F$5:$I$29,4,FALSE)))</f>
        <v>#N/A</v>
      </c>
      <c r="D48" s="72" t="str">
        <f>IF(Selection!$B$26="Choose NTA Score Range"," ",VLOOKUP(Selection!$B$26,'NTA-PDPM'!$B$5:$E$10,2,FALSE))</f>
        <v xml:space="preserve"> </v>
      </c>
      <c r="E48" s="100" t="e">
        <f>IF('Total Rate'!$B41=" "," ",IF(Selection!$B$33="Urban",VLOOKUP(Selection!$B$26,'NTA-PDPM'!$B$5:$E$10,3,FALSE),VLOOKUP(Selection!$B$26,'NTA-PDPM'!$B$5:$EI$10,4,FALSE)))</f>
        <v>#N/A</v>
      </c>
      <c r="F48" s="73">
        <v>1</v>
      </c>
      <c r="G48" s="100" t="e">
        <f t="shared" si="3"/>
        <v>#N/A</v>
      </c>
      <c r="H48" s="100" t="e">
        <f t="shared" si="4"/>
        <v>#N/A</v>
      </c>
      <c r="I48" s="102" t="e">
        <f>(+H48*Selection!$B$34*Selection!$B$32)+((1-Selection!$B$34)*H48)</f>
        <v>#N/A</v>
      </c>
    </row>
    <row r="49" spans="1:9" x14ac:dyDescent="0.25">
      <c r="A49" s="94">
        <f t="shared" si="5"/>
        <v>43</v>
      </c>
      <c r="B49" s="72" t="str">
        <f>IF(Selection!$B$20="Choose Nursing Group","",VLOOKUP(Selection!$B$20,'Nursing Rates-PDPM'!$F$5:$G$29,2,FALSE))</f>
        <v/>
      </c>
      <c r="C49" s="100" t="e">
        <f>IF('Total Rate'!$B42=" "," ",IF(Selection!$B$33="Urban",VLOOKUP(Selection!$B$20,'Nursing Rates-PDPM'!$F$5:$I$29,3,FALSE),VLOOKUP(Selection!$B$20,'Nursing Rates-PDPM'!$F$5:$I$29,4,FALSE)))</f>
        <v>#N/A</v>
      </c>
      <c r="D49" s="72" t="str">
        <f>IF(Selection!$B$26="Choose NTA Score Range"," ",VLOOKUP(Selection!$B$26,'NTA-PDPM'!$B$5:$E$10,2,FALSE))</f>
        <v xml:space="preserve"> </v>
      </c>
      <c r="E49" s="100" t="e">
        <f>IF('Total Rate'!$B42=" "," ",IF(Selection!$B$33="Urban",VLOOKUP(Selection!$B$26,'NTA-PDPM'!$B$5:$E$10,3,FALSE),VLOOKUP(Selection!$B$26,'NTA-PDPM'!$B$5:$EI$10,4,FALSE)))</f>
        <v>#N/A</v>
      </c>
      <c r="F49" s="73">
        <v>1</v>
      </c>
      <c r="G49" s="100" t="e">
        <f t="shared" si="3"/>
        <v>#N/A</v>
      </c>
      <c r="H49" s="100" t="e">
        <f t="shared" si="4"/>
        <v>#N/A</v>
      </c>
      <c r="I49" s="102" t="e">
        <f>(+H49*Selection!$B$34*Selection!$B$32)+((1-Selection!$B$34)*H49)</f>
        <v>#N/A</v>
      </c>
    </row>
    <row r="50" spans="1:9" x14ac:dyDescent="0.25">
      <c r="A50" s="94">
        <f t="shared" si="5"/>
        <v>44</v>
      </c>
      <c r="B50" s="72" t="str">
        <f>IF(Selection!$B$20="Choose Nursing Group","",VLOOKUP(Selection!$B$20,'Nursing Rates-PDPM'!$F$5:$G$29,2,FALSE))</f>
        <v/>
      </c>
      <c r="C50" s="100" t="e">
        <f>IF('Total Rate'!$B43=" "," ",IF(Selection!$B$33="Urban",VLOOKUP(Selection!$B$20,'Nursing Rates-PDPM'!$F$5:$I$29,3,FALSE),VLOOKUP(Selection!$B$20,'Nursing Rates-PDPM'!$F$5:$I$29,4,FALSE)))</f>
        <v>#N/A</v>
      </c>
      <c r="D50" s="72" t="str">
        <f>IF(Selection!$B$26="Choose NTA Score Range"," ",VLOOKUP(Selection!$B$26,'NTA-PDPM'!$B$5:$E$10,2,FALSE))</f>
        <v xml:space="preserve"> </v>
      </c>
      <c r="E50" s="100" t="e">
        <f>IF('Total Rate'!$B43=" "," ",IF(Selection!$B$33="Urban",VLOOKUP(Selection!$B$26,'NTA-PDPM'!$B$5:$E$10,3,FALSE),VLOOKUP(Selection!$B$26,'NTA-PDPM'!$B$5:$EI$10,4,FALSE)))</f>
        <v>#N/A</v>
      </c>
      <c r="F50" s="73">
        <v>1</v>
      </c>
      <c r="G50" s="100" t="e">
        <f t="shared" si="3"/>
        <v>#N/A</v>
      </c>
      <c r="H50" s="100" t="e">
        <f t="shared" si="4"/>
        <v>#N/A</v>
      </c>
      <c r="I50" s="102" t="e">
        <f>(+H50*Selection!$B$34*Selection!$B$32)+((1-Selection!$B$34)*H50)</f>
        <v>#N/A</v>
      </c>
    </row>
    <row r="51" spans="1:9" x14ac:dyDescent="0.25">
      <c r="A51" s="94">
        <f t="shared" si="5"/>
        <v>45</v>
      </c>
      <c r="B51" s="72" t="str">
        <f>IF(Selection!$B$20="Choose Nursing Group","",VLOOKUP(Selection!$B$20,'Nursing Rates-PDPM'!$F$5:$G$29,2,FALSE))</f>
        <v/>
      </c>
      <c r="C51" s="100" t="e">
        <f>IF('Total Rate'!$B44=" "," ",IF(Selection!$B$33="Urban",VLOOKUP(Selection!$B$20,'Nursing Rates-PDPM'!$F$5:$I$29,3,FALSE),VLOOKUP(Selection!$B$20,'Nursing Rates-PDPM'!$F$5:$I$29,4,FALSE)))</f>
        <v>#N/A</v>
      </c>
      <c r="D51" s="72" t="str">
        <f>IF(Selection!$B$26="Choose NTA Score Range"," ",VLOOKUP(Selection!$B$26,'NTA-PDPM'!$B$5:$E$10,2,FALSE))</f>
        <v xml:space="preserve"> </v>
      </c>
      <c r="E51" s="100" t="e">
        <f>IF('Total Rate'!$B44=" "," ",IF(Selection!$B$33="Urban",VLOOKUP(Selection!$B$26,'NTA-PDPM'!$B$5:$E$10,3,FALSE),VLOOKUP(Selection!$B$26,'NTA-PDPM'!$B$5:$EI$10,4,FALSE)))</f>
        <v>#N/A</v>
      </c>
      <c r="F51" s="73">
        <v>1</v>
      </c>
      <c r="G51" s="100" t="e">
        <f t="shared" si="3"/>
        <v>#N/A</v>
      </c>
      <c r="H51" s="100" t="e">
        <f t="shared" si="4"/>
        <v>#N/A</v>
      </c>
      <c r="I51" s="102" t="e">
        <f>(+H51*Selection!$B$34*Selection!$B$32)+((1-Selection!$B$34)*H51)</f>
        <v>#N/A</v>
      </c>
    </row>
    <row r="52" spans="1:9" x14ac:dyDescent="0.25">
      <c r="A52" s="94">
        <f t="shared" si="5"/>
        <v>46</v>
      </c>
      <c r="B52" s="72" t="str">
        <f>IF(Selection!$B$20="Choose Nursing Group","",VLOOKUP(Selection!$B$20,'Nursing Rates-PDPM'!$F$5:$G$29,2,FALSE))</f>
        <v/>
      </c>
      <c r="C52" s="100" t="e">
        <f>IF('Total Rate'!$B45=" "," ",IF(Selection!$B$33="Urban",VLOOKUP(Selection!$B$20,'Nursing Rates-PDPM'!$F$5:$I$29,3,FALSE),VLOOKUP(Selection!$B$20,'Nursing Rates-PDPM'!$F$5:$I$29,4,FALSE)))</f>
        <v>#N/A</v>
      </c>
      <c r="D52" s="72" t="str">
        <f>IF(Selection!$B$26="Choose NTA Score Range"," ",VLOOKUP(Selection!$B$26,'NTA-PDPM'!$B$5:$E$10,2,FALSE))</f>
        <v xml:space="preserve"> </v>
      </c>
      <c r="E52" s="100" t="e">
        <f>IF('Total Rate'!$B45=" "," ",IF(Selection!$B$33="Urban",VLOOKUP(Selection!$B$26,'NTA-PDPM'!$B$5:$E$10,3,FALSE),VLOOKUP(Selection!$B$26,'NTA-PDPM'!$B$5:$EI$10,4,FALSE)))</f>
        <v>#N/A</v>
      </c>
      <c r="F52" s="73">
        <v>1</v>
      </c>
      <c r="G52" s="100" t="e">
        <f t="shared" si="3"/>
        <v>#N/A</v>
      </c>
      <c r="H52" s="100" t="e">
        <f t="shared" si="4"/>
        <v>#N/A</v>
      </c>
      <c r="I52" s="102" t="e">
        <f>(+H52*Selection!$B$34*Selection!$B$32)+((1-Selection!$B$34)*H52)</f>
        <v>#N/A</v>
      </c>
    </row>
    <row r="53" spans="1:9" x14ac:dyDescent="0.25">
      <c r="A53" s="94">
        <f t="shared" si="5"/>
        <v>47</v>
      </c>
      <c r="B53" s="72" t="str">
        <f>IF(Selection!$B$20="Choose Nursing Group","",VLOOKUP(Selection!$B$20,'Nursing Rates-PDPM'!$F$5:$G$29,2,FALSE))</f>
        <v/>
      </c>
      <c r="C53" s="100" t="e">
        <f>IF('Total Rate'!$B46=" "," ",IF(Selection!$B$33="Urban",VLOOKUP(Selection!$B$20,'Nursing Rates-PDPM'!$F$5:$I$29,3,FALSE),VLOOKUP(Selection!$B$20,'Nursing Rates-PDPM'!$F$5:$I$29,4,FALSE)))</f>
        <v>#N/A</v>
      </c>
      <c r="D53" s="72" t="str">
        <f>IF(Selection!$B$26="Choose NTA Score Range"," ",VLOOKUP(Selection!$B$26,'NTA-PDPM'!$B$5:$E$10,2,FALSE))</f>
        <v xml:space="preserve"> </v>
      </c>
      <c r="E53" s="100" t="e">
        <f>IF('Total Rate'!$B46=" "," ",IF(Selection!$B$33="Urban",VLOOKUP(Selection!$B$26,'NTA-PDPM'!$B$5:$E$10,3,FALSE),VLOOKUP(Selection!$B$26,'NTA-PDPM'!$B$5:$EI$10,4,FALSE)))</f>
        <v>#N/A</v>
      </c>
      <c r="F53" s="73">
        <v>1</v>
      </c>
      <c r="G53" s="100" t="e">
        <f t="shared" si="3"/>
        <v>#N/A</v>
      </c>
      <c r="H53" s="100" t="e">
        <f t="shared" si="4"/>
        <v>#N/A</v>
      </c>
      <c r="I53" s="102" t="e">
        <f>(+H53*Selection!$B$34*Selection!$B$32)+((1-Selection!$B$34)*H53)</f>
        <v>#N/A</v>
      </c>
    </row>
    <row r="54" spans="1:9" x14ac:dyDescent="0.25">
      <c r="A54" s="94">
        <f t="shared" si="5"/>
        <v>48</v>
      </c>
      <c r="B54" s="72" t="str">
        <f>IF(Selection!$B$20="Choose Nursing Group","",VLOOKUP(Selection!$B$20,'Nursing Rates-PDPM'!$F$5:$G$29,2,FALSE))</f>
        <v/>
      </c>
      <c r="C54" s="100" t="e">
        <f>IF('Total Rate'!$B47=" "," ",IF(Selection!$B$33="Urban",VLOOKUP(Selection!$B$20,'Nursing Rates-PDPM'!$F$5:$I$29,3,FALSE),VLOOKUP(Selection!$B$20,'Nursing Rates-PDPM'!$F$5:$I$29,4,FALSE)))</f>
        <v>#N/A</v>
      </c>
      <c r="D54" s="72" t="str">
        <f>IF(Selection!$B$26="Choose NTA Score Range"," ",VLOOKUP(Selection!$B$26,'NTA-PDPM'!$B$5:$E$10,2,FALSE))</f>
        <v xml:space="preserve"> </v>
      </c>
      <c r="E54" s="100" t="e">
        <f>IF('Total Rate'!$B47=" "," ",IF(Selection!$B$33="Urban",VLOOKUP(Selection!$B$26,'NTA-PDPM'!$B$5:$E$10,3,FALSE),VLOOKUP(Selection!$B$26,'NTA-PDPM'!$B$5:$EI$10,4,FALSE)))</f>
        <v>#N/A</v>
      </c>
      <c r="F54" s="73">
        <v>1</v>
      </c>
      <c r="G54" s="100" t="e">
        <f t="shared" si="3"/>
        <v>#N/A</v>
      </c>
      <c r="H54" s="100" t="e">
        <f t="shared" si="4"/>
        <v>#N/A</v>
      </c>
      <c r="I54" s="102" t="e">
        <f>(+H54*Selection!$B$34*Selection!$B$32)+((1-Selection!$B$34)*H54)</f>
        <v>#N/A</v>
      </c>
    </row>
    <row r="55" spans="1:9" x14ac:dyDescent="0.25">
      <c r="A55" s="94">
        <f t="shared" si="5"/>
        <v>49</v>
      </c>
      <c r="B55" s="72" t="str">
        <f>IF(Selection!$B$20="Choose Nursing Group","",VLOOKUP(Selection!$B$20,'Nursing Rates-PDPM'!$F$5:$G$29,2,FALSE))</f>
        <v/>
      </c>
      <c r="C55" s="100" t="e">
        <f>IF('Total Rate'!$B48=" "," ",IF(Selection!$B$33="Urban",VLOOKUP(Selection!$B$20,'Nursing Rates-PDPM'!$F$5:$I$29,3,FALSE),VLOOKUP(Selection!$B$20,'Nursing Rates-PDPM'!$F$5:$I$29,4,FALSE)))</f>
        <v>#N/A</v>
      </c>
      <c r="D55" s="72" t="str">
        <f>IF(Selection!$B$26="Choose NTA Score Range"," ",VLOOKUP(Selection!$B$26,'NTA-PDPM'!$B$5:$E$10,2,FALSE))</f>
        <v xml:space="preserve"> </v>
      </c>
      <c r="E55" s="100" t="e">
        <f>IF('Total Rate'!$B48=" "," ",IF(Selection!$B$33="Urban",VLOOKUP(Selection!$B$26,'NTA-PDPM'!$B$5:$E$10,3,FALSE),VLOOKUP(Selection!$B$26,'NTA-PDPM'!$B$5:$EI$10,4,FALSE)))</f>
        <v>#N/A</v>
      </c>
      <c r="F55" s="73">
        <v>1</v>
      </c>
      <c r="G55" s="100" t="e">
        <f t="shared" si="3"/>
        <v>#N/A</v>
      </c>
      <c r="H55" s="100" t="e">
        <f t="shared" si="4"/>
        <v>#N/A</v>
      </c>
      <c r="I55" s="102" t="e">
        <f>(+H55*Selection!$B$34*Selection!$B$32)+((1-Selection!$B$34)*H55)</f>
        <v>#N/A</v>
      </c>
    </row>
    <row r="56" spans="1:9" x14ac:dyDescent="0.25">
      <c r="A56" s="94">
        <f t="shared" si="5"/>
        <v>50</v>
      </c>
      <c r="B56" s="72" t="str">
        <f>IF(Selection!$B$20="Choose Nursing Group","",VLOOKUP(Selection!$B$20,'Nursing Rates-PDPM'!$F$5:$G$29,2,FALSE))</f>
        <v/>
      </c>
      <c r="C56" s="100" t="e">
        <f>IF('Total Rate'!$B49=" "," ",IF(Selection!$B$33="Urban",VLOOKUP(Selection!$B$20,'Nursing Rates-PDPM'!$F$5:$I$29,3,FALSE),VLOOKUP(Selection!$B$20,'Nursing Rates-PDPM'!$F$5:$I$29,4,FALSE)))</f>
        <v>#N/A</v>
      </c>
      <c r="D56" s="72" t="str">
        <f>IF(Selection!$B$26="Choose NTA Score Range"," ",VLOOKUP(Selection!$B$26,'NTA-PDPM'!$B$5:$E$10,2,FALSE))</f>
        <v xml:space="preserve"> </v>
      </c>
      <c r="E56" s="100" t="e">
        <f>IF('Total Rate'!$B49=" "," ",IF(Selection!$B$33="Urban",VLOOKUP(Selection!$B$26,'NTA-PDPM'!$B$5:$E$10,3,FALSE),VLOOKUP(Selection!$B$26,'NTA-PDPM'!$B$5:$EI$10,4,FALSE)))</f>
        <v>#N/A</v>
      </c>
      <c r="F56" s="73">
        <v>1</v>
      </c>
      <c r="G56" s="100" t="e">
        <f t="shared" si="3"/>
        <v>#N/A</v>
      </c>
      <c r="H56" s="100" t="e">
        <f t="shared" si="4"/>
        <v>#N/A</v>
      </c>
      <c r="I56" s="102" t="e">
        <f>(+H56*Selection!$B$34*Selection!$B$32)+((1-Selection!$B$34)*H56)</f>
        <v>#N/A</v>
      </c>
    </row>
    <row r="57" spans="1:9" x14ac:dyDescent="0.25">
      <c r="A57" s="94">
        <f t="shared" si="5"/>
        <v>51</v>
      </c>
      <c r="B57" s="72" t="str">
        <f>IF(Selection!$B$20="Choose Nursing Group","",VLOOKUP(Selection!$B$20,'Nursing Rates-PDPM'!$F$5:$G$29,2,FALSE))</f>
        <v/>
      </c>
      <c r="C57" s="100" t="e">
        <f>IF('Total Rate'!$B50=" "," ",IF(Selection!$B$33="Urban",VLOOKUP(Selection!$B$20,'Nursing Rates-PDPM'!$F$5:$I$29,3,FALSE),VLOOKUP(Selection!$B$20,'Nursing Rates-PDPM'!$F$5:$I$29,4,FALSE)))</f>
        <v>#N/A</v>
      </c>
      <c r="D57" s="72" t="str">
        <f>IF(Selection!$B$26="Choose NTA Score Range"," ",VLOOKUP(Selection!$B$26,'NTA-PDPM'!$B$5:$E$10,2,FALSE))</f>
        <v xml:space="preserve"> </v>
      </c>
      <c r="E57" s="100" t="e">
        <f>IF('Total Rate'!$B50=" "," ",IF(Selection!$B$33="Urban",VLOOKUP(Selection!$B$26,'NTA-PDPM'!$B$5:$E$10,3,FALSE),VLOOKUP(Selection!$B$26,'NTA-PDPM'!$B$5:$EI$10,4,FALSE)))</f>
        <v>#N/A</v>
      </c>
      <c r="F57" s="73">
        <v>1</v>
      </c>
      <c r="G57" s="100" t="e">
        <f t="shared" si="3"/>
        <v>#N/A</v>
      </c>
      <c r="H57" s="100" t="e">
        <f t="shared" si="4"/>
        <v>#N/A</v>
      </c>
      <c r="I57" s="102" t="e">
        <f>(+H57*Selection!$B$34*Selection!$B$32)+((1-Selection!$B$34)*H57)</f>
        <v>#N/A</v>
      </c>
    </row>
    <row r="58" spans="1:9" x14ac:dyDescent="0.25">
      <c r="A58" s="94">
        <f t="shared" si="5"/>
        <v>52</v>
      </c>
      <c r="B58" s="72" t="str">
        <f>IF(Selection!$B$20="Choose Nursing Group","",VLOOKUP(Selection!$B$20,'Nursing Rates-PDPM'!$F$5:$G$29,2,FALSE))</f>
        <v/>
      </c>
      <c r="C58" s="100" t="e">
        <f>IF('Total Rate'!$B51=" "," ",IF(Selection!$B$33="Urban",VLOOKUP(Selection!$B$20,'Nursing Rates-PDPM'!$F$5:$I$29,3,FALSE),VLOOKUP(Selection!$B$20,'Nursing Rates-PDPM'!$F$5:$I$29,4,FALSE)))</f>
        <v>#N/A</v>
      </c>
      <c r="D58" s="72" t="str">
        <f>IF(Selection!$B$26="Choose NTA Score Range"," ",VLOOKUP(Selection!$B$26,'NTA-PDPM'!$B$5:$E$10,2,FALSE))</f>
        <v xml:space="preserve"> </v>
      </c>
      <c r="E58" s="100" t="e">
        <f>IF('Total Rate'!$B51=" "," ",IF(Selection!$B$33="Urban",VLOOKUP(Selection!$B$26,'NTA-PDPM'!$B$5:$E$10,3,FALSE),VLOOKUP(Selection!$B$26,'NTA-PDPM'!$B$5:$EI$10,4,FALSE)))</f>
        <v>#N/A</v>
      </c>
      <c r="F58" s="73">
        <v>1</v>
      </c>
      <c r="G58" s="100" t="e">
        <f t="shared" si="3"/>
        <v>#N/A</v>
      </c>
      <c r="H58" s="100" t="e">
        <f t="shared" si="4"/>
        <v>#N/A</v>
      </c>
      <c r="I58" s="102" t="e">
        <f>(+H58*Selection!$B$34*Selection!$B$32)+((1-Selection!$B$34)*H58)</f>
        <v>#N/A</v>
      </c>
    </row>
    <row r="59" spans="1:9" x14ac:dyDescent="0.25">
      <c r="A59" s="94">
        <f t="shared" si="5"/>
        <v>53</v>
      </c>
      <c r="B59" s="72" t="str">
        <f>IF(Selection!$B$20="Choose Nursing Group","",VLOOKUP(Selection!$B$20,'Nursing Rates-PDPM'!$F$5:$G$29,2,FALSE))</f>
        <v/>
      </c>
      <c r="C59" s="100" t="e">
        <f>IF('Total Rate'!$B52=" "," ",IF(Selection!$B$33="Urban",VLOOKUP(Selection!$B$20,'Nursing Rates-PDPM'!$F$5:$I$29,3,FALSE),VLOOKUP(Selection!$B$20,'Nursing Rates-PDPM'!$F$5:$I$29,4,FALSE)))</f>
        <v>#N/A</v>
      </c>
      <c r="D59" s="72" t="str">
        <f>IF(Selection!$B$26="Choose NTA Score Range"," ",VLOOKUP(Selection!$B$26,'NTA-PDPM'!$B$5:$E$10,2,FALSE))</f>
        <v xml:space="preserve"> </v>
      </c>
      <c r="E59" s="100" t="e">
        <f>IF('Total Rate'!$B52=" "," ",IF(Selection!$B$33="Urban",VLOOKUP(Selection!$B$26,'NTA-PDPM'!$B$5:$E$10,3,FALSE),VLOOKUP(Selection!$B$26,'NTA-PDPM'!$B$5:$EI$10,4,FALSE)))</f>
        <v>#N/A</v>
      </c>
      <c r="F59" s="73">
        <v>1</v>
      </c>
      <c r="G59" s="100" t="e">
        <f t="shared" si="3"/>
        <v>#N/A</v>
      </c>
      <c r="H59" s="100" t="e">
        <f t="shared" si="4"/>
        <v>#N/A</v>
      </c>
      <c r="I59" s="102" t="e">
        <f>(+H59*Selection!$B$34*Selection!$B$32)+((1-Selection!$B$34)*H59)</f>
        <v>#N/A</v>
      </c>
    </row>
    <row r="60" spans="1:9" x14ac:dyDescent="0.25">
      <c r="A60" s="94">
        <f t="shared" si="5"/>
        <v>54</v>
      </c>
      <c r="B60" s="72" t="str">
        <f>IF(Selection!$B$20="Choose Nursing Group","",VLOOKUP(Selection!$B$20,'Nursing Rates-PDPM'!$F$5:$G$29,2,FALSE))</f>
        <v/>
      </c>
      <c r="C60" s="100" t="e">
        <f>IF('Total Rate'!$B53=" "," ",IF(Selection!$B$33="Urban",VLOOKUP(Selection!$B$20,'Nursing Rates-PDPM'!$F$5:$I$29,3,FALSE),VLOOKUP(Selection!$B$20,'Nursing Rates-PDPM'!$F$5:$I$29,4,FALSE)))</f>
        <v>#N/A</v>
      </c>
      <c r="D60" s="72" t="str">
        <f>IF(Selection!$B$26="Choose NTA Score Range"," ",VLOOKUP(Selection!$B$26,'NTA-PDPM'!$B$5:$E$10,2,FALSE))</f>
        <v xml:space="preserve"> </v>
      </c>
      <c r="E60" s="100" t="e">
        <f>IF('Total Rate'!$B53=" "," ",IF(Selection!$B$33="Urban",VLOOKUP(Selection!$B$26,'NTA-PDPM'!$B$5:$E$10,3,FALSE),VLOOKUP(Selection!$B$26,'NTA-PDPM'!$B$5:$EI$10,4,FALSE)))</f>
        <v>#N/A</v>
      </c>
      <c r="F60" s="73">
        <v>1</v>
      </c>
      <c r="G60" s="100" t="e">
        <f t="shared" si="3"/>
        <v>#N/A</v>
      </c>
      <c r="H60" s="100" t="e">
        <f t="shared" si="4"/>
        <v>#N/A</v>
      </c>
      <c r="I60" s="102" t="e">
        <f>(+H60*Selection!$B$34*Selection!$B$32)+((1-Selection!$B$34)*H60)</f>
        <v>#N/A</v>
      </c>
    </row>
    <row r="61" spans="1:9" x14ac:dyDescent="0.25">
      <c r="A61" s="94">
        <f t="shared" si="5"/>
        <v>55</v>
      </c>
      <c r="B61" s="72" t="str">
        <f>IF(Selection!$B$20="Choose Nursing Group","",VLOOKUP(Selection!$B$20,'Nursing Rates-PDPM'!$F$5:$G$29,2,FALSE))</f>
        <v/>
      </c>
      <c r="C61" s="100" t="e">
        <f>IF('Total Rate'!$B54=" "," ",IF(Selection!$B$33="Urban",VLOOKUP(Selection!$B$20,'Nursing Rates-PDPM'!$F$5:$I$29,3,FALSE),VLOOKUP(Selection!$B$20,'Nursing Rates-PDPM'!$F$5:$I$29,4,FALSE)))</f>
        <v>#N/A</v>
      </c>
      <c r="D61" s="72" t="str">
        <f>IF(Selection!$B$26="Choose NTA Score Range"," ",VLOOKUP(Selection!$B$26,'NTA-PDPM'!$B$5:$E$10,2,FALSE))</f>
        <v xml:space="preserve"> </v>
      </c>
      <c r="E61" s="100" t="e">
        <f>IF('Total Rate'!$B54=" "," ",IF(Selection!$B$33="Urban",VLOOKUP(Selection!$B$26,'NTA-PDPM'!$B$5:$E$10,3,FALSE),VLOOKUP(Selection!$B$26,'NTA-PDPM'!$B$5:$EI$10,4,FALSE)))</f>
        <v>#N/A</v>
      </c>
      <c r="F61" s="73">
        <v>1</v>
      </c>
      <c r="G61" s="100" t="e">
        <f t="shared" si="3"/>
        <v>#N/A</v>
      </c>
      <c r="H61" s="100" t="e">
        <f t="shared" si="4"/>
        <v>#N/A</v>
      </c>
      <c r="I61" s="102" t="e">
        <f>(+H61*Selection!$B$34*Selection!$B$32)+((1-Selection!$B$34)*H61)</f>
        <v>#N/A</v>
      </c>
    </row>
    <row r="62" spans="1:9" x14ac:dyDescent="0.25">
      <c r="A62" s="94">
        <f t="shared" si="5"/>
        <v>56</v>
      </c>
      <c r="B62" s="72" t="str">
        <f>IF(Selection!$B$20="Choose Nursing Group","",VLOOKUP(Selection!$B$20,'Nursing Rates-PDPM'!$F$5:$G$29,2,FALSE))</f>
        <v/>
      </c>
      <c r="C62" s="100" t="e">
        <f>IF('Total Rate'!$B55=" "," ",IF(Selection!$B$33="Urban",VLOOKUP(Selection!$B$20,'Nursing Rates-PDPM'!$F$5:$I$29,3,FALSE),VLOOKUP(Selection!$B$20,'Nursing Rates-PDPM'!$F$5:$I$29,4,FALSE)))</f>
        <v>#N/A</v>
      </c>
      <c r="D62" s="72" t="str">
        <f>IF(Selection!$B$26="Choose NTA Score Range"," ",VLOOKUP(Selection!$B$26,'NTA-PDPM'!$B$5:$E$10,2,FALSE))</f>
        <v xml:space="preserve"> </v>
      </c>
      <c r="E62" s="100" t="e">
        <f>IF('Total Rate'!$B55=" "," ",IF(Selection!$B$33="Urban",VLOOKUP(Selection!$B$26,'NTA-PDPM'!$B$5:$E$10,3,FALSE),VLOOKUP(Selection!$B$26,'NTA-PDPM'!$B$5:$EI$10,4,FALSE)))</f>
        <v>#N/A</v>
      </c>
      <c r="F62" s="73">
        <v>1</v>
      </c>
      <c r="G62" s="100" t="e">
        <f t="shared" si="3"/>
        <v>#N/A</v>
      </c>
      <c r="H62" s="100" t="e">
        <f t="shared" si="4"/>
        <v>#N/A</v>
      </c>
      <c r="I62" s="102" t="e">
        <f>(+H62*Selection!$B$34*Selection!$B$32)+((1-Selection!$B$34)*H62)</f>
        <v>#N/A</v>
      </c>
    </row>
    <row r="63" spans="1:9" x14ac:dyDescent="0.25">
      <c r="A63" s="94">
        <f t="shared" si="5"/>
        <v>57</v>
      </c>
      <c r="B63" s="72" t="str">
        <f>IF(Selection!$B$20="Choose Nursing Group","",VLOOKUP(Selection!$B$20,'Nursing Rates-PDPM'!$F$5:$G$29,2,FALSE))</f>
        <v/>
      </c>
      <c r="C63" s="100" t="e">
        <f>IF('Total Rate'!$B56=" "," ",IF(Selection!$B$33="Urban",VLOOKUP(Selection!$B$20,'Nursing Rates-PDPM'!$F$5:$I$29,3,FALSE),VLOOKUP(Selection!$B$20,'Nursing Rates-PDPM'!$F$5:$I$29,4,FALSE)))</f>
        <v>#N/A</v>
      </c>
      <c r="D63" s="72" t="str">
        <f>IF(Selection!$B$26="Choose NTA Score Range"," ",VLOOKUP(Selection!$B$26,'NTA-PDPM'!$B$5:$E$10,2,FALSE))</f>
        <v xml:space="preserve"> </v>
      </c>
      <c r="E63" s="100" t="e">
        <f>IF('Total Rate'!$B56=" "," ",IF(Selection!$B$33="Urban",VLOOKUP(Selection!$B$26,'NTA-PDPM'!$B$5:$E$10,3,FALSE),VLOOKUP(Selection!$B$26,'NTA-PDPM'!$B$5:$EI$10,4,FALSE)))</f>
        <v>#N/A</v>
      </c>
      <c r="F63" s="73">
        <v>1</v>
      </c>
      <c r="G63" s="100" t="e">
        <f t="shared" si="3"/>
        <v>#N/A</v>
      </c>
      <c r="H63" s="100" t="e">
        <f t="shared" si="4"/>
        <v>#N/A</v>
      </c>
      <c r="I63" s="102" t="e">
        <f>(+H63*Selection!$B$34*Selection!$B$32)+((1-Selection!$B$34)*H63)</f>
        <v>#N/A</v>
      </c>
    </row>
    <row r="64" spans="1:9" x14ac:dyDescent="0.25">
      <c r="A64" s="94">
        <f t="shared" si="5"/>
        <v>58</v>
      </c>
      <c r="B64" s="72" t="str">
        <f>IF(Selection!$B$20="Choose Nursing Group","",VLOOKUP(Selection!$B$20,'Nursing Rates-PDPM'!$F$5:$G$29,2,FALSE))</f>
        <v/>
      </c>
      <c r="C64" s="100" t="e">
        <f>IF('Total Rate'!$B57=" "," ",IF(Selection!$B$33="Urban",VLOOKUP(Selection!$B$20,'Nursing Rates-PDPM'!$F$5:$I$29,3,FALSE),VLOOKUP(Selection!$B$20,'Nursing Rates-PDPM'!$F$5:$I$29,4,FALSE)))</f>
        <v>#N/A</v>
      </c>
      <c r="D64" s="72" t="str">
        <f>IF(Selection!$B$26="Choose NTA Score Range"," ",VLOOKUP(Selection!$B$26,'NTA-PDPM'!$B$5:$E$10,2,FALSE))</f>
        <v xml:space="preserve"> </v>
      </c>
      <c r="E64" s="100" t="e">
        <f>IF('Total Rate'!$B57=" "," ",IF(Selection!$B$33="Urban",VLOOKUP(Selection!$B$26,'NTA-PDPM'!$B$5:$E$10,3,FALSE),VLOOKUP(Selection!$B$26,'NTA-PDPM'!$B$5:$EI$10,4,FALSE)))</f>
        <v>#N/A</v>
      </c>
      <c r="F64" s="73">
        <v>1</v>
      </c>
      <c r="G64" s="100" t="e">
        <f t="shared" si="3"/>
        <v>#N/A</v>
      </c>
      <c r="H64" s="100" t="e">
        <f t="shared" si="4"/>
        <v>#N/A</v>
      </c>
      <c r="I64" s="102" t="e">
        <f>(+H64*Selection!$B$34*Selection!$B$32)+((1-Selection!$B$34)*H64)</f>
        <v>#N/A</v>
      </c>
    </row>
    <row r="65" spans="1:9" x14ac:dyDescent="0.25">
      <c r="A65" s="94">
        <f t="shared" si="5"/>
        <v>59</v>
      </c>
      <c r="B65" s="72" t="str">
        <f>IF(Selection!$B$20="Choose Nursing Group","",VLOOKUP(Selection!$B$20,'Nursing Rates-PDPM'!$F$5:$G$29,2,FALSE))</f>
        <v/>
      </c>
      <c r="C65" s="100" t="e">
        <f>IF('Total Rate'!$B58=" "," ",IF(Selection!$B$33="Urban",VLOOKUP(Selection!$B$20,'Nursing Rates-PDPM'!$F$5:$I$29,3,FALSE),VLOOKUP(Selection!$B$20,'Nursing Rates-PDPM'!$F$5:$I$29,4,FALSE)))</f>
        <v>#N/A</v>
      </c>
      <c r="D65" s="72" t="str">
        <f>IF(Selection!$B$26="Choose NTA Score Range"," ",VLOOKUP(Selection!$B$26,'NTA-PDPM'!$B$5:$E$10,2,FALSE))</f>
        <v xml:space="preserve"> </v>
      </c>
      <c r="E65" s="100" t="e">
        <f>IF('Total Rate'!$B58=" "," ",IF(Selection!$B$33="Urban",VLOOKUP(Selection!$B$26,'NTA-PDPM'!$B$5:$E$10,3,FALSE),VLOOKUP(Selection!$B$26,'NTA-PDPM'!$B$5:$EI$10,4,FALSE)))</f>
        <v>#N/A</v>
      </c>
      <c r="F65" s="73">
        <v>1</v>
      </c>
      <c r="G65" s="100" t="e">
        <f t="shared" si="3"/>
        <v>#N/A</v>
      </c>
      <c r="H65" s="100" t="e">
        <f t="shared" si="4"/>
        <v>#N/A</v>
      </c>
      <c r="I65" s="102" t="e">
        <f>(+H65*Selection!$B$34*Selection!$B$32)+((1-Selection!$B$34)*H65)</f>
        <v>#N/A</v>
      </c>
    </row>
    <row r="66" spans="1:9" x14ac:dyDescent="0.25">
      <c r="A66" s="94">
        <f t="shared" si="5"/>
        <v>60</v>
      </c>
      <c r="B66" s="72" t="str">
        <f>IF(Selection!$B$20="Choose Nursing Group","",VLOOKUP(Selection!$B$20,'Nursing Rates-PDPM'!$F$5:$G$29,2,FALSE))</f>
        <v/>
      </c>
      <c r="C66" s="100" t="e">
        <f>IF('Total Rate'!$B59=" "," ",IF(Selection!$B$33="Urban",VLOOKUP(Selection!$B$20,'Nursing Rates-PDPM'!$F$5:$I$29,3,FALSE),VLOOKUP(Selection!$B$20,'Nursing Rates-PDPM'!$F$5:$I$29,4,FALSE)))</f>
        <v>#N/A</v>
      </c>
      <c r="D66" s="72" t="str">
        <f>IF(Selection!$B$26="Choose NTA Score Range"," ",VLOOKUP(Selection!$B$26,'NTA-PDPM'!$B$5:$E$10,2,FALSE))</f>
        <v xml:space="preserve"> </v>
      </c>
      <c r="E66" s="100" t="e">
        <f>IF('Total Rate'!$B59=" "," ",IF(Selection!$B$33="Urban",VLOOKUP(Selection!$B$26,'NTA-PDPM'!$B$5:$E$10,3,FALSE),VLOOKUP(Selection!$B$26,'NTA-PDPM'!$B$5:$EI$10,4,FALSE)))</f>
        <v>#N/A</v>
      </c>
      <c r="F66" s="73">
        <v>1</v>
      </c>
      <c r="G66" s="100" t="e">
        <f t="shared" si="3"/>
        <v>#N/A</v>
      </c>
      <c r="H66" s="100" t="e">
        <f t="shared" si="4"/>
        <v>#N/A</v>
      </c>
      <c r="I66" s="102" t="e">
        <f>(+H66*Selection!$B$34*Selection!$B$32)+((1-Selection!$B$34)*H66)</f>
        <v>#N/A</v>
      </c>
    </row>
    <row r="67" spans="1:9" x14ac:dyDescent="0.25">
      <c r="A67" s="94">
        <f t="shared" si="5"/>
        <v>61</v>
      </c>
      <c r="B67" s="72" t="str">
        <f>IF(Selection!$B$20="Choose Nursing Group","",VLOOKUP(Selection!$B$20,'Nursing Rates-PDPM'!$F$5:$G$29,2,FALSE))</f>
        <v/>
      </c>
      <c r="C67" s="100" t="e">
        <f>IF('Total Rate'!$B60=" "," ",IF(Selection!$B$33="Urban",VLOOKUP(Selection!$B$20,'Nursing Rates-PDPM'!$F$5:$I$29,3,FALSE),VLOOKUP(Selection!$B$20,'Nursing Rates-PDPM'!$F$5:$I$29,4,FALSE)))</f>
        <v>#N/A</v>
      </c>
      <c r="D67" s="72" t="str">
        <f>IF(Selection!$B$26="Choose NTA Score Range"," ",VLOOKUP(Selection!$B$26,'NTA-PDPM'!$B$5:$E$10,2,FALSE))</f>
        <v xml:space="preserve"> </v>
      </c>
      <c r="E67" s="100" t="e">
        <f>IF('Total Rate'!$B60=" "," ",IF(Selection!$B$33="Urban",VLOOKUP(Selection!$B$26,'NTA-PDPM'!$B$5:$E$10,3,FALSE),VLOOKUP(Selection!$B$26,'NTA-PDPM'!$B$5:$EI$10,4,FALSE)))</f>
        <v>#N/A</v>
      </c>
      <c r="F67" s="73">
        <v>1</v>
      </c>
      <c r="G67" s="100" t="e">
        <f t="shared" si="3"/>
        <v>#N/A</v>
      </c>
      <c r="H67" s="100" t="e">
        <f t="shared" si="4"/>
        <v>#N/A</v>
      </c>
      <c r="I67" s="102" t="e">
        <f>(+H67*Selection!$B$34*Selection!$B$32)+((1-Selection!$B$34)*H67)</f>
        <v>#N/A</v>
      </c>
    </row>
    <row r="68" spans="1:9" x14ac:dyDescent="0.25">
      <c r="A68" s="94">
        <f t="shared" si="5"/>
        <v>62</v>
      </c>
      <c r="B68" s="72" t="str">
        <f>IF(Selection!$B$20="Choose Nursing Group","",VLOOKUP(Selection!$B$20,'Nursing Rates-PDPM'!$F$5:$G$29,2,FALSE))</f>
        <v/>
      </c>
      <c r="C68" s="100" t="e">
        <f>IF('Total Rate'!$B61=" "," ",IF(Selection!$B$33="Urban",VLOOKUP(Selection!$B$20,'Nursing Rates-PDPM'!$F$5:$I$29,3,FALSE),VLOOKUP(Selection!$B$20,'Nursing Rates-PDPM'!$F$5:$I$29,4,FALSE)))</f>
        <v>#N/A</v>
      </c>
      <c r="D68" s="72" t="str">
        <f>IF(Selection!$B$26="Choose NTA Score Range"," ",VLOOKUP(Selection!$B$26,'NTA-PDPM'!$B$5:$E$10,2,FALSE))</f>
        <v xml:space="preserve"> </v>
      </c>
      <c r="E68" s="100" t="e">
        <f>IF('Total Rate'!$B61=" "," ",IF(Selection!$B$33="Urban",VLOOKUP(Selection!$B$26,'NTA-PDPM'!$B$5:$E$10,3,FALSE),VLOOKUP(Selection!$B$26,'NTA-PDPM'!$B$5:$EI$10,4,FALSE)))</f>
        <v>#N/A</v>
      </c>
      <c r="F68" s="73">
        <v>1</v>
      </c>
      <c r="G68" s="100" t="e">
        <f t="shared" si="3"/>
        <v>#N/A</v>
      </c>
      <c r="H68" s="100" t="e">
        <f t="shared" si="4"/>
        <v>#N/A</v>
      </c>
      <c r="I68" s="102" t="e">
        <f>(+H68*Selection!$B$34*Selection!$B$32)+((1-Selection!$B$34)*H68)</f>
        <v>#N/A</v>
      </c>
    </row>
    <row r="69" spans="1:9" x14ac:dyDescent="0.25">
      <c r="A69" s="94">
        <f t="shared" si="5"/>
        <v>63</v>
      </c>
      <c r="B69" s="72" t="str">
        <f>IF(Selection!$B$20="Choose Nursing Group","",VLOOKUP(Selection!$B$20,'Nursing Rates-PDPM'!$F$5:$G$29,2,FALSE))</f>
        <v/>
      </c>
      <c r="C69" s="100" t="e">
        <f>IF('Total Rate'!$B62=" "," ",IF(Selection!$B$33="Urban",VLOOKUP(Selection!$B$20,'Nursing Rates-PDPM'!$F$5:$I$29,3,FALSE),VLOOKUP(Selection!$B$20,'Nursing Rates-PDPM'!$F$5:$I$29,4,FALSE)))</f>
        <v>#N/A</v>
      </c>
      <c r="D69" s="72" t="str">
        <f>IF(Selection!$B$26="Choose NTA Score Range"," ",VLOOKUP(Selection!$B$26,'NTA-PDPM'!$B$5:$E$10,2,FALSE))</f>
        <v xml:space="preserve"> </v>
      </c>
      <c r="E69" s="100" t="e">
        <f>IF('Total Rate'!$B62=" "," ",IF(Selection!$B$33="Urban",VLOOKUP(Selection!$B$26,'NTA-PDPM'!$B$5:$E$10,3,FALSE),VLOOKUP(Selection!$B$26,'NTA-PDPM'!$B$5:$EI$10,4,FALSE)))</f>
        <v>#N/A</v>
      </c>
      <c r="F69" s="73">
        <v>1</v>
      </c>
      <c r="G69" s="100" t="e">
        <f t="shared" si="3"/>
        <v>#N/A</v>
      </c>
      <c r="H69" s="100" t="e">
        <f t="shared" si="4"/>
        <v>#N/A</v>
      </c>
      <c r="I69" s="102" t="e">
        <f>(+H69*Selection!$B$34*Selection!$B$32)+((1-Selection!$B$34)*H69)</f>
        <v>#N/A</v>
      </c>
    </row>
    <row r="70" spans="1:9" x14ac:dyDescent="0.25">
      <c r="A70" s="94">
        <f t="shared" si="5"/>
        <v>64</v>
      </c>
      <c r="B70" s="72" t="str">
        <f>IF(Selection!$B$20="Choose Nursing Group","",VLOOKUP(Selection!$B$20,'Nursing Rates-PDPM'!$F$5:$G$29,2,FALSE))</f>
        <v/>
      </c>
      <c r="C70" s="100" t="e">
        <f>IF('Total Rate'!$B63=" "," ",IF(Selection!$B$33="Urban",VLOOKUP(Selection!$B$20,'Nursing Rates-PDPM'!$F$5:$I$29,3,FALSE),VLOOKUP(Selection!$B$20,'Nursing Rates-PDPM'!$F$5:$I$29,4,FALSE)))</f>
        <v>#N/A</v>
      </c>
      <c r="D70" s="72" t="str">
        <f>IF(Selection!$B$26="Choose NTA Score Range"," ",VLOOKUP(Selection!$B$26,'NTA-PDPM'!$B$5:$E$10,2,FALSE))</f>
        <v xml:space="preserve"> </v>
      </c>
      <c r="E70" s="100" t="e">
        <f>IF('Total Rate'!$B63=" "," ",IF(Selection!$B$33="Urban",VLOOKUP(Selection!$B$26,'NTA-PDPM'!$B$5:$E$10,3,FALSE),VLOOKUP(Selection!$B$26,'NTA-PDPM'!$B$5:$EI$10,4,FALSE)))</f>
        <v>#N/A</v>
      </c>
      <c r="F70" s="73">
        <v>1</v>
      </c>
      <c r="G70" s="100" t="e">
        <f t="shared" si="3"/>
        <v>#N/A</v>
      </c>
      <c r="H70" s="100" t="e">
        <f t="shared" si="4"/>
        <v>#N/A</v>
      </c>
      <c r="I70" s="102" t="e">
        <f>(+H70*Selection!$B$34*Selection!$B$32)+((1-Selection!$B$34)*H70)</f>
        <v>#N/A</v>
      </c>
    </row>
    <row r="71" spans="1:9" x14ac:dyDescent="0.25">
      <c r="A71" s="94">
        <f t="shared" si="5"/>
        <v>65</v>
      </c>
      <c r="B71" s="72" t="str">
        <f>IF(Selection!$B$20="Choose Nursing Group","",VLOOKUP(Selection!$B$20,'Nursing Rates-PDPM'!$F$5:$G$29,2,FALSE))</f>
        <v/>
      </c>
      <c r="C71" s="100" t="e">
        <f>IF('Total Rate'!$B64=" "," ",IF(Selection!$B$33="Urban",VLOOKUP(Selection!$B$20,'Nursing Rates-PDPM'!$F$5:$I$29,3,FALSE),VLOOKUP(Selection!$B$20,'Nursing Rates-PDPM'!$F$5:$I$29,4,FALSE)))</f>
        <v>#N/A</v>
      </c>
      <c r="D71" s="72" t="str">
        <f>IF(Selection!$B$26="Choose NTA Score Range"," ",VLOOKUP(Selection!$B$26,'NTA-PDPM'!$B$5:$E$10,2,FALSE))</f>
        <v xml:space="preserve"> </v>
      </c>
      <c r="E71" s="100" t="e">
        <f>IF('Total Rate'!$B64=" "," ",IF(Selection!$B$33="Urban",VLOOKUP(Selection!$B$26,'NTA-PDPM'!$B$5:$E$10,3,FALSE),VLOOKUP(Selection!$B$26,'NTA-PDPM'!$B$5:$EI$10,4,FALSE)))</f>
        <v>#N/A</v>
      </c>
      <c r="F71" s="73">
        <v>1</v>
      </c>
      <c r="G71" s="100" t="e">
        <f t="shared" ref="G71:G102" si="6">+E71*F71</f>
        <v>#N/A</v>
      </c>
      <c r="H71" s="100" t="e">
        <f t="shared" ref="H71:H102" si="7">+C71+G71</f>
        <v>#N/A</v>
      </c>
      <c r="I71" s="102" t="e">
        <f>(+H71*Selection!$B$34*Selection!$B$32)+((1-Selection!$B$34)*H71)</f>
        <v>#N/A</v>
      </c>
    </row>
    <row r="72" spans="1:9" x14ac:dyDescent="0.25">
      <c r="A72" s="94">
        <f t="shared" ref="A72:A106" si="8">+A71+1</f>
        <v>66</v>
      </c>
      <c r="B72" s="72" t="str">
        <f>IF(Selection!$B$20="Choose Nursing Group","",VLOOKUP(Selection!$B$20,'Nursing Rates-PDPM'!$F$5:$G$29,2,FALSE))</f>
        <v/>
      </c>
      <c r="C72" s="100" t="e">
        <f>IF('Total Rate'!$B65=" "," ",IF(Selection!$B$33="Urban",VLOOKUP(Selection!$B$20,'Nursing Rates-PDPM'!$F$5:$I$29,3,FALSE),VLOOKUP(Selection!$B$20,'Nursing Rates-PDPM'!$F$5:$I$29,4,FALSE)))</f>
        <v>#N/A</v>
      </c>
      <c r="D72" s="72" t="str">
        <f>IF(Selection!$B$26="Choose NTA Score Range"," ",VLOOKUP(Selection!$B$26,'NTA-PDPM'!$B$5:$E$10,2,FALSE))</f>
        <v xml:space="preserve"> </v>
      </c>
      <c r="E72" s="100" t="e">
        <f>IF('Total Rate'!$B65=" "," ",IF(Selection!$B$33="Urban",VLOOKUP(Selection!$B$26,'NTA-PDPM'!$B$5:$E$10,3,FALSE),VLOOKUP(Selection!$B$26,'NTA-PDPM'!$B$5:$EI$10,4,FALSE)))</f>
        <v>#N/A</v>
      </c>
      <c r="F72" s="73">
        <v>1</v>
      </c>
      <c r="G72" s="100" t="e">
        <f t="shared" si="6"/>
        <v>#N/A</v>
      </c>
      <c r="H72" s="100" t="e">
        <f t="shared" si="7"/>
        <v>#N/A</v>
      </c>
      <c r="I72" s="102" t="e">
        <f>(+H72*Selection!$B$34*Selection!$B$32)+((1-Selection!$B$34)*H72)</f>
        <v>#N/A</v>
      </c>
    </row>
    <row r="73" spans="1:9" x14ac:dyDescent="0.25">
      <c r="A73" s="94">
        <f t="shared" si="8"/>
        <v>67</v>
      </c>
      <c r="B73" s="72" t="str">
        <f>IF(Selection!$B$20="Choose Nursing Group","",VLOOKUP(Selection!$B$20,'Nursing Rates-PDPM'!$F$5:$G$29,2,FALSE))</f>
        <v/>
      </c>
      <c r="C73" s="100" t="e">
        <f>IF('Total Rate'!$B66=" "," ",IF(Selection!$B$33="Urban",VLOOKUP(Selection!$B$20,'Nursing Rates-PDPM'!$F$5:$I$29,3,FALSE),VLOOKUP(Selection!$B$20,'Nursing Rates-PDPM'!$F$5:$I$29,4,FALSE)))</f>
        <v>#N/A</v>
      </c>
      <c r="D73" s="72" t="str">
        <f>IF(Selection!$B$26="Choose NTA Score Range"," ",VLOOKUP(Selection!$B$26,'NTA-PDPM'!$B$5:$E$10,2,FALSE))</f>
        <v xml:space="preserve"> </v>
      </c>
      <c r="E73" s="100" t="e">
        <f>IF('Total Rate'!$B66=" "," ",IF(Selection!$B$33="Urban",VLOOKUP(Selection!$B$26,'NTA-PDPM'!$B$5:$E$10,3,FALSE),VLOOKUP(Selection!$B$26,'NTA-PDPM'!$B$5:$EI$10,4,FALSE)))</f>
        <v>#N/A</v>
      </c>
      <c r="F73" s="73">
        <v>1</v>
      </c>
      <c r="G73" s="100" t="e">
        <f t="shared" si="6"/>
        <v>#N/A</v>
      </c>
      <c r="H73" s="100" t="e">
        <f t="shared" si="7"/>
        <v>#N/A</v>
      </c>
      <c r="I73" s="102" t="e">
        <f>(+H73*Selection!$B$34*Selection!$B$32)+((1-Selection!$B$34)*H73)</f>
        <v>#N/A</v>
      </c>
    </row>
    <row r="74" spans="1:9" x14ac:dyDescent="0.25">
      <c r="A74" s="94">
        <f t="shared" si="8"/>
        <v>68</v>
      </c>
      <c r="B74" s="72" t="str">
        <f>IF(Selection!$B$20="Choose Nursing Group","",VLOOKUP(Selection!$B$20,'Nursing Rates-PDPM'!$F$5:$G$29,2,FALSE))</f>
        <v/>
      </c>
      <c r="C74" s="100" t="e">
        <f>IF('Total Rate'!$B67=" "," ",IF(Selection!$B$33="Urban",VLOOKUP(Selection!$B$20,'Nursing Rates-PDPM'!$F$5:$I$29,3,FALSE),VLOOKUP(Selection!$B$20,'Nursing Rates-PDPM'!$F$5:$I$29,4,FALSE)))</f>
        <v>#N/A</v>
      </c>
      <c r="D74" s="72" t="str">
        <f>IF(Selection!$B$26="Choose NTA Score Range"," ",VLOOKUP(Selection!$B$26,'NTA-PDPM'!$B$5:$E$10,2,FALSE))</f>
        <v xml:space="preserve"> </v>
      </c>
      <c r="E74" s="100" t="e">
        <f>IF('Total Rate'!$B67=" "," ",IF(Selection!$B$33="Urban",VLOOKUP(Selection!$B$26,'NTA-PDPM'!$B$5:$E$10,3,FALSE),VLOOKUP(Selection!$B$26,'NTA-PDPM'!$B$5:$EI$10,4,FALSE)))</f>
        <v>#N/A</v>
      </c>
      <c r="F74" s="73">
        <v>1</v>
      </c>
      <c r="G74" s="100" t="e">
        <f t="shared" si="6"/>
        <v>#N/A</v>
      </c>
      <c r="H74" s="100" t="e">
        <f t="shared" si="7"/>
        <v>#N/A</v>
      </c>
      <c r="I74" s="102" t="e">
        <f>(+H74*Selection!$B$34*Selection!$B$32)+((1-Selection!$B$34)*H74)</f>
        <v>#N/A</v>
      </c>
    </row>
    <row r="75" spans="1:9" x14ac:dyDescent="0.25">
      <c r="A75" s="94">
        <f t="shared" si="8"/>
        <v>69</v>
      </c>
      <c r="B75" s="72" t="str">
        <f>IF(Selection!$B$20="Choose Nursing Group","",VLOOKUP(Selection!$B$20,'Nursing Rates-PDPM'!$F$5:$G$29,2,FALSE))</f>
        <v/>
      </c>
      <c r="C75" s="100" t="e">
        <f>IF('Total Rate'!$B68=" "," ",IF(Selection!$B$33="Urban",VLOOKUP(Selection!$B$20,'Nursing Rates-PDPM'!$F$5:$I$29,3,FALSE),VLOOKUP(Selection!$B$20,'Nursing Rates-PDPM'!$F$5:$I$29,4,FALSE)))</f>
        <v>#N/A</v>
      </c>
      <c r="D75" s="72" t="str">
        <f>IF(Selection!$B$26="Choose NTA Score Range"," ",VLOOKUP(Selection!$B$26,'NTA-PDPM'!$B$5:$E$10,2,FALSE))</f>
        <v xml:space="preserve"> </v>
      </c>
      <c r="E75" s="100" t="e">
        <f>IF('Total Rate'!$B68=" "," ",IF(Selection!$B$33="Urban",VLOOKUP(Selection!$B$26,'NTA-PDPM'!$B$5:$E$10,3,FALSE),VLOOKUP(Selection!$B$26,'NTA-PDPM'!$B$5:$EI$10,4,FALSE)))</f>
        <v>#N/A</v>
      </c>
      <c r="F75" s="73">
        <v>1</v>
      </c>
      <c r="G75" s="100" t="e">
        <f t="shared" si="6"/>
        <v>#N/A</v>
      </c>
      <c r="H75" s="100" t="e">
        <f t="shared" si="7"/>
        <v>#N/A</v>
      </c>
      <c r="I75" s="102" t="e">
        <f>(+H75*Selection!$B$34*Selection!$B$32)+((1-Selection!$B$34)*H75)</f>
        <v>#N/A</v>
      </c>
    </row>
    <row r="76" spans="1:9" x14ac:dyDescent="0.25">
      <c r="A76" s="94">
        <f t="shared" si="8"/>
        <v>70</v>
      </c>
      <c r="B76" s="72" t="str">
        <f>IF(Selection!$B$20="Choose Nursing Group","",VLOOKUP(Selection!$B$20,'Nursing Rates-PDPM'!$F$5:$G$29,2,FALSE))</f>
        <v/>
      </c>
      <c r="C76" s="100" t="e">
        <f>IF('Total Rate'!$B69=" "," ",IF(Selection!$B$33="Urban",VLOOKUP(Selection!$B$20,'Nursing Rates-PDPM'!$F$5:$I$29,3,FALSE),VLOOKUP(Selection!$B$20,'Nursing Rates-PDPM'!$F$5:$I$29,4,FALSE)))</f>
        <v>#N/A</v>
      </c>
      <c r="D76" s="72" t="str">
        <f>IF(Selection!$B$26="Choose NTA Score Range"," ",VLOOKUP(Selection!$B$26,'NTA-PDPM'!$B$5:$E$10,2,FALSE))</f>
        <v xml:space="preserve"> </v>
      </c>
      <c r="E76" s="100" t="e">
        <f>IF('Total Rate'!$B69=" "," ",IF(Selection!$B$33="Urban",VLOOKUP(Selection!$B$26,'NTA-PDPM'!$B$5:$E$10,3,FALSE),VLOOKUP(Selection!$B$26,'NTA-PDPM'!$B$5:$EI$10,4,FALSE)))</f>
        <v>#N/A</v>
      </c>
      <c r="F76" s="73">
        <v>1</v>
      </c>
      <c r="G76" s="100" t="e">
        <f t="shared" si="6"/>
        <v>#N/A</v>
      </c>
      <c r="H76" s="100" t="e">
        <f t="shared" si="7"/>
        <v>#N/A</v>
      </c>
      <c r="I76" s="102" t="e">
        <f>(+H76*Selection!$B$34*Selection!$B$32)+((1-Selection!$B$34)*H76)</f>
        <v>#N/A</v>
      </c>
    </row>
    <row r="77" spans="1:9" x14ac:dyDescent="0.25">
      <c r="A77" s="94">
        <f t="shared" si="8"/>
        <v>71</v>
      </c>
      <c r="B77" s="72" t="str">
        <f>IF(Selection!$B$20="Choose Nursing Group","",VLOOKUP(Selection!$B$20,'Nursing Rates-PDPM'!$F$5:$G$29,2,FALSE))</f>
        <v/>
      </c>
      <c r="C77" s="100" t="e">
        <f>IF('Total Rate'!$B70=" "," ",IF(Selection!$B$33="Urban",VLOOKUP(Selection!$B$20,'Nursing Rates-PDPM'!$F$5:$I$29,3,FALSE),VLOOKUP(Selection!$B$20,'Nursing Rates-PDPM'!$F$5:$I$29,4,FALSE)))</f>
        <v>#N/A</v>
      </c>
      <c r="D77" s="72" t="str">
        <f>IF(Selection!$B$26="Choose NTA Score Range"," ",VLOOKUP(Selection!$B$26,'NTA-PDPM'!$B$5:$E$10,2,FALSE))</f>
        <v xml:space="preserve"> </v>
      </c>
      <c r="E77" s="100" t="e">
        <f>IF('Total Rate'!$B70=" "," ",IF(Selection!$B$33="Urban",VLOOKUP(Selection!$B$26,'NTA-PDPM'!$B$5:$E$10,3,FALSE),VLOOKUP(Selection!$B$26,'NTA-PDPM'!$B$5:$EI$10,4,FALSE)))</f>
        <v>#N/A</v>
      </c>
      <c r="F77" s="73">
        <v>1</v>
      </c>
      <c r="G77" s="100" t="e">
        <f t="shared" si="6"/>
        <v>#N/A</v>
      </c>
      <c r="H77" s="100" t="e">
        <f t="shared" si="7"/>
        <v>#N/A</v>
      </c>
      <c r="I77" s="102" t="e">
        <f>(+H77*Selection!$B$34*Selection!$B$32)+((1-Selection!$B$34)*H77)</f>
        <v>#N/A</v>
      </c>
    </row>
    <row r="78" spans="1:9" x14ac:dyDescent="0.25">
      <c r="A78" s="94">
        <f t="shared" si="8"/>
        <v>72</v>
      </c>
      <c r="B78" s="72" t="str">
        <f>IF(Selection!$B$20="Choose Nursing Group","",VLOOKUP(Selection!$B$20,'Nursing Rates-PDPM'!$F$5:$G$29,2,FALSE))</f>
        <v/>
      </c>
      <c r="C78" s="100" t="e">
        <f>IF('Total Rate'!$B71=" "," ",IF(Selection!$B$33="Urban",VLOOKUP(Selection!$B$20,'Nursing Rates-PDPM'!$F$5:$I$29,3,FALSE),VLOOKUP(Selection!$B$20,'Nursing Rates-PDPM'!$F$5:$I$29,4,FALSE)))</f>
        <v>#N/A</v>
      </c>
      <c r="D78" s="72" t="str">
        <f>IF(Selection!$B$26="Choose NTA Score Range"," ",VLOOKUP(Selection!$B$26,'NTA-PDPM'!$B$5:$E$10,2,FALSE))</f>
        <v xml:space="preserve"> </v>
      </c>
      <c r="E78" s="100" t="e">
        <f>IF('Total Rate'!$B71=" "," ",IF(Selection!$B$33="Urban",VLOOKUP(Selection!$B$26,'NTA-PDPM'!$B$5:$E$10,3,FALSE),VLOOKUP(Selection!$B$26,'NTA-PDPM'!$B$5:$EI$10,4,FALSE)))</f>
        <v>#N/A</v>
      </c>
      <c r="F78" s="73">
        <v>1</v>
      </c>
      <c r="G78" s="100" t="e">
        <f t="shared" si="6"/>
        <v>#N/A</v>
      </c>
      <c r="H78" s="100" t="e">
        <f t="shared" si="7"/>
        <v>#N/A</v>
      </c>
      <c r="I78" s="102" t="e">
        <f>(+H78*Selection!$B$34*Selection!$B$32)+((1-Selection!$B$34)*H78)</f>
        <v>#N/A</v>
      </c>
    </row>
    <row r="79" spans="1:9" x14ac:dyDescent="0.25">
      <c r="A79" s="94">
        <f t="shared" si="8"/>
        <v>73</v>
      </c>
      <c r="B79" s="72" t="str">
        <f>IF(Selection!$B$20="Choose Nursing Group","",VLOOKUP(Selection!$B$20,'Nursing Rates-PDPM'!$F$5:$G$29,2,FALSE))</f>
        <v/>
      </c>
      <c r="C79" s="100" t="e">
        <f>IF('Total Rate'!$B72=" "," ",IF(Selection!$B$33="Urban",VLOOKUP(Selection!$B$20,'Nursing Rates-PDPM'!$F$5:$I$29,3,FALSE),VLOOKUP(Selection!$B$20,'Nursing Rates-PDPM'!$F$5:$I$29,4,FALSE)))</f>
        <v>#N/A</v>
      </c>
      <c r="D79" s="72" t="str">
        <f>IF(Selection!$B$26="Choose NTA Score Range"," ",VLOOKUP(Selection!$B$26,'NTA-PDPM'!$B$5:$E$10,2,FALSE))</f>
        <v xml:space="preserve"> </v>
      </c>
      <c r="E79" s="100" t="e">
        <f>IF('Total Rate'!$B72=" "," ",IF(Selection!$B$33="Urban",VLOOKUP(Selection!$B$26,'NTA-PDPM'!$B$5:$E$10,3,FALSE),VLOOKUP(Selection!$B$26,'NTA-PDPM'!$B$5:$EI$10,4,FALSE)))</f>
        <v>#N/A</v>
      </c>
      <c r="F79" s="73">
        <v>1</v>
      </c>
      <c r="G79" s="100" t="e">
        <f t="shared" si="6"/>
        <v>#N/A</v>
      </c>
      <c r="H79" s="100" t="e">
        <f t="shared" si="7"/>
        <v>#N/A</v>
      </c>
      <c r="I79" s="102" t="e">
        <f>(+H79*Selection!$B$34*Selection!$B$32)+((1-Selection!$B$34)*H79)</f>
        <v>#N/A</v>
      </c>
    </row>
    <row r="80" spans="1:9" x14ac:dyDescent="0.25">
      <c r="A80" s="94">
        <f t="shared" si="8"/>
        <v>74</v>
      </c>
      <c r="B80" s="72" t="str">
        <f>IF(Selection!$B$20="Choose Nursing Group","",VLOOKUP(Selection!$B$20,'Nursing Rates-PDPM'!$F$5:$G$29,2,FALSE))</f>
        <v/>
      </c>
      <c r="C80" s="100" t="e">
        <f>IF('Total Rate'!$B73=" "," ",IF(Selection!$B$33="Urban",VLOOKUP(Selection!$B$20,'Nursing Rates-PDPM'!$F$5:$I$29,3,FALSE),VLOOKUP(Selection!$B$20,'Nursing Rates-PDPM'!$F$5:$I$29,4,FALSE)))</f>
        <v>#N/A</v>
      </c>
      <c r="D80" s="72" t="str">
        <f>IF(Selection!$B$26="Choose NTA Score Range"," ",VLOOKUP(Selection!$B$26,'NTA-PDPM'!$B$5:$E$10,2,FALSE))</f>
        <v xml:space="preserve"> </v>
      </c>
      <c r="E80" s="100" t="e">
        <f>IF('Total Rate'!$B73=" "," ",IF(Selection!$B$33="Urban",VLOOKUP(Selection!$B$26,'NTA-PDPM'!$B$5:$E$10,3,FALSE),VLOOKUP(Selection!$B$26,'NTA-PDPM'!$B$5:$EI$10,4,FALSE)))</f>
        <v>#N/A</v>
      </c>
      <c r="F80" s="73">
        <v>1</v>
      </c>
      <c r="G80" s="100" t="e">
        <f t="shared" si="6"/>
        <v>#N/A</v>
      </c>
      <c r="H80" s="100" t="e">
        <f t="shared" si="7"/>
        <v>#N/A</v>
      </c>
      <c r="I80" s="102" t="e">
        <f>(+H80*Selection!$B$34*Selection!$B$32)+((1-Selection!$B$34)*H80)</f>
        <v>#N/A</v>
      </c>
    </row>
    <row r="81" spans="1:9" x14ac:dyDescent="0.25">
      <c r="A81" s="94">
        <f t="shared" si="8"/>
        <v>75</v>
      </c>
      <c r="B81" s="72" t="str">
        <f>IF(Selection!$B$20="Choose Nursing Group","",VLOOKUP(Selection!$B$20,'Nursing Rates-PDPM'!$F$5:$G$29,2,FALSE))</f>
        <v/>
      </c>
      <c r="C81" s="100" t="e">
        <f>IF('Total Rate'!$B74=" "," ",IF(Selection!$B$33="Urban",VLOOKUP(Selection!$B$20,'Nursing Rates-PDPM'!$F$5:$I$29,3,FALSE),VLOOKUP(Selection!$B$20,'Nursing Rates-PDPM'!$F$5:$I$29,4,FALSE)))</f>
        <v>#N/A</v>
      </c>
      <c r="D81" s="72" t="str">
        <f>IF(Selection!$B$26="Choose NTA Score Range"," ",VLOOKUP(Selection!$B$26,'NTA-PDPM'!$B$5:$E$10,2,FALSE))</f>
        <v xml:space="preserve"> </v>
      </c>
      <c r="E81" s="100" t="e">
        <f>IF('Total Rate'!$B74=" "," ",IF(Selection!$B$33="Urban",VLOOKUP(Selection!$B$26,'NTA-PDPM'!$B$5:$E$10,3,FALSE),VLOOKUP(Selection!$B$26,'NTA-PDPM'!$B$5:$EI$10,4,FALSE)))</f>
        <v>#N/A</v>
      </c>
      <c r="F81" s="73">
        <v>1</v>
      </c>
      <c r="G81" s="100" t="e">
        <f t="shared" si="6"/>
        <v>#N/A</v>
      </c>
      <c r="H81" s="100" t="e">
        <f t="shared" si="7"/>
        <v>#N/A</v>
      </c>
      <c r="I81" s="102" t="e">
        <f>(+H81*Selection!$B$34*Selection!$B$32)+((1-Selection!$B$34)*H81)</f>
        <v>#N/A</v>
      </c>
    </row>
    <row r="82" spans="1:9" x14ac:dyDescent="0.25">
      <c r="A82" s="94">
        <f t="shared" si="8"/>
        <v>76</v>
      </c>
      <c r="B82" s="72" t="str">
        <f>IF(Selection!$B$20="Choose Nursing Group","",VLOOKUP(Selection!$B$20,'Nursing Rates-PDPM'!$F$5:$G$29,2,FALSE))</f>
        <v/>
      </c>
      <c r="C82" s="100" t="e">
        <f>IF('Total Rate'!$B75=" "," ",IF(Selection!$B$33="Urban",VLOOKUP(Selection!$B$20,'Nursing Rates-PDPM'!$F$5:$I$29,3,FALSE),VLOOKUP(Selection!$B$20,'Nursing Rates-PDPM'!$F$5:$I$29,4,FALSE)))</f>
        <v>#N/A</v>
      </c>
      <c r="D82" s="72" t="str">
        <f>IF(Selection!$B$26="Choose NTA Score Range"," ",VLOOKUP(Selection!$B$26,'NTA-PDPM'!$B$5:$E$10,2,FALSE))</f>
        <v xml:space="preserve"> </v>
      </c>
      <c r="E82" s="100" t="e">
        <f>IF('Total Rate'!$B75=" "," ",IF(Selection!$B$33="Urban",VLOOKUP(Selection!$B$26,'NTA-PDPM'!$B$5:$E$10,3,FALSE),VLOOKUP(Selection!$B$26,'NTA-PDPM'!$B$5:$EI$10,4,FALSE)))</f>
        <v>#N/A</v>
      </c>
      <c r="F82" s="73">
        <v>1</v>
      </c>
      <c r="G82" s="100" t="e">
        <f t="shared" si="6"/>
        <v>#N/A</v>
      </c>
      <c r="H82" s="100" t="e">
        <f t="shared" si="7"/>
        <v>#N/A</v>
      </c>
      <c r="I82" s="102" t="e">
        <f>(+H82*Selection!$B$34*Selection!$B$32)+((1-Selection!$B$34)*H82)</f>
        <v>#N/A</v>
      </c>
    </row>
    <row r="83" spans="1:9" x14ac:dyDescent="0.25">
      <c r="A83" s="94">
        <f t="shared" si="8"/>
        <v>77</v>
      </c>
      <c r="B83" s="72" t="str">
        <f>IF(Selection!$B$20="Choose Nursing Group","",VLOOKUP(Selection!$B$20,'Nursing Rates-PDPM'!$F$5:$G$29,2,FALSE))</f>
        <v/>
      </c>
      <c r="C83" s="100" t="e">
        <f>IF('Total Rate'!$B76=" "," ",IF(Selection!$B$33="Urban",VLOOKUP(Selection!$B$20,'Nursing Rates-PDPM'!$F$5:$I$29,3,FALSE),VLOOKUP(Selection!$B$20,'Nursing Rates-PDPM'!$F$5:$I$29,4,FALSE)))</f>
        <v>#N/A</v>
      </c>
      <c r="D83" s="72" t="str">
        <f>IF(Selection!$B$26="Choose NTA Score Range"," ",VLOOKUP(Selection!$B$26,'NTA-PDPM'!$B$5:$E$10,2,FALSE))</f>
        <v xml:space="preserve"> </v>
      </c>
      <c r="E83" s="100" t="e">
        <f>IF('Total Rate'!$B76=" "," ",IF(Selection!$B$33="Urban",VLOOKUP(Selection!$B$26,'NTA-PDPM'!$B$5:$E$10,3,FALSE),VLOOKUP(Selection!$B$26,'NTA-PDPM'!$B$5:$EI$10,4,FALSE)))</f>
        <v>#N/A</v>
      </c>
      <c r="F83" s="73">
        <v>1</v>
      </c>
      <c r="G83" s="100" t="e">
        <f t="shared" si="6"/>
        <v>#N/A</v>
      </c>
      <c r="H83" s="100" t="e">
        <f t="shared" si="7"/>
        <v>#N/A</v>
      </c>
      <c r="I83" s="102" t="e">
        <f>(+H83*Selection!$B$34*Selection!$B$32)+((1-Selection!$B$34)*H83)</f>
        <v>#N/A</v>
      </c>
    </row>
    <row r="84" spans="1:9" x14ac:dyDescent="0.25">
      <c r="A84" s="94">
        <f t="shared" si="8"/>
        <v>78</v>
      </c>
      <c r="B84" s="72" t="str">
        <f>IF(Selection!$B$20="Choose Nursing Group","",VLOOKUP(Selection!$B$20,'Nursing Rates-PDPM'!$F$5:$G$29,2,FALSE))</f>
        <v/>
      </c>
      <c r="C84" s="100" t="e">
        <f>IF('Total Rate'!$B77=" "," ",IF(Selection!$B$33="Urban",VLOOKUP(Selection!$B$20,'Nursing Rates-PDPM'!$F$5:$I$29,3,FALSE),VLOOKUP(Selection!$B$20,'Nursing Rates-PDPM'!$F$5:$I$29,4,FALSE)))</f>
        <v>#N/A</v>
      </c>
      <c r="D84" s="72" t="str">
        <f>IF(Selection!$B$26="Choose NTA Score Range"," ",VLOOKUP(Selection!$B$26,'NTA-PDPM'!$B$5:$E$10,2,FALSE))</f>
        <v xml:space="preserve"> </v>
      </c>
      <c r="E84" s="100" t="e">
        <f>IF('Total Rate'!$B77=" "," ",IF(Selection!$B$33="Urban",VLOOKUP(Selection!$B$26,'NTA-PDPM'!$B$5:$E$10,3,FALSE),VLOOKUP(Selection!$B$26,'NTA-PDPM'!$B$5:$EI$10,4,FALSE)))</f>
        <v>#N/A</v>
      </c>
      <c r="F84" s="73">
        <v>1</v>
      </c>
      <c r="G84" s="100" t="e">
        <f t="shared" si="6"/>
        <v>#N/A</v>
      </c>
      <c r="H84" s="100" t="e">
        <f t="shared" si="7"/>
        <v>#N/A</v>
      </c>
      <c r="I84" s="102" t="e">
        <f>(+H84*Selection!$B$34*Selection!$B$32)+((1-Selection!$B$34)*H84)</f>
        <v>#N/A</v>
      </c>
    </row>
    <row r="85" spans="1:9" x14ac:dyDescent="0.25">
      <c r="A85" s="94">
        <f t="shared" si="8"/>
        <v>79</v>
      </c>
      <c r="B85" s="72" t="str">
        <f>IF(Selection!$B$20="Choose Nursing Group","",VLOOKUP(Selection!$B$20,'Nursing Rates-PDPM'!$F$5:$G$29,2,FALSE))</f>
        <v/>
      </c>
      <c r="C85" s="100" t="e">
        <f>IF('Total Rate'!$B78=" "," ",IF(Selection!$B$33="Urban",VLOOKUP(Selection!$B$20,'Nursing Rates-PDPM'!$F$5:$I$29,3,FALSE),VLOOKUP(Selection!$B$20,'Nursing Rates-PDPM'!$F$5:$I$29,4,FALSE)))</f>
        <v>#N/A</v>
      </c>
      <c r="D85" s="72" t="str">
        <f>IF(Selection!$B$26="Choose NTA Score Range"," ",VLOOKUP(Selection!$B$26,'NTA-PDPM'!$B$5:$E$10,2,FALSE))</f>
        <v xml:space="preserve"> </v>
      </c>
      <c r="E85" s="100" t="e">
        <f>IF('Total Rate'!$B78=" "," ",IF(Selection!$B$33="Urban",VLOOKUP(Selection!$B$26,'NTA-PDPM'!$B$5:$E$10,3,FALSE),VLOOKUP(Selection!$B$26,'NTA-PDPM'!$B$5:$EI$10,4,FALSE)))</f>
        <v>#N/A</v>
      </c>
      <c r="F85" s="73">
        <v>1</v>
      </c>
      <c r="G85" s="100" t="e">
        <f t="shared" si="6"/>
        <v>#N/A</v>
      </c>
      <c r="H85" s="100" t="e">
        <f t="shared" si="7"/>
        <v>#N/A</v>
      </c>
      <c r="I85" s="102" t="e">
        <f>(+H85*Selection!$B$34*Selection!$B$32)+((1-Selection!$B$34)*H85)</f>
        <v>#N/A</v>
      </c>
    </row>
    <row r="86" spans="1:9" x14ac:dyDescent="0.25">
      <c r="A86" s="94">
        <f t="shared" si="8"/>
        <v>80</v>
      </c>
      <c r="B86" s="72" t="str">
        <f>IF(Selection!$B$20="Choose Nursing Group","",VLOOKUP(Selection!$B$20,'Nursing Rates-PDPM'!$F$5:$G$29,2,FALSE))</f>
        <v/>
      </c>
      <c r="C86" s="100" t="e">
        <f>IF('Total Rate'!$B79=" "," ",IF(Selection!$B$33="Urban",VLOOKUP(Selection!$B$20,'Nursing Rates-PDPM'!$F$5:$I$29,3,FALSE),VLOOKUP(Selection!$B$20,'Nursing Rates-PDPM'!$F$5:$I$29,4,FALSE)))</f>
        <v>#N/A</v>
      </c>
      <c r="D86" s="72" t="str">
        <f>IF(Selection!$B$26="Choose NTA Score Range"," ",VLOOKUP(Selection!$B$26,'NTA-PDPM'!$B$5:$E$10,2,FALSE))</f>
        <v xml:space="preserve"> </v>
      </c>
      <c r="E86" s="100" t="e">
        <f>IF('Total Rate'!$B79=" "," ",IF(Selection!$B$33="Urban",VLOOKUP(Selection!$B$26,'NTA-PDPM'!$B$5:$E$10,3,FALSE),VLOOKUP(Selection!$B$26,'NTA-PDPM'!$B$5:$EI$10,4,FALSE)))</f>
        <v>#N/A</v>
      </c>
      <c r="F86" s="73">
        <v>1</v>
      </c>
      <c r="G86" s="100" t="e">
        <f t="shared" si="6"/>
        <v>#N/A</v>
      </c>
      <c r="H86" s="100" t="e">
        <f t="shared" si="7"/>
        <v>#N/A</v>
      </c>
      <c r="I86" s="102" t="e">
        <f>(+H86*Selection!$B$34*Selection!$B$32)+((1-Selection!$B$34)*H86)</f>
        <v>#N/A</v>
      </c>
    </row>
    <row r="87" spans="1:9" x14ac:dyDescent="0.25">
      <c r="A87" s="94">
        <f t="shared" si="8"/>
        <v>81</v>
      </c>
      <c r="B87" s="72" t="str">
        <f>IF(Selection!$B$20="Choose Nursing Group","",VLOOKUP(Selection!$B$20,'Nursing Rates-PDPM'!$F$5:$G$29,2,FALSE))</f>
        <v/>
      </c>
      <c r="C87" s="100" t="e">
        <f>IF('Total Rate'!$B80=" "," ",IF(Selection!$B$33="Urban",VLOOKUP(Selection!$B$20,'Nursing Rates-PDPM'!$F$5:$I$29,3,FALSE),VLOOKUP(Selection!$B$20,'Nursing Rates-PDPM'!$F$5:$I$29,4,FALSE)))</f>
        <v>#N/A</v>
      </c>
      <c r="D87" s="72" t="str">
        <f>IF(Selection!$B$26="Choose NTA Score Range"," ",VLOOKUP(Selection!$B$26,'NTA-PDPM'!$B$5:$E$10,2,FALSE))</f>
        <v xml:space="preserve"> </v>
      </c>
      <c r="E87" s="100" t="e">
        <f>IF('Total Rate'!$B80=" "," ",IF(Selection!$B$33="Urban",VLOOKUP(Selection!$B$26,'NTA-PDPM'!$B$5:$E$10,3,FALSE),VLOOKUP(Selection!$B$26,'NTA-PDPM'!$B$5:$EI$10,4,FALSE)))</f>
        <v>#N/A</v>
      </c>
      <c r="F87" s="73">
        <v>1</v>
      </c>
      <c r="G87" s="100" t="e">
        <f t="shared" si="6"/>
        <v>#N/A</v>
      </c>
      <c r="H87" s="100" t="e">
        <f t="shared" si="7"/>
        <v>#N/A</v>
      </c>
      <c r="I87" s="102" t="e">
        <f>(+H87*Selection!$B$34*Selection!$B$32)+((1-Selection!$B$34)*H87)</f>
        <v>#N/A</v>
      </c>
    </row>
    <row r="88" spans="1:9" x14ac:dyDescent="0.25">
      <c r="A88" s="94">
        <f t="shared" si="8"/>
        <v>82</v>
      </c>
      <c r="B88" s="72" t="str">
        <f>IF(Selection!$B$20="Choose Nursing Group","",VLOOKUP(Selection!$B$20,'Nursing Rates-PDPM'!$F$5:$G$29,2,FALSE))</f>
        <v/>
      </c>
      <c r="C88" s="100" t="e">
        <f>IF('Total Rate'!$B81=" "," ",IF(Selection!$B$33="Urban",VLOOKUP(Selection!$B$20,'Nursing Rates-PDPM'!$F$5:$I$29,3,FALSE),VLOOKUP(Selection!$B$20,'Nursing Rates-PDPM'!$F$5:$I$29,4,FALSE)))</f>
        <v>#N/A</v>
      </c>
      <c r="D88" s="72" t="str">
        <f>IF(Selection!$B$26="Choose NTA Score Range"," ",VLOOKUP(Selection!$B$26,'NTA-PDPM'!$B$5:$E$10,2,FALSE))</f>
        <v xml:space="preserve"> </v>
      </c>
      <c r="E88" s="100" t="e">
        <f>IF('Total Rate'!$B81=" "," ",IF(Selection!$B$33="Urban",VLOOKUP(Selection!$B$26,'NTA-PDPM'!$B$5:$E$10,3,FALSE),VLOOKUP(Selection!$B$26,'NTA-PDPM'!$B$5:$EI$10,4,FALSE)))</f>
        <v>#N/A</v>
      </c>
      <c r="F88" s="73">
        <v>1</v>
      </c>
      <c r="G88" s="100" t="e">
        <f t="shared" si="6"/>
        <v>#N/A</v>
      </c>
      <c r="H88" s="100" t="e">
        <f t="shared" si="7"/>
        <v>#N/A</v>
      </c>
      <c r="I88" s="102" t="e">
        <f>(+H88*Selection!$B$34*Selection!$B$32)+((1-Selection!$B$34)*H88)</f>
        <v>#N/A</v>
      </c>
    </row>
    <row r="89" spans="1:9" x14ac:dyDescent="0.25">
      <c r="A89" s="94">
        <f t="shared" si="8"/>
        <v>83</v>
      </c>
      <c r="B89" s="72" t="str">
        <f>IF(Selection!$B$20="Choose Nursing Group","",VLOOKUP(Selection!$B$20,'Nursing Rates-PDPM'!$F$5:$G$29,2,FALSE))</f>
        <v/>
      </c>
      <c r="C89" s="100" t="e">
        <f>IF('Total Rate'!$B82=" "," ",IF(Selection!$B$33="Urban",VLOOKUP(Selection!$B$20,'Nursing Rates-PDPM'!$F$5:$I$29,3,FALSE),VLOOKUP(Selection!$B$20,'Nursing Rates-PDPM'!$F$5:$I$29,4,FALSE)))</f>
        <v>#N/A</v>
      </c>
      <c r="D89" s="72" t="str">
        <f>IF(Selection!$B$26="Choose NTA Score Range"," ",VLOOKUP(Selection!$B$26,'NTA-PDPM'!$B$5:$E$10,2,FALSE))</f>
        <v xml:space="preserve"> </v>
      </c>
      <c r="E89" s="100" t="e">
        <f>IF('Total Rate'!$B82=" "," ",IF(Selection!$B$33="Urban",VLOOKUP(Selection!$B$26,'NTA-PDPM'!$B$5:$E$10,3,FALSE),VLOOKUP(Selection!$B$26,'NTA-PDPM'!$B$5:$EI$10,4,FALSE)))</f>
        <v>#N/A</v>
      </c>
      <c r="F89" s="73">
        <v>1</v>
      </c>
      <c r="G89" s="100" t="e">
        <f t="shared" si="6"/>
        <v>#N/A</v>
      </c>
      <c r="H89" s="100" t="e">
        <f t="shared" si="7"/>
        <v>#N/A</v>
      </c>
      <c r="I89" s="102" t="e">
        <f>(+H89*Selection!$B$34*Selection!$B$32)+((1-Selection!$B$34)*H89)</f>
        <v>#N/A</v>
      </c>
    </row>
    <row r="90" spans="1:9" x14ac:dyDescent="0.25">
      <c r="A90" s="94">
        <f t="shared" si="8"/>
        <v>84</v>
      </c>
      <c r="B90" s="72" t="str">
        <f>IF(Selection!$B$20="Choose Nursing Group","",VLOOKUP(Selection!$B$20,'Nursing Rates-PDPM'!$F$5:$G$29,2,FALSE))</f>
        <v/>
      </c>
      <c r="C90" s="100" t="e">
        <f>IF('Total Rate'!$B83=" "," ",IF(Selection!$B$33="Urban",VLOOKUP(Selection!$B$20,'Nursing Rates-PDPM'!$F$5:$I$29,3,FALSE),VLOOKUP(Selection!$B$20,'Nursing Rates-PDPM'!$F$5:$I$29,4,FALSE)))</f>
        <v>#N/A</v>
      </c>
      <c r="D90" s="72" t="str">
        <f>IF(Selection!$B$26="Choose NTA Score Range"," ",VLOOKUP(Selection!$B$26,'NTA-PDPM'!$B$5:$E$10,2,FALSE))</f>
        <v xml:space="preserve"> </v>
      </c>
      <c r="E90" s="100" t="e">
        <f>IF('Total Rate'!$B83=" "," ",IF(Selection!$B$33="Urban",VLOOKUP(Selection!$B$26,'NTA-PDPM'!$B$5:$E$10,3,FALSE),VLOOKUP(Selection!$B$26,'NTA-PDPM'!$B$5:$EI$10,4,FALSE)))</f>
        <v>#N/A</v>
      </c>
      <c r="F90" s="73">
        <v>1</v>
      </c>
      <c r="G90" s="100" t="e">
        <f t="shared" si="6"/>
        <v>#N/A</v>
      </c>
      <c r="H90" s="100" t="e">
        <f t="shared" si="7"/>
        <v>#N/A</v>
      </c>
      <c r="I90" s="102" t="e">
        <f>(+H90*Selection!$B$34*Selection!$B$32)+((1-Selection!$B$34)*H90)</f>
        <v>#N/A</v>
      </c>
    </row>
    <row r="91" spans="1:9" x14ac:dyDescent="0.25">
      <c r="A91" s="94">
        <f t="shared" si="8"/>
        <v>85</v>
      </c>
      <c r="B91" s="72" t="str">
        <f>IF(Selection!$B$20="Choose Nursing Group","",VLOOKUP(Selection!$B$20,'Nursing Rates-PDPM'!$F$5:$G$29,2,FALSE))</f>
        <v/>
      </c>
      <c r="C91" s="100" t="e">
        <f>IF('Total Rate'!$B84=" "," ",IF(Selection!$B$33="Urban",VLOOKUP(Selection!$B$20,'Nursing Rates-PDPM'!$F$5:$I$29,3,FALSE),VLOOKUP(Selection!$B$20,'Nursing Rates-PDPM'!$F$5:$I$29,4,FALSE)))</f>
        <v>#N/A</v>
      </c>
      <c r="D91" s="72" t="str">
        <f>IF(Selection!$B$26="Choose NTA Score Range"," ",VLOOKUP(Selection!$B$26,'NTA-PDPM'!$B$5:$E$10,2,FALSE))</f>
        <v xml:space="preserve"> </v>
      </c>
      <c r="E91" s="100" t="e">
        <f>IF('Total Rate'!$B84=" "," ",IF(Selection!$B$33="Urban",VLOOKUP(Selection!$B$26,'NTA-PDPM'!$B$5:$E$10,3,FALSE),VLOOKUP(Selection!$B$26,'NTA-PDPM'!$B$5:$EI$10,4,FALSE)))</f>
        <v>#N/A</v>
      </c>
      <c r="F91" s="73">
        <v>1</v>
      </c>
      <c r="G91" s="100" t="e">
        <f t="shared" si="6"/>
        <v>#N/A</v>
      </c>
      <c r="H91" s="100" t="e">
        <f t="shared" si="7"/>
        <v>#N/A</v>
      </c>
      <c r="I91" s="102" t="e">
        <f>(+H91*Selection!$B$34*Selection!$B$32)+((1-Selection!$B$34)*H91)</f>
        <v>#N/A</v>
      </c>
    </row>
    <row r="92" spans="1:9" x14ac:dyDescent="0.25">
      <c r="A92" s="94">
        <f t="shared" si="8"/>
        <v>86</v>
      </c>
      <c r="B92" s="72" t="str">
        <f>IF(Selection!$B$20="Choose Nursing Group","",VLOOKUP(Selection!$B$20,'Nursing Rates-PDPM'!$F$5:$G$29,2,FALSE))</f>
        <v/>
      </c>
      <c r="C92" s="100" t="e">
        <f>IF('Total Rate'!$B85=" "," ",IF(Selection!$B$33="Urban",VLOOKUP(Selection!$B$20,'Nursing Rates-PDPM'!$F$5:$I$29,3,FALSE),VLOOKUP(Selection!$B$20,'Nursing Rates-PDPM'!$F$5:$I$29,4,FALSE)))</f>
        <v>#N/A</v>
      </c>
      <c r="D92" s="72" t="str">
        <f>IF(Selection!$B$26="Choose NTA Score Range"," ",VLOOKUP(Selection!$B$26,'NTA-PDPM'!$B$5:$E$10,2,FALSE))</f>
        <v xml:space="preserve"> </v>
      </c>
      <c r="E92" s="100" t="e">
        <f>IF('Total Rate'!$B85=" "," ",IF(Selection!$B$33="Urban",VLOOKUP(Selection!$B$26,'NTA-PDPM'!$B$5:$E$10,3,FALSE),VLOOKUP(Selection!$B$26,'NTA-PDPM'!$B$5:$EI$10,4,FALSE)))</f>
        <v>#N/A</v>
      </c>
      <c r="F92" s="73">
        <v>1</v>
      </c>
      <c r="G92" s="100" t="e">
        <f t="shared" si="6"/>
        <v>#N/A</v>
      </c>
      <c r="H92" s="100" t="e">
        <f t="shared" si="7"/>
        <v>#N/A</v>
      </c>
      <c r="I92" s="102" t="e">
        <f>(+H92*Selection!$B$34*Selection!$B$32)+((1-Selection!$B$34)*H92)</f>
        <v>#N/A</v>
      </c>
    </row>
    <row r="93" spans="1:9" x14ac:dyDescent="0.25">
      <c r="A93" s="94">
        <f t="shared" si="8"/>
        <v>87</v>
      </c>
      <c r="B93" s="72" t="str">
        <f>IF(Selection!$B$20="Choose Nursing Group","",VLOOKUP(Selection!$B$20,'Nursing Rates-PDPM'!$F$5:$G$29,2,FALSE))</f>
        <v/>
      </c>
      <c r="C93" s="100" t="e">
        <f>IF('Total Rate'!$B86=" "," ",IF(Selection!$B$33="Urban",VLOOKUP(Selection!$B$20,'Nursing Rates-PDPM'!$F$5:$I$29,3,FALSE),VLOOKUP(Selection!$B$20,'Nursing Rates-PDPM'!$F$5:$I$29,4,FALSE)))</f>
        <v>#N/A</v>
      </c>
      <c r="D93" s="72" t="str">
        <f>IF(Selection!$B$26="Choose NTA Score Range"," ",VLOOKUP(Selection!$B$26,'NTA-PDPM'!$B$5:$E$10,2,FALSE))</f>
        <v xml:space="preserve"> </v>
      </c>
      <c r="E93" s="100" t="e">
        <f>IF('Total Rate'!$B86=" "," ",IF(Selection!$B$33="Urban",VLOOKUP(Selection!$B$26,'NTA-PDPM'!$B$5:$E$10,3,FALSE),VLOOKUP(Selection!$B$26,'NTA-PDPM'!$B$5:$EI$10,4,FALSE)))</f>
        <v>#N/A</v>
      </c>
      <c r="F93" s="73">
        <v>1</v>
      </c>
      <c r="G93" s="100" t="e">
        <f t="shared" si="6"/>
        <v>#N/A</v>
      </c>
      <c r="H93" s="100" t="e">
        <f t="shared" si="7"/>
        <v>#N/A</v>
      </c>
      <c r="I93" s="102" t="e">
        <f>(+H93*Selection!$B$34*Selection!$B$32)+((1-Selection!$B$34)*H93)</f>
        <v>#N/A</v>
      </c>
    </row>
    <row r="94" spans="1:9" x14ac:dyDescent="0.25">
      <c r="A94" s="94">
        <f t="shared" si="8"/>
        <v>88</v>
      </c>
      <c r="B94" s="72" t="str">
        <f>IF(Selection!$B$20="Choose Nursing Group","",VLOOKUP(Selection!$B$20,'Nursing Rates-PDPM'!$F$5:$G$29,2,FALSE))</f>
        <v/>
      </c>
      <c r="C94" s="100" t="e">
        <f>IF('Total Rate'!$B87=" "," ",IF(Selection!$B$33="Urban",VLOOKUP(Selection!$B$20,'Nursing Rates-PDPM'!$F$5:$I$29,3,FALSE),VLOOKUP(Selection!$B$20,'Nursing Rates-PDPM'!$F$5:$I$29,4,FALSE)))</f>
        <v>#N/A</v>
      </c>
      <c r="D94" s="72" t="str">
        <f>IF(Selection!$B$26="Choose NTA Score Range"," ",VLOOKUP(Selection!$B$26,'NTA-PDPM'!$B$5:$E$10,2,FALSE))</f>
        <v xml:space="preserve"> </v>
      </c>
      <c r="E94" s="100" t="e">
        <f>IF('Total Rate'!$B87=" "," ",IF(Selection!$B$33="Urban",VLOOKUP(Selection!$B$26,'NTA-PDPM'!$B$5:$E$10,3,FALSE),VLOOKUP(Selection!$B$26,'NTA-PDPM'!$B$5:$EI$10,4,FALSE)))</f>
        <v>#N/A</v>
      </c>
      <c r="F94" s="73">
        <v>1</v>
      </c>
      <c r="G94" s="100" t="e">
        <f t="shared" si="6"/>
        <v>#N/A</v>
      </c>
      <c r="H94" s="100" t="e">
        <f t="shared" si="7"/>
        <v>#N/A</v>
      </c>
      <c r="I94" s="102" t="e">
        <f>(+H94*Selection!$B$34*Selection!$B$32)+((1-Selection!$B$34)*H94)</f>
        <v>#N/A</v>
      </c>
    </row>
    <row r="95" spans="1:9" x14ac:dyDescent="0.25">
      <c r="A95" s="94">
        <f t="shared" si="8"/>
        <v>89</v>
      </c>
      <c r="B95" s="72" t="str">
        <f>IF(Selection!$B$20="Choose Nursing Group","",VLOOKUP(Selection!$B$20,'Nursing Rates-PDPM'!$F$5:$G$29,2,FALSE))</f>
        <v/>
      </c>
      <c r="C95" s="100" t="e">
        <f>IF('Total Rate'!$B88=" "," ",IF(Selection!$B$33="Urban",VLOOKUP(Selection!$B$20,'Nursing Rates-PDPM'!$F$5:$I$29,3,FALSE),VLOOKUP(Selection!$B$20,'Nursing Rates-PDPM'!$F$5:$I$29,4,FALSE)))</f>
        <v>#N/A</v>
      </c>
      <c r="D95" s="72" t="str">
        <f>IF(Selection!$B$26="Choose NTA Score Range"," ",VLOOKUP(Selection!$B$26,'NTA-PDPM'!$B$5:$E$10,2,FALSE))</f>
        <v xml:space="preserve"> </v>
      </c>
      <c r="E95" s="100" t="e">
        <f>IF('Total Rate'!$B88=" "," ",IF(Selection!$B$33="Urban",VLOOKUP(Selection!$B$26,'NTA-PDPM'!$B$5:$E$10,3,FALSE),VLOOKUP(Selection!$B$26,'NTA-PDPM'!$B$5:$EI$10,4,FALSE)))</f>
        <v>#N/A</v>
      </c>
      <c r="F95" s="73">
        <v>1</v>
      </c>
      <c r="G95" s="100" t="e">
        <f t="shared" si="6"/>
        <v>#N/A</v>
      </c>
      <c r="H95" s="100" t="e">
        <f t="shared" si="7"/>
        <v>#N/A</v>
      </c>
      <c r="I95" s="102" t="e">
        <f>(+H95*Selection!$B$34*Selection!$B$32)+((1-Selection!$B$34)*H95)</f>
        <v>#N/A</v>
      </c>
    </row>
    <row r="96" spans="1:9" x14ac:dyDescent="0.25">
      <c r="A96" s="94">
        <f t="shared" si="8"/>
        <v>90</v>
      </c>
      <c r="B96" s="72" t="str">
        <f>IF(Selection!$B$20="Choose Nursing Group","",VLOOKUP(Selection!$B$20,'Nursing Rates-PDPM'!$F$5:$G$29,2,FALSE))</f>
        <v/>
      </c>
      <c r="C96" s="100" t="e">
        <f>IF('Total Rate'!$B89=" "," ",IF(Selection!$B$33="Urban",VLOOKUP(Selection!$B$20,'Nursing Rates-PDPM'!$F$5:$I$29,3,FALSE),VLOOKUP(Selection!$B$20,'Nursing Rates-PDPM'!$F$5:$I$29,4,FALSE)))</f>
        <v>#N/A</v>
      </c>
      <c r="D96" s="72" t="str">
        <f>IF(Selection!$B$26="Choose NTA Score Range"," ",VLOOKUP(Selection!$B$26,'NTA-PDPM'!$B$5:$E$10,2,FALSE))</f>
        <v xml:space="preserve"> </v>
      </c>
      <c r="E96" s="100" t="e">
        <f>IF('Total Rate'!$B89=" "," ",IF(Selection!$B$33="Urban",VLOOKUP(Selection!$B$26,'NTA-PDPM'!$B$5:$E$10,3,FALSE),VLOOKUP(Selection!$B$26,'NTA-PDPM'!$B$5:$EI$10,4,FALSE)))</f>
        <v>#N/A</v>
      </c>
      <c r="F96" s="73">
        <v>1</v>
      </c>
      <c r="G96" s="100" t="e">
        <f t="shared" si="6"/>
        <v>#N/A</v>
      </c>
      <c r="H96" s="100" t="e">
        <f t="shared" si="7"/>
        <v>#N/A</v>
      </c>
      <c r="I96" s="102" t="e">
        <f>(+H96*Selection!$B$34*Selection!$B$32)+((1-Selection!$B$34)*H96)</f>
        <v>#N/A</v>
      </c>
    </row>
    <row r="97" spans="1:9" x14ac:dyDescent="0.25">
      <c r="A97" s="94">
        <f t="shared" si="8"/>
        <v>91</v>
      </c>
      <c r="B97" s="72" t="str">
        <f>IF(Selection!$B$20="Choose Nursing Group","",VLOOKUP(Selection!$B$20,'Nursing Rates-PDPM'!$F$5:$G$29,2,FALSE))</f>
        <v/>
      </c>
      <c r="C97" s="100" t="e">
        <f>IF('Total Rate'!$B90=" "," ",IF(Selection!$B$33="Urban",VLOOKUP(Selection!$B$20,'Nursing Rates-PDPM'!$F$5:$I$29,3,FALSE),VLOOKUP(Selection!$B$20,'Nursing Rates-PDPM'!$F$5:$I$29,4,FALSE)))</f>
        <v>#N/A</v>
      </c>
      <c r="D97" s="72" t="str">
        <f>IF(Selection!$B$26="Choose NTA Score Range"," ",VLOOKUP(Selection!$B$26,'NTA-PDPM'!$B$5:$E$10,2,FALSE))</f>
        <v xml:space="preserve"> </v>
      </c>
      <c r="E97" s="100" t="e">
        <f>IF('Total Rate'!$B90=" "," ",IF(Selection!$B$33="Urban",VLOOKUP(Selection!$B$26,'NTA-PDPM'!$B$5:$E$10,3,FALSE),VLOOKUP(Selection!$B$26,'NTA-PDPM'!$B$5:$EI$10,4,FALSE)))</f>
        <v>#N/A</v>
      </c>
      <c r="F97" s="73">
        <v>1</v>
      </c>
      <c r="G97" s="100" t="e">
        <f t="shared" si="6"/>
        <v>#N/A</v>
      </c>
      <c r="H97" s="100" t="e">
        <f t="shared" si="7"/>
        <v>#N/A</v>
      </c>
      <c r="I97" s="102" t="e">
        <f>(+H97*Selection!$B$34*Selection!$B$32)+((1-Selection!$B$34)*H97)</f>
        <v>#N/A</v>
      </c>
    </row>
    <row r="98" spans="1:9" x14ac:dyDescent="0.25">
      <c r="A98" s="94">
        <f t="shared" si="8"/>
        <v>92</v>
      </c>
      <c r="B98" s="72" t="str">
        <f>IF(Selection!$B$20="Choose Nursing Group","",VLOOKUP(Selection!$B$20,'Nursing Rates-PDPM'!$F$5:$G$29,2,FALSE))</f>
        <v/>
      </c>
      <c r="C98" s="100" t="e">
        <f>IF('Total Rate'!$B91=" "," ",IF(Selection!$B$33="Urban",VLOOKUP(Selection!$B$20,'Nursing Rates-PDPM'!$F$5:$I$29,3,FALSE),VLOOKUP(Selection!$B$20,'Nursing Rates-PDPM'!$F$5:$I$29,4,FALSE)))</f>
        <v>#N/A</v>
      </c>
      <c r="D98" s="72" t="str">
        <f>IF(Selection!$B$26="Choose NTA Score Range"," ",VLOOKUP(Selection!$B$26,'NTA-PDPM'!$B$5:$E$10,2,FALSE))</f>
        <v xml:space="preserve"> </v>
      </c>
      <c r="E98" s="100" t="e">
        <f>IF('Total Rate'!$B91=" "," ",IF(Selection!$B$33="Urban",VLOOKUP(Selection!$B$26,'NTA-PDPM'!$B$5:$E$10,3,FALSE),VLOOKUP(Selection!$B$26,'NTA-PDPM'!$B$5:$EI$10,4,FALSE)))</f>
        <v>#N/A</v>
      </c>
      <c r="F98" s="73">
        <v>1</v>
      </c>
      <c r="G98" s="100" t="e">
        <f t="shared" si="6"/>
        <v>#N/A</v>
      </c>
      <c r="H98" s="100" t="e">
        <f t="shared" si="7"/>
        <v>#N/A</v>
      </c>
      <c r="I98" s="102" t="e">
        <f>(+H98*Selection!$B$34*Selection!$B$32)+((1-Selection!$B$34)*H98)</f>
        <v>#N/A</v>
      </c>
    </row>
    <row r="99" spans="1:9" x14ac:dyDescent="0.25">
      <c r="A99" s="94">
        <f t="shared" si="8"/>
        <v>93</v>
      </c>
      <c r="B99" s="72" t="str">
        <f>IF(Selection!$B$20="Choose Nursing Group","",VLOOKUP(Selection!$B$20,'Nursing Rates-PDPM'!$F$5:$G$29,2,FALSE))</f>
        <v/>
      </c>
      <c r="C99" s="100" t="e">
        <f>IF('Total Rate'!$B92=" "," ",IF(Selection!$B$33="Urban",VLOOKUP(Selection!$B$20,'Nursing Rates-PDPM'!$F$5:$I$29,3,FALSE),VLOOKUP(Selection!$B$20,'Nursing Rates-PDPM'!$F$5:$I$29,4,FALSE)))</f>
        <v>#N/A</v>
      </c>
      <c r="D99" s="72" t="str">
        <f>IF(Selection!$B$26="Choose NTA Score Range"," ",VLOOKUP(Selection!$B$26,'NTA-PDPM'!$B$5:$E$10,2,FALSE))</f>
        <v xml:space="preserve"> </v>
      </c>
      <c r="E99" s="100" t="e">
        <f>IF('Total Rate'!$B92=" "," ",IF(Selection!$B$33="Urban",VLOOKUP(Selection!$B$26,'NTA-PDPM'!$B$5:$E$10,3,FALSE),VLOOKUP(Selection!$B$26,'NTA-PDPM'!$B$5:$EI$10,4,FALSE)))</f>
        <v>#N/A</v>
      </c>
      <c r="F99" s="73">
        <v>1</v>
      </c>
      <c r="G99" s="100" t="e">
        <f t="shared" si="6"/>
        <v>#N/A</v>
      </c>
      <c r="H99" s="100" t="e">
        <f t="shared" si="7"/>
        <v>#N/A</v>
      </c>
      <c r="I99" s="102" t="e">
        <f>(+H99*Selection!$B$34*Selection!$B$32)+((1-Selection!$B$34)*H99)</f>
        <v>#N/A</v>
      </c>
    </row>
    <row r="100" spans="1:9" x14ac:dyDescent="0.25">
      <c r="A100" s="94">
        <f t="shared" si="8"/>
        <v>94</v>
      </c>
      <c r="B100" s="72" t="str">
        <f>IF(Selection!$B$20="Choose Nursing Group","",VLOOKUP(Selection!$B$20,'Nursing Rates-PDPM'!$F$5:$G$29,2,FALSE))</f>
        <v/>
      </c>
      <c r="C100" s="100" t="e">
        <f>IF('Total Rate'!$B93=" "," ",IF(Selection!$B$33="Urban",VLOOKUP(Selection!$B$20,'Nursing Rates-PDPM'!$F$5:$I$29,3,FALSE),VLOOKUP(Selection!$B$20,'Nursing Rates-PDPM'!$F$5:$I$29,4,FALSE)))</f>
        <v>#N/A</v>
      </c>
      <c r="D100" s="72" t="str">
        <f>IF(Selection!$B$26="Choose NTA Score Range"," ",VLOOKUP(Selection!$B$26,'NTA-PDPM'!$B$5:$E$10,2,FALSE))</f>
        <v xml:space="preserve"> </v>
      </c>
      <c r="E100" s="100" t="e">
        <f>IF('Total Rate'!$B93=" "," ",IF(Selection!$B$33="Urban",VLOOKUP(Selection!$B$26,'NTA-PDPM'!$B$5:$E$10,3,FALSE),VLOOKUP(Selection!$B$26,'NTA-PDPM'!$B$5:$EI$10,4,FALSE)))</f>
        <v>#N/A</v>
      </c>
      <c r="F100" s="73">
        <v>1</v>
      </c>
      <c r="G100" s="100" t="e">
        <f t="shared" si="6"/>
        <v>#N/A</v>
      </c>
      <c r="H100" s="100" t="e">
        <f t="shared" si="7"/>
        <v>#N/A</v>
      </c>
      <c r="I100" s="102" t="e">
        <f>(+H100*Selection!$B$34*Selection!$B$32)+((1-Selection!$B$34)*H100)</f>
        <v>#N/A</v>
      </c>
    </row>
    <row r="101" spans="1:9" x14ac:dyDescent="0.25">
      <c r="A101" s="94">
        <f t="shared" si="8"/>
        <v>95</v>
      </c>
      <c r="B101" s="72" t="str">
        <f>IF(Selection!$B$20="Choose Nursing Group","",VLOOKUP(Selection!$B$20,'Nursing Rates-PDPM'!$F$5:$G$29,2,FALSE))</f>
        <v/>
      </c>
      <c r="C101" s="100" t="e">
        <f>IF('Total Rate'!$B94=" "," ",IF(Selection!$B$33="Urban",VLOOKUP(Selection!$B$20,'Nursing Rates-PDPM'!$F$5:$I$29,3,FALSE),VLOOKUP(Selection!$B$20,'Nursing Rates-PDPM'!$F$5:$I$29,4,FALSE)))</f>
        <v>#N/A</v>
      </c>
      <c r="D101" s="72" t="str">
        <f>IF(Selection!$B$26="Choose NTA Score Range"," ",VLOOKUP(Selection!$B$26,'NTA-PDPM'!$B$5:$E$10,2,FALSE))</f>
        <v xml:space="preserve"> </v>
      </c>
      <c r="E101" s="100" t="e">
        <f>IF('Total Rate'!$B94=" "," ",IF(Selection!$B$33="Urban",VLOOKUP(Selection!$B$26,'NTA-PDPM'!$B$5:$E$10,3,FALSE),VLOOKUP(Selection!$B$26,'NTA-PDPM'!$B$5:$EI$10,4,FALSE)))</f>
        <v>#N/A</v>
      </c>
      <c r="F101" s="73">
        <v>1</v>
      </c>
      <c r="G101" s="100" t="e">
        <f t="shared" si="6"/>
        <v>#N/A</v>
      </c>
      <c r="H101" s="100" t="e">
        <f t="shared" si="7"/>
        <v>#N/A</v>
      </c>
      <c r="I101" s="102" t="e">
        <f>(+H101*Selection!$B$34*Selection!$B$32)+((1-Selection!$B$34)*H101)</f>
        <v>#N/A</v>
      </c>
    </row>
    <row r="102" spans="1:9" x14ac:dyDescent="0.25">
      <c r="A102" s="94">
        <f t="shared" si="8"/>
        <v>96</v>
      </c>
      <c r="B102" s="72" t="str">
        <f>IF(Selection!$B$20="Choose Nursing Group","",VLOOKUP(Selection!$B$20,'Nursing Rates-PDPM'!$F$5:$G$29,2,FALSE))</f>
        <v/>
      </c>
      <c r="C102" s="100" t="e">
        <f>IF('Total Rate'!$B95=" "," ",IF(Selection!$B$33="Urban",VLOOKUP(Selection!$B$20,'Nursing Rates-PDPM'!$F$5:$I$29,3,FALSE),VLOOKUP(Selection!$B$20,'Nursing Rates-PDPM'!$F$5:$I$29,4,FALSE)))</f>
        <v>#N/A</v>
      </c>
      <c r="D102" s="72" t="str">
        <f>IF(Selection!$B$26="Choose NTA Score Range"," ",VLOOKUP(Selection!$B$26,'NTA-PDPM'!$B$5:$E$10,2,FALSE))</f>
        <v xml:space="preserve"> </v>
      </c>
      <c r="E102" s="100" t="e">
        <f>IF('Total Rate'!$B95=" "," ",IF(Selection!$B$33="Urban",VLOOKUP(Selection!$B$26,'NTA-PDPM'!$B$5:$E$10,3,FALSE),VLOOKUP(Selection!$B$26,'NTA-PDPM'!$B$5:$EI$10,4,FALSE)))</f>
        <v>#N/A</v>
      </c>
      <c r="F102" s="73">
        <v>1</v>
      </c>
      <c r="G102" s="100" t="e">
        <f t="shared" si="6"/>
        <v>#N/A</v>
      </c>
      <c r="H102" s="100" t="e">
        <f t="shared" si="7"/>
        <v>#N/A</v>
      </c>
      <c r="I102" s="102" t="e">
        <f>(+H102*Selection!$B$34*Selection!$B$32)+((1-Selection!$B$34)*H102)</f>
        <v>#N/A</v>
      </c>
    </row>
    <row r="103" spans="1:9" x14ac:dyDescent="0.25">
      <c r="A103" s="94">
        <f t="shared" si="8"/>
        <v>97</v>
      </c>
      <c r="B103" s="72" t="str">
        <f>IF(Selection!$B$20="Choose Nursing Group","",VLOOKUP(Selection!$B$20,'Nursing Rates-PDPM'!$F$5:$G$29,2,FALSE))</f>
        <v/>
      </c>
      <c r="C103" s="100" t="e">
        <f>IF('Total Rate'!$B96=" "," ",IF(Selection!$B$33="Urban",VLOOKUP(Selection!$B$20,'Nursing Rates-PDPM'!$F$5:$I$29,3,FALSE),VLOOKUP(Selection!$B$20,'Nursing Rates-PDPM'!$F$5:$I$29,4,FALSE)))</f>
        <v>#N/A</v>
      </c>
      <c r="D103" s="72" t="str">
        <f>IF(Selection!$B$26="Choose NTA Score Range"," ",VLOOKUP(Selection!$B$26,'NTA-PDPM'!$B$5:$E$10,2,FALSE))</f>
        <v xml:space="preserve"> </v>
      </c>
      <c r="E103" s="100" t="e">
        <f>IF('Total Rate'!$B96=" "," ",IF(Selection!$B$33="Urban",VLOOKUP(Selection!$B$26,'NTA-PDPM'!$B$5:$E$10,3,FALSE),VLOOKUP(Selection!$B$26,'NTA-PDPM'!$B$5:$EI$10,4,FALSE)))</f>
        <v>#N/A</v>
      </c>
      <c r="F103" s="73">
        <v>1</v>
      </c>
      <c r="G103" s="100" t="e">
        <f t="shared" ref="G103:G106" si="9">+E103*F103</f>
        <v>#N/A</v>
      </c>
      <c r="H103" s="100" t="e">
        <f t="shared" ref="H103:H106" si="10">+C103+G103</f>
        <v>#N/A</v>
      </c>
      <c r="I103" s="102" t="e">
        <f>(+H103*Selection!$B$34*Selection!$B$32)+((1-Selection!$B$34)*H103)</f>
        <v>#N/A</v>
      </c>
    </row>
    <row r="104" spans="1:9" x14ac:dyDescent="0.25">
      <c r="A104" s="94">
        <f t="shared" si="8"/>
        <v>98</v>
      </c>
      <c r="B104" s="72" t="str">
        <f>IF(Selection!$B$20="Choose Nursing Group","",VLOOKUP(Selection!$B$20,'Nursing Rates-PDPM'!$F$5:$G$29,2,FALSE))</f>
        <v/>
      </c>
      <c r="C104" s="100" t="e">
        <f>IF('Total Rate'!$B97=" "," ",IF(Selection!$B$33="Urban",VLOOKUP(Selection!$B$20,'Nursing Rates-PDPM'!$F$5:$I$29,3,FALSE),VLOOKUP(Selection!$B$20,'Nursing Rates-PDPM'!$F$5:$I$29,4,FALSE)))</f>
        <v>#N/A</v>
      </c>
      <c r="D104" s="72" t="str">
        <f>IF(Selection!$B$26="Choose NTA Score Range"," ",VLOOKUP(Selection!$B$26,'NTA-PDPM'!$B$5:$E$10,2,FALSE))</f>
        <v xml:space="preserve"> </v>
      </c>
      <c r="E104" s="100" t="e">
        <f>IF('Total Rate'!$B97=" "," ",IF(Selection!$B$33="Urban",VLOOKUP(Selection!$B$26,'NTA-PDPM'!$B$5:$E$10,3,FALSE),VLOOKUP(Selection!$B$26,'NTA-PDPM'!$B$5:$EI$10,4,FALSE)))</f>
        <v>#N/A</v>
      </c>
      <c r="F104" s="73">
        <v>1</v>
      </c>
      <c r="G104" s="100" t="e">
        <f t="shared" si="9"/>
        <v>#N/A</v>
      </c>
      <c r="H104" s="100" t="e">
        <f t="shared" si="10"/>
        <v>#N/A</v>
      </c>
      <c r="I104" s="102" t="e">
        <f>(+H104*Selection!$B$34*Selection!$B$32)+((1-Selection!$B$34)*H104)</f>
        <v>#N/A</v>
      </c>
    </row>
    <row r="105" spans="1:9" x14ac:dyDescent="0.25">
      <c r="A105" s="94">
        <f t="shared" si="8"/>
        <v>99</v>
      </c>
      <c r="B105" s="72" t="str">
        <f>IF(Selection!$B$20="Choose Nursing Group","",VLOOKUP(Selection!$B$20,'Nursing Rates-PDPM'!$F$5:$G$29,2,FALSE))</f>
        <v/>
      </c>
      <c r="C105" s="100" t="e">
        <f>IF('Total Rate'!$B98=" "," ",IF(Selection!$B$33="Urban",VLOOKUP(Selection!$B$20,'Nursing Rates-PDPM'!$F$5:$I$29,3,FALSE),VLOOKUP(Selection!$B$20,'Nursing Rates-PDPM'!$F$5:$I$29,4,FALSE)))</f>
        <v>#N/A</v>
      </c>
      <c r="D105" s="72" t="str">
        <f>IF(Selection!$B$26="Choose NTA Score Range"," ",VLOOKUP(Selection!$B$26,'NTA-PDPM'!$B$5:$E$10,2,FALSE))</f>
        <v xml:space="preserve"> </v>
      </c>
      <c r="E105" s="100" t="e">
        <f>IF('Total Rate'!$B98=" "," ",IF(Selection!$B$33="Urban",VLOOKUP(Selection!$B$26,'NTA-PDPM'!$B$5:$E$10,3,FALSE),VLOOKUP(Selection!$B$26,'NTA-PDPM'!$B$5:$EI$10,4,FALSE)))</f>
        <v>#N/A</v>
      </c>
      <c r="F105" s="73">
        <v>1</v>
      </c>
      <c r="G105" s="100" t="e">
        <f t="shared" si="9"/>
        <v>#N/A</v>
      </c>
      <c r="H105" s="100" t="e">
        <f t="shared" si="10"/>
        <v>#N/A</v>
      </c>
      <c r="I105" s="102" t="e">
        <f>(+H105*Selection!$B$34*Selection!$B$32)+((1-Selection!$B$34)*H105)</f>
        <v>#N/A</v>
      </c>
    </row>
    <row r="106" spans="1:9" ht="15.75" thickBot="1" x14ac:dyDescent="0.3">
      <c r="A106" s="96">
        <f t="shared" si="8"/>
        <v>100</v>
      </c>
      <c r="B106" s="75" t="str">
        <f>IF(Selection!$B$20="Choose Nursing Group","",VLOOKUP(Selection!$B$20,'Nursing Rates-PDPM'!$F$5:$G$29,2,FALSE))</f>
        <v/>
      </c>
      <c r="C106" s="101" t="e">
        <f>IF('Total Rate'!$B99=" "," ",IF(Selection!$B$33="Urban",VLOOKUP(Selection!$B$20,'Nursing Rates-PDPM'!$F$5:$I$29,3,FALSE),VLOOKUP(Selection!$B$20,'Nursing Rates-PDPM'!$F$5:$I$29,4,FALSE)))</f>
        <v>#N/A</v>
      </c>
      <c r="D106" s="75" t="str">
        <f>IF(Selection!$B$26="Choose NTA Score Range"," ",VLOOKUP(Selection!$B$26,'NTA-PDPM'!$B$5:$E$10,2,FALSE))</f>
        <v xml:space="preserve"> </v>
      </c>
      <c r="E106" s="101" t="e">
        <f>IF('Total Rate'!$B99=" "," ",IF(Selection!$B$33="Urban",VLOOKUP(Selection!$B$26,'NTA-PDPM'!$B$5:$E$10,3,FALSE),VLOOKUP(Selection!$B$26,'NTA-PDPM'!$B$5:$EI$10,4,FALSE)))</f>
        <v>#N/A</v>
      </c>
      <c r="F106" s="76">
        <v>1</v>
      </c>
      <c r="G106" s="101" t="e">
        <f t="shared" si="9"/>
        <v>#N/A</v>
      </c>
      <c r="H106" s="101" t="e">
        <f t="shared" si="10"/>
        <v>#N/A</v>
      </c>
      <c r="I106" s="103" t="e">
        <f>(+H106*Selection!$B$34*Selection!$B$32)+((1-Selection!$B$34)*H106)</f>
        <v>#N/A</v>
      </c>
    </row>
    <row r="107" spans="1:9" ht="16.5" thickBot="1" x14ac:dyDescent="0.3">
      <c r="A107" s="125" t="s">
        <v>6399</v>
      </c>
      <c r="B107" s="126"/>
      <c r="C107" s="126"/>
      <c r="D107" s="126"/>
      <c r="E107" s="126"/>
      <c r="F107" s="126"/>
      <c r="G107" s="126"/>
      <c r="H107" s="126"/>
      <c r="I107" s="127"/>
    </row>
  </sheetData>
  <mergeCells count="2">
    <mergeCell ref="A2:I2"/>
    <mergeCell ref="A1:I1"/>
  </mergeCells>
  <printOptions horizontalCentered="1"/>
  <pageMargins left="0.2" right="0.2" top="0.75" bottom="0.75" header="0.3" footer="0.3"/>
  <pageSetup scale="80" firstPageNumber="4" fitToHeight="2" orientation="portrait" useFirstPageNumber="1" r:id="rId1"/>
  <headerFooter>
    <oddFooter>&amp;CPage &amp;P of 9</oddFoot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7"/>
  <sheetViews>
    <sheetView zoomScale="90" zoomScaleNormal="90" workbookViewId="0">
      <selection activeCell="K8" sqref="K8"/>
    </sheetView>
  </sheetViews>
  <sheetFormatPr defaultColWidth="0" defaultRowHeight="15" zeroHeight="1" x14ac:dyDescent="0.25"/>
  <cols>
    <col min="1" max="1" width="11.140625" style="124" customWidth="1"/>
    <col min="2" max="10" width="11.140625" style="122" customWidth="1"/>
    <col min="11" max="11" width="11.140625" style="123" customWidth="1"/>
    <col min="12" max="18" width="0" hidden="1" customWidth="1"/>
    <col min="19" max="16384" width="9.140625" hidden="1"/>
  </cols>
  <sheetData>
    <row r="1" spans="1:11" x14ac:dyDescent="0.25">
      <c r="A1" s="203" t="str">
        <f>IF(+Selection!B15="","",+Selection!B15)</f>
        <v/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x14ac:dyDescent="0.25">
      <c r="A2" s="200" t="s">
        <v>6349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</row>
    <row r="3" spans="1:11" x14ac:dyDescent="0.25">
      <c r="A3" s="88" t="s">
        <v>4007</v>
      </c>
      <c r="B3" s="37" t="s">
        <v>6316</v>
      </c>
      <c r="C3" s="37" t="s">
        <v>6243</v>
      </c>
      <c r="D3" s="37" t="s">
        <v>6315</v>
      </c>
      <c r="E3" s="37" t="s">
        <v>6316</v>
      </c>
      <c r="F3" s="37" t="s">
        <v>6243</v>
      </c>
      <c r="G3" s="37" t="s">
        <v>6315</v>
      </c>
      <c r="H3" s="37" t="s">
        <v>6329</v>
      </c>
      <c r="I3" s="37" t="s">
        <v>6329</v>
      </c>
      <c r="J3" s="37" t="s">
        <v>6337</v>
      </c>
      <c r="K3" s="98" t="s">
        <v>6337</v>
      </c>
    </row>
    <row r="4" spans="1:11" x14ac:dyDescent="0.25">
      <c r="A4" s="88" t="s">
        <v>6246</v>
      </c>
      <c r="B4" s="37" t="s">
        <v>4</v>
      </c>
      <c r="C4" s="37" t="s">
        <v>4</v>
      </c>
      <c r="D4" s="37" t="s">
        <v>4</v>
      </c>
      <c r="E4" s="37" t="s">
        <v>6341</v>
      </c>
      <c r="F4" s="37" t="s">
        <v>6341</v>
      </c>
      <c r="G4" s="37" t="s">
        <v>6341</v>
      </c>
      <c r="H4" s="37" t="s">
        <v>4</v>
      </c>
      <c r="I4" s="37" t="s">
        <v>6244</v>
      </c>
      <c r="J4" s="37" t="s">
        <v>6347</v>
      </c>
      <c r="K4" s="98" t="s">
        <v>6347</v>
      </c>
    </row>
    <row r="5" spans="1:11" x14ac:dyDescent="0.25">
      <c r="A5" s="88"/>
      <c r="B5" s="37" t="s">
        <v>2</v>
      </c>
      <c r="C5" s="37" t="s">
        <v>6244</v>
      </c>
      <c r="D5" s="37" t="s">
        <v>6244</v>
      </c>
      <c r="E5" s="37" t="s">
        <v>6240</v>
      </c>
      <c r="F5" s="37" t="s">
        <v>5</v>
      </c>
      <c r="G5" s="37" t="s">
        <v>5</v>
      </c>
      <c r="H5" s="37" t="s">
        <v>2</v>
      </c>
      <c r="I5" s="37"/>
      <c r="J5" s="37" t="s">
        <v>6345</v>
      </c>
      <c r="K5" s="98" t="s">
        <v>384</v>
      </c>
    </row>
    <row r="6" spans="1:11" ht="15.75" thickBot="1" x14ac:dyDescent="0.3">
      <c r="A6" s="90"/>
      <c r="B6" s="82"/>
      <c r="C6" s="82"/>
      <c r="D6" s="82"/>
      <c r="E6" s="82" t="s">
        <v>6245</v>
      </c>
      <c r="F6" s="82" t="s">
        <v>6244</v>
      </c>
      <c r="G6" s="82" t="s">
        <v>6244</v>
      </c>
      <c r="H6" s="82"/>
      <c r="I6" s="82"/>
      <c r="J6" s="82"/>
      <c r="K6" s="99" t="s">
        <v>5</v>
      </c>
    </row>
    <row r="7" spans="1:11" x14ac:dyDescent="0.25">
      <c r="A7" s="92">
        <v>1</v>
      </c>
      <c r="B7" s="84" t="str">
        <f>IF(Selection!$B$22="Choose PT &amp; OT Group"," ",VLOOKUP(Selection!$B$22,'PT &amp; OT Rates-PDPM'!$I$2:$N$18,2,FALSE))</f>
        <v xml:space="preserve"> </v>
      </c>
      <c r="C7" s="104" t="str">
        <f>IF(Selection!$B$22="PT &amp; OT Group"," ",IF(Selection!$B$33="Urban",VLOOKUP(Selection!$B$22,'PT &amp; OT Rates-PDPM'!$I$2:$N$18,3),VLOOKUP(Selection!$B$22,'PT &amp; OT Rates-PDPM'!$I$2:$N$18,4)))</f>
        <v>Urban</v>
      </c>
      <c r="D7" s="104" t="str">
        <f>IF(Selection!$B$22="PT &amp; OT Group"," ",IF(Selection!$B$33="Urban",VLOOKUP(Selection!$B$22,'PT &amp; OT Rates-PDPM'!$I$2:$N$18,5),VLOOKUP(Selection!$B$22,'PT &amp; OT Rates-PDPM'!$I$2:$N$18,6)))</f>
        <v>Urban</v>
      </c>
      <c r="E7" s="85">
        <v>1</v>
      </c>
      <c r="F7" s="104" t="e">
        <f t="shared" ref="F7:F38" si="0">+C7*E7</f>
        <v>#VALUE!</v>
      </c>
      <c r="G7" s="104" t="e">
        <f t="shared" ref="G7:G38" si="1">+D7*E7</f>
        <v>#VALUE!</v>
      </c>
      <c r="H7" s="84" t="str">
        <f>IF(Selection!$B$24="Choose SLP Group"," ",VLOOKUP(Selection!$B$24,'SLP Rates-PDPM'!$I$2:$L$14,2,FALSE))</f>
        <v xml:space="preserve"> </v>
      </c>
      <c r="I7" s="104" t="str">
        <f>IF(Selection!$B$24="Choose SLP Group"," ",IF(Selection!$B$33="Urban",VLOOKUP(Selection!$B$24,'SLP Rates-PDPM'!$I$2:$L$14,3),VLOOKUP(Selection!$B$24,'SLP Rates-PDPM'!$I$2:$L$14,4)))</f>
        <v xml:space="preserve"> </v>
      </c>
      <c r="J7" s="104" t="e">
        <f t="shared" ref="J7:J38" si="2">+F7+G7+I7</f>
        <v>#VALUE!</v>
      </c>
      <c r="K7" s="107" t="e">
        <f>(+J7*Selection!$B$34*Selection!$B$32)+((1-Selection!$B$34)*J7)</f>
        <v>#VALUE!</v>
      </c>
    </row>
    <row r="8" spans="1:11" x14ac:dyDescent="0.25">
      <c r="A8" s="94">
        <f t="shared" ref="A8:A39" si="3">+A7+1</f>
        <v>2</v>
      </c>
      <c r="B8" s="62" t="str">
        <f>IF(Selection!$B$22="Choose PT &amp; OT Group"," ",VLOOKUP(Selection!$B$22,'PT &amp; OT Rates-PDPM'!$I$2:$N$18,2,FALSE))</f>
        <v xml:space="preserve"> </v>
      </c>
      <c r="C8" s="105" t="str">
        <f>IF(Selection!$B$22="PT &amp; OT Group"," ",IF(Selection!$B$33="Urban",VLOOKUP(Selection!$B$22,'PT &amp; OT Rates-PDPM'!$I$2:$L$18,3),VLOOKUP(Selection!$B$22,'PT &amp; OT Rates-PDPM'!$I$2:$L$18,4)))</f>
        <v>Urban</v>
      </c>
      <c r="D8" s="105" t="str">
        <f>IF(Selection!$B$22="PT &amp; OT Group"," ",IF(Selection!$B$33="Urban",VLOOKUP(Selection!$B$22,'PT &amp; OT Rates-PDPM'!$I$2:$N$18,5),VLOOKUP(Selection!$B$22,'PT &amp; OT Rates-PDPM'!$I$2:$N$18,6)))</f>
        <v>Urban</v>
      </c>
      <c r="E8" s="63">
        <v>1</v>
      </c>
      <c r="F8" s="105" t="e">
        <f t="shared" si="0"/>
        <v>#VALUE!</v>
      </c>
      <c r="G8" s="105" t="e">
        <f t="shared" si="1"/>
        <v>#VALUE!</v>
      </c>
      <c r="H8" s="62" t="str">
        <f>IF(Selection!$B$24="Choose SLP Group"," ",VLOOKUP(Selection!$B$24,'SLP Rates-PDPM'!$I$2:$L$14,2,FALSE))</f>
        <v xml:space="preserve"> </v>
      </c>
      <c r="I8" s="105" t="str">
        <f>IF(Selection!$B$24="Choose SLP Group"," ",IF(Selection!$B$33="Urban",VLOOKUP(Selection!$B$24,'SLP Rates-PDPM'!$I$2:$L$14,3),VLOOKUP(Selection!$B$24,'SLP Rates-PDPM'!$I$2:$L$14,4)))</f>
        <v xml:space="preserve"> </v>
      </c>
      <c r="J8" s="105" t="e">
        <f t="shared" si="2"/>
        <v>#VALUE!</v>
      </c>
      <c r="K8" s="108" t="e">
        <f>(+J8*Selection!$B$34*Selection!$B$32)+((1-Selection!$B$34)*J8)</f>
        <v>#VALUE!</v>
      </c>
    </row>
    <row r="9" spans="1:11" x14ac:dyDescent="0.25">
      <c r="A9" s="94">
        <f t="shared" si="3"/>
        <v>3</v>
      </c>
      <c r="B9" s="62" t="str">
        <f>IF(Selection!$B$22="Choose PT &amp; OT Group"," ",VLOOKUP(Selection!$B$22,'PT &amp; OT Rates-PDPM'!$I$2:$N$18,2,FALSE))</f>
        <v xml:space="preserve"> </v>
      </c>
      <c r="C9" s="105" t="str">
        <f>IF(Selection!$B$22="PT &amp; OT Group"," ",IF(Selection!$B$33="Urban",VLOOKUP(Selection!$B$22,'PT &amp; OT Rates-PDPM'!$I$2:$L$18,3),VLOOKUP(Selection!$B$22,'PT &amp; OT Rates-PDPM'!$I$2:$L$18,4)))</f>
        <v>Urban</v>
      </c>
      <c r="D9" s="105" t="str">
        <f>IF(Selection!$B$22="PT &amp; OT Group"," ",IF(Selection!$B$33="Urban",VLOOKUP(Selection!$B$22,'PT &amp; OT Rates-PDPM'!$I$2:$N$18,5),VLOOKUP(Selection!$B$22,'PT &amp; OT Rates-PDPM'!$I$2:$N$18,6)))</f>
        <v>Urban</v>
      </c>
      <c r="E9" s="63">
        <v>1</v>
      </c>
      <c r="F9" s="105" t="e">
        <f t="shared" si="0"/>
        <v>#VALUE!</v>
      </c>
      <c r="G9" s="105" t="e">
        <f t="shared" si="1"/>
        <v>#VALUE!</v>
      </c>
      <c r="H9" s="62" t="str">
        <f>IF(Selection!$B$24="Choose SLP Group"," ",VLOOKUP(Selection!$B$24,'SLP Rates-PDPM'!$I$2:$L$14,2,FALSE))</f>
        <v xml:space="preserve"> </v>
      </c>
      <c r="I9" s="105" t="str">
        <f>IF(Selection!$B$24="Choose SLP Group"," ",IF(Selection!$B$33="Urban",VLOOKUP(Selection!$B$24,'SLP Rates-PDPM'!$I$2:$L$14,3),VLOOKUP(Selection!$B$24,'SLP Rates-PDPM'!$I$2:$L$14,4)))</f>
        <v xml:space="preserve"> </v>
      </c>
      <c r="J9" s="105" t="e">
        <f t="shared" si="2"/>
        <v>#VALUE!</v>
      </c>
      <c r="K9" s="108" t="e">
        <f>(+J9*Selection!$B$34*Selection!$B$32)+((1-Selection!$B$34)*J9)</f>
        <v>#VALUE!</v>
      </c>
    </row>
    <row r="10" spans="1:11" x14ac:dyDescent="0.25">
      <c r="A10" s="94">
        <f t="shared" si="3"/>
        <v>4</v>
      </c>
      <c r="B10" s="62" t="str">
        <f>IF(Selection!$B$22="Choose PT &amp; OT Group"," ",VLOOKUP(Selection!$B$22,'PT &amp; OT Rates-PDPM'!$I$2:$N$18,2,FALSE))</f>
        <v xml:space="preserve"> </v>
      </c>
      <c r="C10" s="105" t="str">
        <f>IF(Selection!$B$22="PT &amp; OT Group"," ",IF(Selection!$B$33="Urban",VLOOKUP(Selection!$B$22,'PT &amp; OT Rates-PDPM'!$I$2:$L$18,3),VLOOKUP(Selection!$B$22,'PT &amp; OT Rates-PDPM'!$I$2:$L$18,4)))</f>
        <v>Urban</v>
      </c>
      <c r="D10" s="105" t="str">
        <f>IF(Selection!$B$22="PT &amp; OT Group"," ",IF(Selection!$B$33="Urban",VLOOKUP(Selection!$B$22,'PT &amp; OT Rates-PDPM'!$I$2:$N$18,5),VLOOKUP(Selection!$B$22,'PT &amp; OT Rates-PDPM'!$I$2:$N$18,6)))</f>
        <v>Urban</v>
      </c>
      <c r="E10" s="63">
        <v>1</v>
      </c>
      <c r="F10" s="105" t="e">
        <f t="shared" si="0"/>
        <v>#VALUE!</v>
      </c>
      <c r="G10" s="105" t="e">
        <f t="shared" si="1"/>
        <v>#VALUE!</v>
      </c>
      <c r="H10" s="62" t="str">
        <f>IF(Selection!$B$24="Choose SLP Group"," ",VLOOKUP(Selection!$B$24,'SLP Rates-PDPM'!$I$2:$L$14,2,FALSE))</f>
        <v xml:space="preserve"> </v>
      </c>
      <c r="I10" s="105" t="str">
        <f>IF(Selection!$B$24="Choose SLP Group"," ",IF(Selection!$B$33="Urban",VLOOKUP(Selection!$B$24,'SLP Rates-PDPM'!$I$2:$L$14,3),VLOOKUP(Selection!$B$24,'SLP Rates-PDPM'!$I$2:$L$14,4)))</f>
        <v xml:space="preserve"> </v>
      </c>
      <c r="J10" s="105" t="e">
        <f t="shared" si="2"/>
        <v>#VALUE!</v>
      </c>
      <c r="K10" s="108" t="e">
        <f>(+J10*Selection!$B$34*Selection!$B$32)+((1-Selection!$B$34)*J10)</f>
        <v>#VALUE!</v>
      </c>
    </row>
    <row r="11" spans="1:11" x14ac:dyDescent="0.25">
      <c r="A11" s="94">
        <f t="shared" si="3"/>
        <v>5</v>
      </c>
      <c r="B11" s="62" t="str">
        <f>IF(Selection!$B$22="Choose PT &amp; OT Group"," ",VLOOKUP(Selection!$B$22,'PT &amp; OT Rates-PDPM'!$I$2:$N$18,2,FALSE))</f>
        <v xml:space="preserve"> </v>
      </c>
      <c r="C11" s="105" t="str">
        <f>IF(Selection!$B$22="PT &amp; OT Group"," ",IF(Selection!$B$33="Urban",VLOOKUP(Selection!$B$22,'PT &amp; OT Rates-PDPM'!$I$2:$L$18,3),VLOOKUP(Selection!$B$22,'PT &amp; OT Rates-PDPM'!$I$2:$L$18,4)))</f>
        <v>Urban</v>
      </c>
      <c r="D11" s="105" t="str">
        <f>IF(Selection!$B$22="PT &amp; OT Group"," ",IF(Selection!$B$33="Urban",VLOOKUP(Selection!$B$22,'PT &amp; OT Rates-PDPM'!$I$2:$N$18,5),VLOOKUP(Selection!$B$22,'PT &amp; OT Rates-PDPM'!$I$2:$N$18,6)))</f>
        <v>Urban</v>
      </c>
      <c r="E11" s="63">
        <v>1</v>
      </c>
      <c r="F11" s="105" t="e">
        <f t="shared" si="0"/>
        <v>#VALUE!</v>
      </c>
      <c r="G11" s="105" t="e">
        <f t="shared" si="1"/>
        <v>#VALUE!</v>
      </c>
      <c r="H11" s="62" t="str">
        <f>IF(Selection!$B$24="Choose SLP Group"," ",VLOOKUP(Selection!$B$24,'SLP Rates-PDPM'!$I$2:$L$14,2,FALSE))</f>
        <v xml:space="preserve"> </v>
      </c>
      <c r="I11" s="105" t="str">
        <f>IF(Selection!$B$24="Choose SLP Group"," ",IF(Selection!$B$33="Urban",VLOOKUP(Selection!$B$24,'SLP Rates-PDPM'!$I$2:$L$14,3),VLOOKUP(Selection!$B$24,'SLP Rates-PDPM'!$I$2:$L$14,4)))</f>
        <v xml:space="preserve"> </v>
      </c>
      <c r="J11" s="105" t="e">
        <f t="shared" si="2"/>
        <v>#VALUE!</v>
      </c>
      <c r="K11" s="108" t="e">
        <f>(+J11*Selection!$B$34*Selection!$B$32)+((1-Selection!$B$34)*J11)</f>
        <v>#VALUE!</v>
      </c>
    </row>
    <row r="12" spans="1:11" x14ac:dyDescent="0.25">
      <c r="A12" s="94">
        <f t="shared" si="3"/>
        <v>6</v>
      </c>
      <c r="B12" s="62" t="str">
        <f>IF(Selection!$B$22="Choose PT &amp; OT Group"," ",VLOOKUP(Selection!$B$22,'PT &amp; OT Rates-PDPM'!$I$2:$N$18,2,FALSE))</f>
        <v xml:space="preserve"> </v>
      </c>
      <c r="C12" s="105" t="str">
        <f>IF(Selection!$B$22="PT &amp; OT Group"," ",IF(Selection!$B$33="Urban",VLOOKUP(Selection!$B$22,'PT &amp; OT Rates-PDPM'!$I$2:$L$18,3),VLOOKUP(Selection!$B$22,'PT &amp; OT Rates-PDPM'!$I$2:$L$18,4)))</f>
        <v>Urban</v>
      </c>
      <c r="D12" s="105" t="str">
        <f>IF(Selection!$B$22="PT &amp; OT Group"," ",IF(Selection!$B$33="Urban",VLOOKUP(Selection!$B$22,'PT &amp; OT Rates-PDPM'!$I$2:$N$18,5),VLOOKUP(Selection!$B$22,'PT &amp; OT Rates-PDPM'!$I$2:$N$18,6)))</f>
        <v>Urban</v>
      </c>
      <c r="E12" s="63">
        <v>1</v>
      </c>
      <c r="F12" s="105" t="e">
        <f t="shared" si="0"/>
        <v>#VALUE!</v>
      </c>
      <c r="G12" s="105" t="e">
        <f t="shared" si="1"/>
        <v>#VALUE!</v>
      </c>
      <c r="H12" s="62" t="str">
        <f>IF(Selection!$B$24="Choose SLP Group"," ",VLOOKUP(Selection!$B$24,'SLP Rates-PDPM'!$I$2:$L$14,2,FALSE))</f>
        <v xml:space="preserve"> </v>
      </c>
      <c r="I12" s="105" t="str">
        <f>IF(Selection!$B$24="Choose SLP Group"," ",IF(Selection!$B$33="Urban",VLOOKUP(Selection!$B$24,'SLP Rates-PDPM'!$I$2:$L$14,3),VLOOKUP(Selection!$B$24,'SLP Rates-PDPM'!$I$2:$L$14,4)))</f>
        <v xml:space="preserve"> </v>
      </c>
      <c r="J12" s="105" t="e">
        <f t="shared" si="2"/>
        <v>#VALUE!</v>
      </c>
      <c r="K12" s="108" t="e">
        <f>(+J12*Selection!$B$34*Selection!$B$32)+((1-Selection!$B$34)*J12)</f>
        <v>#VALUE!</v>
      </c>
    </row>
    <row r="13" spans="1:11" x14ac:dyDescent="0.25">
      <c r="A13" s="94">
        <f t="shared" si="3"/>
        <v>7</v>
      </c>
      <c r="B13" s="62" t="str">
        <f>IF(Selection!$B$22="Choose PT &amp; OT Group"," ",VLOOKUP(Selection!$B$22,'PT &amp; OT Rates-PDPM'!$I$2:$N$18,2,FALSE))</f>
        <v xml:space="preserve"> </v>
      </c>
      <c r="C13" s="105" t="str">
        <f>IF(Selection!$B$22="PT &amp; OT Group"," ",IF(Selection!$B$33="Urban",VLOOKUP(Selection!$B$22,'PT &amp; OT Rates-PDPM'!$I$2:$L$18,3),VLOOKUP(Selection!$B$22,'PT &amp; OT Rates-PDPM'!$I$2:$L$18,4)))</f>
        <v>Urban</v>
      </c>
      <c r="D13" s="105" t="str">
        <f>IF(Selection!$B$22="PT &amp; OT Group"," ",IF(Selection!$B$33="Urban",VLOOKUP(Selection!$B$22,'PT &amp; OT Rates-PDPM'!$I$2:$N$18,5),VLOOKUP(Selection!$B$22,'PT &amp; OT Rates-PDPM'!$I$2:$N$18,6)))</f>
        <v>Urban</v>
      </c>
      <c r="E13" s="63">
        <v>1</v>
      </c>
      <c r="F13" s="105" t="e">
        <f t="shared" si="0"/>
        <v>#VALUE!</v>
      </c>
      <c r="G13" s="105" t="e">
        <f t="shared" si="1"/>
        <v>#VALUE!</v>
      </c>
      <c r="H13" s="62" t="str">
        <f>IF(Selection!$B$24="Choose SLP Group"," ",VLOOKUP(Selection!$B$24,'SLP Rates-PDPM'!$I$2:$L$14,2,FALSE))</f>
        <v xml:space="preserve"> </v>
      </c>
      <c r="I13" s="105" t="str">
        <f>IF(Selection!$B$24="Choose SLP Group"," ",IF(Selection!$B$33="Urban",VLOOKUP(Selection!$B$24,'SLP Rates-PDPM'!$I$2:$L$14,3),VLOOKUP(Selection!$B$24,'SLP Rates-PDPM'!$I$2:$L$14,4)))</f>
        <v xml:space="preserve"> </v>
      </c>
      <c r="J13" s="105" t="e">
        <f t="shared" si="2"/>
        <v>#VALUE!</v>
      </c>
      <c r="K13" s="108" t="e">
        <f>(+J13*Selection!$B$34*Selection!$B$32)+((1-Selection!$B$34)*J13)</f>
        <v>#VALUE!</v>
      </c>
    </row>
    <row r="14" spans="1:11" x14ac:dyDescent="0.25">
      <c r="A14" s="94">
        <f t="shared" si="3"/>
        <v>8</v>
      </c>
      <c r="B14" s="62" t="str">
        <f>IF(Selection!$B$22="Choose PT &amp; OT Group"," ",VLOOKUP(Selection!$B$22,'PT &amp; OT Rates-PDPM'!$I$2:$N$18,2,FALSE))</f>
        <v xml:space="preserve"> </v>
      </c>
      <c r="C14" s="105" t="str">
        <f>IF(Selection!$B$22="PT &amp; OT Group"," ",IF(Selection!$B$33="Urban",VLOOKUP(Selection!$B$22,'PT &amp; OT Rates-PDPM'!$I$2:$L$18,3),VLOOKUP(Selection!$B$22,'PT &amp; OT Rates-PDPM'!$I$2:$L$18,4)))</f>
        <v>Urban</v>
      </c>
      <c r="D14" s="105" t="str">
        <f>IF(Selection!$B$22="PT &amp; OT Group"," ",IF(Selection!$B$33="Urban",VLOOKUP(Selection!$B$22,'PT &amp; OT Rates-PDPM'!$I$2:$N$18,5),VLOOKUP(Selection!$B$22,'PT &amp; OT Rates-PDPM'!$I$2:$N$18,6)))</f>
        <v>Urban</v>
      </c>
      <c r="E14" s="63">
        <v>1</v>
      </c>
      <c r="F14" s="105" t="e">
        <f t="shared" si="0"/>
        <v>#VALUE!</v>
      </c>
      <c r="G14" s="105" t="e">
        <f t="shared" si="1"/>
        <v>#VALUE!</v>
      </c>
      <c r="H14" s="62" t="str">
        <f>IF(Selection!$B$24="Choose SLP Group"," ",VLOOKUP(Selection!$B$24,'SLP Rates-PDPM'!$I$2:$L$14,2,FALSE))</f>
        <v xml:space="preserve"> </v>
      </c>
      <c r="I14" s="105" t="str">
        <f>IF(Selection!$B$24="Choose SLP Group"," ",IF(Selection!$B$33="Urban",VLOOKUP(Selection!$B$24,'SLP Rates-PDPM'!$I$2:$L$14,3),VLOOKUP(Selection!$B$24,'SLP Rates-PDPM'!$I$2:$L$14,4)))</f>
        <v xml:space="preserve"> </v>
      </c>
      <c r="J14" s="105" t="e">
        <f t="shared" si="2"/>
        <v>#VALUE!</v>
      </c>
      <c r="K14" s="108" t="e">
        <f>(+J14*Selection!$B$34*Selection!$B$32)+((1-Selection!$B$34)*J14)</f>
        <v>#VALUE!</v>
      </c>
    </row>
    <row r="15" spans="1:11" x14ac:dyDescent="0.25">
      <c r="A15" s="94">
        <f t="shared" si="3"/>
        <v>9</v>
      </c>
      <c r="B15" s="62" t="str">
        <f>IF(Selection!$B$22="Choose PT &amp; OT Group"," ",VLOOKUP(Selection!$B$22,'PT &amp; OT Rates-PDPM'!$I$2:$N$18,2,FALSE))</f>
        <v xml:space="preserve"> </v>
      </c>
      <c r="C15" s="105" t="str">
        <f>IF(Selection!$B$22="PT &amp; OT Group"," ",IF(Selection!$B$33="Urban",VLOOKUP(Selection!$B$22,'PT &amp; OT Rates-PDPM'!$I$2:$L$18,3),VLOOKUP(Selection!$B$22,'PT &amp; OT Rates-PDPM'!$I$2:$L$18,4)))</f>
        <v>Urban</v>
      </c>
      <c r="D15" s="105" t="str">
        <f>IF(Selection!$B$22="PT &amp; OT Group"," ",IF(Selection!$B$33="Urban",VLOOKUP(Selection!$B$22,'PT &amp; OT Rates-PDPM'!$I$2:$N$18,5),VLOOKUP(Selection!$B$22,'PT &amp; OT Rates-PDPM'!$I$2:$N$18,6)))</f>
        <v>Urban</v>
      </c>
      <c r="E15" s="63">
        <v>1</v>
      </c>
      <c r="F15" s="105" t="e">
        <f t="shared" si="0"/>
        <v>#VALUE!</v>
      </c>
      <c r="G15" s="105" t="e">
        <f t="shared" si="1"/>
        <v>#VALUE!</v>
      </c>
      <c r="H15" s="62" t="str">
        <f>IF(Selection!$B$24="Choose SLP Group"," ",VLOOKUP(Selection!$B$24,'SLP Rates-PDPM'!$I$2:$L$14,2,FALSE))</f>
        <v xml:space="preserve"> </v>
      </c>
      <c r="I15" s="105" t="str">
        <f>IF(Selection!$B$24="Choose SLP Group"," ",IF(Selection!$B$33="Urban",VLOOKUP(Selection!$B$24,'SLP Rates-PDPM'!$I$2:$L$14,3),VLOOKUP(Selection!$B$24,'SLP Rates-PDPM'!$I$2:$L$14,4)))</f>
        <v xml:space="preserve"> </v>
      </c>
      <c r="J15" s="105" t="e">
        <f t="shared" si="2"/>
        <v>#VALUE!</v>
      </c>
      <c r="K15" s="108" t="e">
        <f>(+J15*Selection!$B$34*Selection!$B$32)+((1-Selection!$B$34)*J15)</f>
        <v>#VALUE!</v>
      </c>
    </row>
    <row r="16" spans="1:11" x14ac:dyDescent="0.25">
      <c r="A16" s="94">
        <f t="shared" si="3"/>
        <v>10</v>
      </c>
      <c r="B16" s="62" t="str">
        <f>IF(Selection!$B$22="Choose PT &amp; OT Group"," ",VLOOKUP(Selection!$B$22,'PT &amp; OT Rates-PDPM'!$I$2:$N$18,2,FALSE))</f>
        <v xml:space="preserve"> </v>
      </c>
      <c r="C16" s="105" t="str">
        <f>IF(Selection!$B$22="PT &amp; OT Group"," ",IF(Selection!$B$33="Urban",VLOOKUP(Selection!$B$22,'PT &amp; OT Rates-PDPM'!$I$2:$L$18,3),VLOOKUP(Selection!$B$22,'PT &amp; OT Rates-PDPM'!$I$2:$L$18,4)))</f>
        <v>Urban</v>
      </c>
      <c r="D16" s="105" t="str">
        <f>IF(Selection!$B$22="PT &amp; OT Group"," ",IF(Selection!$B$33="Urban",VLOOKUP(Selection!$B$22,'PT &amp; OT Rates-PDPM'!$I$2:$N$18,5),VLOOKUP(Selection!$B$22,'PT &amp; OT Rates-PDPM'!$I$2:$N$18,6)))</f>
        <v>Urban</v>
      </c>
      <c r="E16" s="63">
        <v>1</v>
      </c>
      <c r="F16" s="105" t="e">
        <f t="shared" si="0"/>
        <v>#VALUE!</v>
      </c>
      <c r="G16" s="105" t="e">
        <f t="shared" si="1"/>
        <v>#VALUE!</v>
      </c>
      <c r="H16" s="62" t="str">
        <f>IF(Selection!$B$24="Choose SLP Group"," ",VLOOKUP(Selection!$B$24,'SLP Rates-PDPM'!$I$2:$L$14,2,FALSE))</f>
        <v xml:space="preserve"> </v>
      </c>
      <c r="I16" s="105" t="str">
        <f>IF(Selection!$B$24="Choose SLP Group"," ",IF(Selection!$B$33="Urban",VLOOKUP(Selection!$B$24,'SLP Rates-PDPM'!$I$2:$L$14,3),VLOOKUP(Selection!$B$24,'SLP Rates-PDPM'!$I$2:$L$14,4)))</f>
        <v xml:space="preserve"> </v>
      </c>
      <c r="J16" s="105" t="e">
        <f t="shared" si="2"/>
        <v>#VALUE!</v>
      </c>
      <c r="K16" s="108" t="e">
        <f>(+J16*Selection!$B$34*Selection!$B$32)+((1-Selection!$B$34)*J16)</f>
        <v>#VALUE!</v>
      </c>
    </row>
    <row r="17" spans="1:11" x14ac:dyDescent="0.25">
      <c r="A17" s="94">
        <f t="shared" si="3"/>
        <v>11</v>
      </c>
      <c r="B17" s="62" t="str">
        <f>IF(Selection!$B$22="Choose PT &amp; OT Group"," ",VLOOKUP(Selection!$B$22,'PT &amp; OT Rates-PDPM'!$I$2:$N$18,2,FALSE))</f>
        <v xml:space="preserve"> </v>
      </c>
      <c r="C17" s="105" t="str">
        <f>IF(Selection!$B$22="PT &amp; OT Group"," ",IF(Selection!$B$33="Urban",VLOOKUP(Selection!$B$22,'PT &amp; OT Rates-PDPM'!$I$2:$L$18,3),VLOOKUP(Selection!$B$22,'PT &amp; OT Rates-PDPM'!$I$2:$L$18,4)))</f>
        <v>Urban</v>
      </c>
      <c r="D17" s="105" t="str">
        <f>IF(Selection!$B$22="PT &amp; OT Group"," ",IF(Selection!$B$33="Urban",VLOOKUP(Selection!$B$22,'PT &amp; OT Rates-PDPM'!$I$2:$N$18,5),VLOOKUP(Selection!$B$22,'PT &amp; OT Rates-PDPM'!$I$2:$N$18,6)))</f>
        <v>Urban</v>
      </c>
      <c r="E17" s="63">
        <v>1</v>
      </c>
      <c r="F17" s="105" t="e">
        <f t="shared" si="0"/>
        <v>#VALUE!</v>
      </c>
      <c r="G17" s="105" t="e">
        <f t="shared" si="1"/>
        <v>#VALUE!</v>
      </c>
      <c r="H17" s="62" t="str">
        <f>IF(Selection!$B$24="Choose SLP Group"," ",VLOOKUP(Selection!$B$24,'SLP Rates-PDPM'!$I$2:$L$14,2,FALSE))</f>
        <v xml:space="preserve"> </v>
      </c>
      <c r="I17" s="105" t="str">
        <f>IF(Selection!$B$24="Choose SLP Group"," ",IF(Selection!$B$33="Urban",VLOOKUP(Selection!$B$24,'SLP Rates-PDPM'!$I$2:$L$14,3),VLOOKUP(Selection!$B$24,'SLP Rates-PDPM'!$I$2:$L$14,4)))</f>
        <v xml:space="preserve"> </v>
      </c>
      <c r="J17" s="105" t="e">
        <f t="shared" si="2"/>
        <v>#VALUE!</v>
      </c>
      <c r="K17" s="108" t="e">
        <f>(+J17*Selection!$B$34*Selection!$B$32)+((1-Selection!$B$34)*J17)</f>
        <v>#VALUE!</v>
      </c>
    </row>
    <row r="18" spans="1:11" x14ac:dyDescent="0.25">
      <c r="A18" s="94">
        <f t="shared" si="3"/>
        <v>12</v>
      </c>
      <c r="B18" s="62" t="str">
        <f>IF(Selection!$B$22="Choose PT &amp; OT Group"," ",VLOOKUP(Selection!$B$22,'PT &amp; OT Rates-PDPM'!$I$2:$N$18,2,FALSE))</f>
        <v xml:space="preserve"> </v>
      </c>
      <c r="C18" s="105" t="str">
        <f>IF(Selection!$B$22="PT &amp; OT Group"," ",IF(Selection!$B$33="Urban",VLOOKUP(Selection!$B$22,'PT &amp; OT Rates-PDPM'!$I$2:$L$18,3),VLOOKUP(Selection!$B$22,'PT &amp; OT Rates-PDPM'!$I$2:$L$18,4)))</f>
        <v>Urban</v>
      </c>
      <c r="D18" s="105" t="str">
        <f>IF(Selection!$B$22="PT &amp; OT Group"," ",IF(Selection!$B$33="Urban",VLOOKUP(Selection!$B$22,'PT &amp; OT Rates-PDPM'!$I$2:$N$18,5),VLOOKUP(Selection!$B$22,'PT &amp; OT Rates-PDPM'!$I$2:$N$18,6)))</f>
        <v>Urban</v>
      </c>
      <c r="E18" s="63">
        <v>1</v>
      </c>
      <c r="F18" s="105" t="e">
        <f t="shared" si="0"/>
        <v>#VALUE!</v>
      </c>
      <c r="G18" s="105" t="e">
        <f t="shared" si="1"/>
        <v>#VALUE!</v>
      </c>
      <c r="H18" s="62" t="str">
        <f>IF(Selection!$B$24="Choose SLP Group"," ",VLOOKUP(Selection!$B$24,'SLP Rates-PDPM'!$I$2:$L$14,2,FALSE))</f>
        <v xml:space="preserve"> </v>
      </c>
      <c r="I18" s="105" t="str">
        <f>IF(Selection!$B$24="Choose SLP Group"," ",IF(Selection!$B$33="Urban",VLOOKUP(Selection!$B$24,'SLP Rates-PDPM'!$I$2:$L$14,3),VLOOKUP(Selection!$B$24,'SLP Rates-PDPM'!$I$2:$L$14,4)))</f>
        <v xml:space="preserve"> </v>
      </c>
      <c r="J18" s="105" t="e">
        <f t="shared" si="2"/>
        <v>#VALUE!</v>
      </c>
      <c r="K18" s="108" t="e">
        <f>(+J18*Selection!$B$34*Selection!$B$32)+((1-Selection!$B$34)*J18)</f>
        <v>#VALUE!</v>
      </c>
    </row>
    <row r="19" spans="1:11" x14ac:dyDescent="0.25">
      <c r="A19" s="94">
        <f t="shared" si="3"/>
        <v>13</v>
      </c>
      <c r="B19" s="62" t="str">
        <f>IF(Selection!$B$22="Choose PT &amp; OT Group"," ",VLOOKUP(Selection!$B$22,'PT &amp; OT Rates-PDPM'!$I$2:$N$18,2,FALSE))</f>
        <v xml:space="preserve"> </v>
      </c>
      <c r="C19" s="105" t="str">
        <f>IF(Selection!$B$22="PT &amp; OT Group"," ",IF(Selection!$B$33="Urban",VLOOKUP(Selection!$B$22,'PT &amp; OT Rates-PDPM'!$I$2:$L$18,3),VLOOKUP(Selection!$B$22,'PT &amp; OT Rates-PDPM'!$I$2:$L$18,4)))</f>
        <v>Urban</v>
      </c>
      <c r="D19" s="105" t="str">
        <f>IF(Selection!$B$22="PT &amp; OT Group"," ",IF(Selection!$B$33="Urban",VLOOKUP(Selection!$B$22,'PT &amp; OT Rates-PDPM'!$I$2:$N$18,5),VLOOKUP(Selection!$B$22,'PT &amp; OT Rates-PDPM'!$I$2:$N$18,6)))</f>
        <v>Urban</v>
      </c>
      <c r="E19" s="63">
        <v>1</v>
      </c>
      <c r="F19" s="105" t="e">
        <f t="shared" si="0"/>
        <v>#VALUE!</v>
      </c>
      <c r="G19" s="105" t="e">
        <f t="shared" si="1"/>
        <v>#VALUE!</v>
      </c>
      <c r="H19" s="62" t="str">
        <f>IF(Selection!$B$24="Choose SLP Group"," ",VLOOKUP(Selection!$B$24,'SLP Rates-PDPM'!$I$2:$L$14,2,FALSE))</f>
        <v xml:space="preserve"> </v>
      </c>
      <c r="I19" s="105" t="str">
        <f>IF(Selection!$B$24="Choose SLP Group"," ",IF(Selection!$B$33="Urban",VLOOKUP(Selection!$B$24,'SLP Rates-PDPM'!$I$2:$L$14,3),VLOOKUP(Selection!$B$24,'SLP Rates-PDPM'!$I$2:$L$14,4)))</f>
        <v xml:space="preserve"> </v>
      </c>
      <c r="J19" s="105" t="e">
        <f t="shared" si="2"/>
        <v>#VALUE!</v>
      </c>
      <c r="K19" s="108" t="e">
        <f>(+J19*Selection!$B$34*Selection!$B$32)+((1-Selection!$B$34)*J19)</f>
        <v>#VALUE!</v>
      </c>
    </row>
    <row r="20" spans="1:11" x14ac:dyDescent="0.25">
      <c r="A20" s="94">
        <f t="shared" si="3"/>
        <v>14</v>
      </c>
      <c r="B20" s="62" t="str">
        <f>IF(Selection!$B$22="Choose PT &amp; OT Group"," ",VLOOKUP(Selection!$B$22,'PT &amp; OT Rates-PDPM'!$I$2:$N$18,2,FALSE))</f>
        <v xml:space="preserve"> </v>
      </c>
      <c r="C20" s="105" t="str">
        <f>IF(Selection!$B$22="PT &amp; OT Group"," ",IF(Selection!$B$33="Urban",VLOOKUP(Selection!$B$22,'PT &amp; OT Rates-PDPM'!$I$2:$L$18,3),VLOOKUP(Selection!$B$22,'PT &amp; OT Rates-PDPM'!$I$2:$L$18,4)))</f>
        <v>Urban</v>
      </c>
      <c r="D20" s="105" t="str">
        <f>IF(Selection!$B$22="PT &amp; OT Group"," ",IF(Selection!$B$33="Urban",VLOOKUP(Selection!$B$22,'PT &amp; OT Rates-PDPM'!$I$2:$N$18,5),VLOOKUP(Selection!$B$22,'PT &amp; OT Rates-PDPM'!$I$2:$N$18,6)))</f>
        <v>Urban</v>
      </c>
      <c r="E20" s="63">
        <v>1</v>
      </c>
      <c r="F20" s="105" t="e">
        <f t="shared" si="0"/>
        <v>#VALUE!</v>
      </c>
      <c r="G20" s="105" t="e">
        <f t="shared" si="1"/>
        <v>#VALUE!</v>
      </c>
      <c r="H20" s="62" t="str">
        <f>IF(Selection!$B$24="Choose SLP Group"," ",VLOOKUP(Selection!$B$24,'SLP Rates-PDPM'!$I$2:$L$14,2,FALSE))</f>
        <v xml:space="preserve"> </v>
      </c>
      <c r="I20" s="105" t="str">
        <f>IF(Selection!$B$24="Choose SLP Group"," ",IF(Selection!$B$33="Urban",VLOOKUP(Selection!$B$24,'SLP Rates-PDPM'!$I$2:$L$14,3),VLOOKUP(Selection!$B$24,'SLP Rates-PDPM'!$I$2:$L$14,4)))</f>
        <v xml:space="preserve"> </v>
      </c>
      <c r="J20" s="105" t="e">
        <f t="shared" si="2"/>
        <v>#VALUE!</v>
      </c>
      <c r="K20" s="108" t="e">
        <f>(+J20*Selection!$B$34*Selection!$B$32)+((1-Selection!$B$34)*J20)</f>
        <v>#VALUE!</v>
      </c>
    </row>
    <row r="21" spans="1:11" x14ac:dyDescent="0.25">
      <c r="A21" s="94">
        <f t="shared" si="3"/>
        <v>15</v>
      </c>
      <c r="B21" s="62" t="str">
        <f>IF(Selection!$B$22="Choose PT &amp; OT Group"," ",VLOOKUP(Selection!$B$22,'PT &amp; OT Rates-PDPM'!$I$2:$N$18,2,FALSE))</f>
        <v xml:space="preserve"> </v>
      </c>
      <c r="C21" s="105" t="str">
        <f>IF(Selection!$B$22="PT &amp; OT Group"," ",IF(Selection!$B$33="Urban",VLOOKUP(Selection!$B$22,'PT &amp; OT Rates-PDPM'!$I$2:$L$18,3),VLOOKUP(Selection!$B$22,'PT &amp; OT Rates-PDPM'!$I$2:$L$18,4)))</f>
        <v>Urban</v>
      </c>
      <c r="D21" s="105" t="str">
        <f>IF(Selection!$B$22="PT &amp; OT Group"," ",IF(Selection!$B$33="Urban",VLOOKUP(Selection!$B$22,'PT &amp; OT Rates-PDPM'!$I$2:$N$18,5),VLOOKUP(Selection!$B$22,'PT &amp; OT Rates-PDPM'!$I$2:$N$18,6)))</f>
        <v>Urban</v>
      </c>
      <c r="E21" s="63">
        <v>1</v>
      </c>
      <c r="F21" s="105" t="e">
        <f t="shared" si="0"/>
        <v>#VALUE!</v>
      </c>
      <c r="G21" s="105" t="e">
        <f t="shared" si="1"/>
        <v>#VALUE!</v>
      </c>
      <c r="H21" s="62" t="str">
        <f>IF(Selection!$B$24="Choose SLP Group"," ",VLOOKUP(Selection!$B$24,'SLP Rates-PDPM'!$I$2:$L$14,2,FALSE))</f>
        <v xml:space="preserve"> </v>
      </c>
      <c r="I21" s="105" t="str">
        <f>IF(Selection!$B$24="Choose SLP Group"," ",IF(Selection!$B$33="Urban",VLOOKUP(Selection!$B$24,'SLP Rates-PDPM'!$I$2:$L$14,3),VLOOKUP(Selection!$B$24,'SLP Rates-PDPM'!$I$2:$L$14,4)))</f>
        <v xml:space="preserve"> </v>
      </c>
      <c r="J21" s="105" t="e">
        <f t="shared" si="2"/>
        <v>#VALUE!</v>
      </c>
      <c r="K21" s="108" t="e">
        <f>(+J21*Selection!$B$34*Selection!$B$32)+((1-Selection!$B$34)*J21)</f>
        <v>#VALUE!</v>
      </c>
    </row>
    <row r="22" spans="1:11" x14ac:dyDescent="0.25">
      <c r="A22" s="94">
        <f t="shared" si="3"/>
        <v>16</v>
      </c>
      <c r="B22" s="62" t="str">
        <f>IF(Selection!$B$22="Choose PT &amp; OT Group"," ",VLOOKUP(Selection!$B$22,'PT &amp; OT Rates-PDPM'!$I$2:$N$18,2,FALSE))</f>
        <v xml:space="preserve"> </v>
      </c>
      <c r="C22" s="105" t="str">
        <f>IF(Selection!$B$22="PT &amp; OT Group"," ",IF(Selection!$B$33="Urban",VLOOKUP(Selection!$B$22,'PT &amp; OT Rates-PDPM'!$I$2:$L$18,3),VLOOKUP(Selection!$B$22,'PT &amp; OT Rates-PDPM'!$I$2:$L$18,4)))</f>
        <v>Urban</v>
      </c>
      <c r="D22" s="105" t="str">
        <f>IF(Selection!$B$22="PT &amp; OT Group"," ",IF(Selection!$B$33="Urban",VLOOKUP(Selection!$B$22,'PT &amp; OT Rates-PDPM'!$I$2:$N$18,5),VLOOKUP(Selection!$B$22,'PT &amp; OT Rates-PDPM'!$I$2:$N$18,6)))</f>
        <v>Urban</v>
      </c>
      <c r="E22" s="63">
        <v>1</v>
      </c>
      <c r="F22" s="105" t="e">
        <f t="shared" si="0"/>
        <v>#VALUE!</v>
      </c>
      <c r="G22" s="105" t="e">
        <f t="shared" si="1"/>
        <v>#VALUE!</v>
      </c>
      <c r="H22" s="62" t="str">
        <f>IF(Selection!$B$24="Choose SLP Group"," ",VLOOKUP(Selection!$B$24,'SLP Rates-PDPM'!$I$2:$L$14,2,FALSE))</f>
        <v xml:space="preserve"> </v>
      </c>
      <c r="I22" s="105" t="str">
        <f>IF(Selection!$B$24="Choose SLP Group"," ",IF(Selection!$B$33="Urban",VLOOKUP(Selection!$B$24,'SLP Rates-PDPM'!$I$2:$L$14,3),VLOOKUP(Selection!$B$24,'SLP Rates-PDPM'!$I$2:$L$14,4)))</f>
        <v xml:space="preserve"> </v>
      </c>
      <c r="J22" s="105" t="e">
        <f t="shared" si="2"/>
        <v>#VALUE!</v>
      </c>
      <c r="K22" s="108" t="e">
        <f>(+J22*Selection!$B$34*Selection!$B$32)+((1-Selection!$B$34)*J22)</f>
        <v>#VALUE!</v>
      </c>
    </row>
    <row r="23" spans="1:11" x14ac:dyDescent="0.25">
      <c r="A23" s="94">
        <f t="shared" si="3"/>
        <v>17</v>
      </c>
      <c r="B23" s="62" t="str">
        <f>IF(Selection!$B$22="Choose PT &amp; OT Group"," ",VLOOKUP(Selection!$B$22,'PT &amp; OT Rates-PDPM'!$I$2:$N$18,2,FALSE))</f>
        <v xml:space="preserve"> </v>
      </c>
      <c r="C23" s="105" t="str">
        <f>IF(Selection!$B$22="PT &amp; OT Group"," ",IF(Selection!$B$33="Urban",VLOOKUP(Selection!$B$22,'PT &amp; OT Rates-PDPM'!$I$2:$L$18,3),VLOOKUP(Selection!$B$22,'PT &amp; OT Rates-PDPM'!$I$2:$L$18,4)))</f>
        <v>Urban</v>
      </c>
      <c r="D23" s="105" t="str">
        <f>IF(Selection!$B$22="PT &amp; OT Group"," ",IF(Selection!$B$33="Urban",VLOOKUP(Selection!$B$22,'PT &amp; OT Rates-PDPM'!$I$2:$N$18,5),VLOOKUP(Selection!$B$22,'PT &amp; OT Rates-PDPM'!$I$2:$N$18,6)))</f>
        <v>Urban</v>
      </c>
      <c r="E23" s="63">
        <v>1</v>
      </c>
      <c r="F23" s="105" t="e">
        <f t="shared" si="0"/>
        <v>#VALUE!</v>
      </c>
      <c r="G23" s="105" t="e">
        <f t="shared" si="1"/>
        <v>#VALUE!</v>
      </c>
      <c r="H23" s="62" t="str">
        <f>IF(Selection!$B$24="Choose SLP Group"," ",VLOOKUP(Selection!$B$24,'SLP Rates-PDPM'!$I$2:$L$14,2,FALSE))</f>
        <v xml:space="preserve"> </v>
      </c>
      <c r="I23" s="105" t="str">
        <f>IF(Selection!$B$24="Choose SLP Group"," ",IF(Selection!$B$33="Urban",VLOOKUP(Selection!$B$24,'SLP Rates-PDPM'!$I$2:$L$14,3),VLOOKUP(Selection!$B$24,'SLP Rates-PDPM'!$I$2:$L$14,4)))</f>
        <v xml:space="preserve"> </v>
      </c>
      <c r="J23" s="105" t="e">
        <f t="shared" si="2"/>
        <v>#VALUE!</v>
      </c>
      <c r="K23" s="108" t="e">
        <f>(+J23*Selection!$B$34*Selection!$B$32)+((1-Selection!$B$34)*J23)</f>
        <v>#VALUE!</v>
      </c>
    </row>
    <row r="24" spans="1:11" x14ac:dyDescent="0.25">
      <c r="A24" s="94">
        <f t="shared" si="3"/>
        <v>18</v>
      </c>
      <c r="B24" s="62" t="str">
        <f>IF(Selection!$B$22="Choose PT &amp; OT Group"," ",VLOOKUP(Selection!$B$22,'PT &amp; OT Rates-PDPM'!$I$2:$N$18,2,FALSE))</f>
        <v xml:space="preserve"> </v>
      </c>
      <c r="C24" s="105" t="str">
        <f>IF(Selection!$B$22="PT &amp; OT Group"," ",IF(Selection!$B$33="Urban",VLOOKUP(Selection!$B$22,'PT &amp; OT Rates-PDPM'!$I$2:$L$18,3),VLOOKUP(Selection!$B$22,'PT &amp; OT Rates-PDPM'!$I$2:$L$18,4)))</f>
        <v>Urban</v>
      </c>
      <c r="D24" s="105" t="str">
        <f>IF(Selection!$B$22="PT &amp; OT Group"," ",IF(Selection!$B$33="Urban",VLOOKUP(Selection!$B$22,'PT &amp; OT Rates-PDPM'!$I$2:$N$18,5),VLOOKUP(Selection!$B$22,'PT &amp; OT Rates-PDPM'!$I$2:$N$18,6)))</f>
        <v>Urban</v>
      </c>
      <c r="E24" s="63">
        <v>1</v>
      </c>
      <c r="F24" s="105" t="e">
        <f t="shared" si="0"/>
        <v>#VALUE!</v>
      </c>
      <c r="G24" s="105" t="e">
        <f t="shared" si="1"/>
        <v>#VALUE!</v>
      </c>
      <c r="H24" s="62" t="str">
        <f>IF(Selection!$B$24="Choose SLP Group"," ",VLOOKUP(Selection!$B$24,'SLP Rates-PDPM'!$I$2:$L$14,2,FALSE))</f>
        <v xml:space="preserve"> </v>
      </c>
      <c r="I24" s="105" t="str">
        <f>IF(Selection!$B$24="Choose SLP Group"," ",IF(Selection!$B$33="Urban",VLOOKUP(Selection!$B$24,'SLP Rates-PDPM'!$I$2:$L$14,3),VLOOKUP(Selection!$B$24,'SLP Rates-PDPM'!$I$2:$L$14,4)))</f>
        <v xml:space="preserve"> </v>
      </c>
      <c r="J24" s="105" t="e">
        <f t="shared" si="2"/>
        <v>#VALUE!</v>
      </c>
      <c r="K24" s="108" t="e">
        <f>(+J24*Selection!$B$34*Selection!$B$32)+((1-Selection!$B$34)*J24)</f>
        <v>#VALUE!</v>
      </c>
    </row>
    <row r="25" spans="1:11" x14ac:dyDescent="0.25">
      <c r="A25" s="94">
        <f t="shared" si="3"/>
        <v>19</v>
      </c>
      <c r="B25" s="62" t="str">
        <f>IF(Selection!$B$22="Choose PT &amp; OT Group"," ",VLOOKUP(Selection!$B$22,'PT &amp; OT Rates-PDPM'!$I$2:$N$18,2,FALSE))</f>
        <v xml:space="preserve"> </v>
      </c>
      <c r="C25" s="105" t="str">
        <f>IF(Selection!$B$22="PT &amp; OT Group"," ",IF(Selection!$B$33="Urban",VLOOKUP(Selection!$B$22,'PT &amp; OT Rates-PDPM'!$I$2:$L$18,3),VLOOKUP(Selection!$B$22,'PT &amp; OT Rates-PDPM'!$I$2:$L$18,4)))</f>
        <v>Urban</v>
      </c>
      <c r="D25" s="105" t="str">
        <f>IF(Selection!$B$22="PT &amp; OT Group"," ",IF(Selection!$B$33="Urban",VLOOKUP(Selection!$B$22,'PT &amp; OT Rates-PDPM'!$I$2:$N$18,5),VLOOKUP(Selection!$B$22,'PT &amp; OT Rates-PDPM'!$I$2:$N$18,6)))</f>
        <v>Urban</v>
      </c>
      <c r="E25" s="63">
        <v>1</v>
      </c>
      <c r="F25" s="105" t="e">
        <f t="shared" si="0"/>
        <v>#VALUE!</v>
      </c>
      <c r="G25" s="105" t="e">
        <f t="shared" si="1"/>
        <v>#VALUE!</v>
      </c>
      <c r="H25" s="62" t="str">
        <f>IF(Selection!$B$24="Choose SLP Group"," ",VLOOKUP(Selection!$B$24,'SLP Rates-PDPM'!$I$2:$L$14,2,FALSE))</f>
        <v xml:space="preserve"> </v>
      </c>
      <c r="I25" s="105" t="str">
        <f>IF(Selection!$B$24="Choose SLP Group"," ",IF(Selection!$B$33="Urban",VLOOKUP(Selection!$B$24,'SLP Rates-PDPM'!$I$2:$L$14,3),VLOOKUP(Selection!$B$24,'SLP Rates-PDPM'!$I$2:$L$14,4)))</f>
        <v xml:space="preserve"> </v>
      </c>
      <c r="J25" s="105" t="e">
        <f t="shared" si="2"/>
        <v>#VALUE!</v>
      </c>
      <c r="K25" s="108" t="e">
        <f>(+J25*Selection!$B$34*Selection!$B$32)+((1-Selection!$B$34)*J25)</f>
        <v>#VALUE!</v>
      </c>
    </row>
    <row r="26" spans="1:11" x14ac:dyDescent="0.25">
      <c r="A26" s="94">
        <f t="shared" si="3"/>
        <v>20</v>
      </c>
      <c r="B26" s="62" t="str">
        <f>IF(Selection!$B$22="Choose PT &amp; OT Group"," ",VLOOKUP(Selection!$B$22,'PT &amp; OT Rates-PDPM'!$I$2:$N$18,2,FALSE))</f>
        <v xml:space="preserve"> </v>
      </c>
      <c r="C26" s="105" t="str">
        <f>IF(Selection!$B$22="PT &amp; OT Group"," ",IF(Selection!$B$33="Urban",VLOOKUP(Selection!$B$22,'PT &amp; OT Rates-PDPM'!$I$2:$L$18,3),VLOOKUP(Selection!$B$22,'PT &amp; OT Rates-PDPM'!$I$2:$L$18,4)))</f>
        <v>Urban</v>
      </c>
      <c r="D26" s="105" t="str">
        <f>IF(Selection!$B$22="PT &amp; OT Group"," ",IF(Selection!$B$33="Urban",VLOOKUP(Selection!$B$22,'PT &amp; OT Rates-PDPM'!$I$2:$N$18,5),VLOOKUP(Selection!$B$22,'PT &amp; OT Rates-PDPM'!$I$2:$N$18,6)))</f>
        <v>Urban</v>
      </c>
      <c r="E26" s="63">
        <v>1</v>
      </c>
      <c r="F26" s="105" t="e">
        <f t="shared" si="0"/>
        <v>#VALUE!</v>
      </c>
      <c r="G26" s="105" t="e">
        <f t="shared" si="1"/>
        <v>#VALUE!</v>
      </c>
      <c r="H26" s="62" t="str">
        <f>IF(Selection!$B$24="Choose SLP Group"," ",VLOOKUP(Selection!$B$24,'SLP Rates-PDPM'!$I$2:$L$14,2,FALSE))</f>
        <v xml:space="preserve"> </v>
      </c>
      <c r="I26" s="105" t="str">
        <f>IF(Selection!$B$24="Choose SLP Group"," ",IF(Selection!$B$33="Urban",VLOOKUP(Selection!$B$24,'SLP Rates-PDPM'!$I$2:$L$14,3),VLOOKUP(Selection!$B$24,'SLP Rates-PDPM'!$I$2:$L$14,4)))</f>
        <v xml:space="preserve"> </v>
      </c>
      <c r="J26" s="105" t="e">
        <f t="shared" si="2"/>
        <v>#VALUE!</v>
      </c>
      <c r="K26" s="108" t="e">
        <f>(+J26*Selection!$B$34*Selection!$B$32)+((1-Selection!$B$34)*J26)</f>
        <v>#VALUE!</v>
      </c>
    </row>
    <row r="27" spans="1:11" x14ac:dyDescent="0.25">
      <c r="A27" s="94">
        <f t="shared" si="3"/>
        <v>21</v>
      </c>
      <c r="B27" s="62" t="str">
        <f>IF(Selection!$B$22="Choose PT &amp; OT Group"," ",VLOOKUP(Selection!$B$22,'PT &amp; OT Rates-PDPM'!$I$2:$N$18,2,FALSE))</f>
        <v xml:space="preserve"> </v>
      </c>
      <c r="C27" s="105" t="str">
        <f>IF(Selection!$B$22="PT &amp; OT Group"," ",IF(Selection!$B$33="Urban",VLOOKUP(Selection!$B$22,'PT &amp; OT Rates-PDPM'!$I$2:$L$18,3),VLOOKUP(Selection!$B$22,'PT &amp; OT Rates-PDPM'!$I$2:$L$18,4)))</f>
        <v>Urban</v>
      </c>
      <c r="D27" s="105" t="str">
        <f>IF(Selection!$B$22="PT &amp; OT Group"," ",IF(Selection!$B$33="Urban",VLOOKUP(Selection!$B$22,'PT &amp; OT Rates-PDPM'!$I$2:$N$18,5),VLOOKUP(Selection!$B$22,'PT &amp; OT Rates-PDPM'!$I$2:$N$18,6)))</f>
        <v>Urban</v>
      </c>
      <c r="E27" s="63">
        <v>0.98</v>
      </c>
      <c r="F27" s="105" t="e">
        <f t="shared" si="0"/>
        <v>#VALUE!</v>
      </c>
      <c r="G27" s="105" t="e">
        <f t="shared" si="1"/>
        <v>#VALUE!</v>
      </c>
      <c r="H27" s="62" t="str">
        <f>IF(Selection!$B$24="Choose SLP Group"," ",VLOOKUP(Selection!$B$24,'SLP Rates-PDPM'!$I$2:$L$14,2,FALSE))</f>
        <v xml:space="preserve"> </v>
      </c>
      <c r="I27" s="105" t="str">
        <f>IF(Selection!$B$24="Choose SLP Group"," ",IF(Selection!$B$33="Urban",VLOOKUP(Selection!$B$24,'SLP Rates-PDPM'!$I$2:$L$14,3),VLOOKUP(Selection!$B$24,'SLP Rates-PDPM'!$I$2:$L$14,4)))</f>
        <v xml:space="preserve"> </v>
      </c>
      <c r="J27" s="105" t="e">
        <f t="shared" si="2"/>
        <v>#VALUE!</v>
      </c>
      <c r="K27" s="108" t="e">
        <f>(+J27*Selection!$B$34*Selection!$B$32)+((1-Selection!$B$34)*J27)</f>
        <v>#VALUE!</v>
      </c>
    </row>
    <row r="28" spans="1:11" x14ac:dyDescent="0.25">
      <c r="A28" s="94">
        <f t="shared" si="3"/>
        <v>22</v>
      </c>
      <c r="B28" s="62" t="str">
        <f>IF(Selection!$B$22="Choose PT &amp; OT Group"," ",VLOOKUP(Selection!$B$22,'PT &amp; OT Rates-PDPM'!$I$2:$N$18,2,FALSE))</f>
        <v xml:space="preserve"> </v>
      </c>
      <c r="C28" s="105" t="str">
        <f>IF(Selection!$B$22="PT &amp; OT Group"," ",IF(Selection!$B$33="Urban",VLOOKUP(Selection!$B$22,'PT &amp; OT Rates-PDPM'!$I$2:$L$18,3),VLOOKUP(Selection!$B$22,'PT &amp; OT Rates-PDPM'!$I$2:$L$18,4)))</f>
        <v>Urban</v>
      </c>
      <c r="D28" s="105" t="str">
        <f>IF(Selection!$B$22="PT &amp; OT Group"," ",IF(Selection!$B$33="Urban",VLOOKUP(Selection!$B$22,'PT &amp; OT Rates-PDPM'!$I$2:$N$18,5),VLOOKUP(Selection!$B$22,'PT &amp; OT Rates-PDPM'!$I$2:$N$18,6)))</f>
        <v>Urban</v>
      </c>
      <c r="E28" s="63">
        <v>0.98</v>
      </c>
      <c r="F28" s="105" t="e">
        <f t="shared" si="0"/>
        <v>#VALUE!</v>
      </c>
      <c r="G28" s="105" t="e">
        <f t="shared" si="1"/>
        <v>#VALUE!</v>
      </c>
      <c r="H28" s="62" t="str">
        <f>IF(Selection!$B$24="Choose SLP Group"," ",VLOOKUP(Selection!$B$24,'SLP Rates-PDPM'!$I$2:$L$14,2,FALSE))</f>
        <v xml:space="preserve"> </v>
      </c>
      <c r="I28" s="105" t="str">
        <f>IF(Selection!$B$24="Choose SLP Group"," ",IF(Selection!$B$33="Urban",VLOOKUP(Selection!$B$24,'SLP Rates-PDPM'!$I$2:$L$14,3),VLOOKUP(Selection!$B$24,'SLP Rates-PDPM'!$I$2:$L$14,4)))</f>
        <v xml:space="preserve"> </v>
      </c>
      <c r="J28" s="105" t="e">
        <f t="shared" si="2"/>
        <v>#VALUE!</v>
      </c>
      <c r="K28" s="108" t="e">
        <f>(+J28*Selection!$B$34*Selection!$B$32)+((1-Selection!$B$34)*J28)</f>
        <v>#VALUE!</v>
      </c>
    </row>
    <row r="29" spans="1:11" x14ac:dyDescent="0.25">
      <c r="A29" s="94">
        <f t="shared" si="3"/>
        <v>23</v>
      </c>
      <c r="B29" s="62" t="str">
        <f>IF(Selection!$B$22="Choose PT &amp; OT Group"," ",VLOOKUP(Selection!$B$22,'PT &amp; OT Rates-PDPM'!$I$2:$N$18,2,FALSE))</f>
        <v xml:space="preserve"> </v>
      </c>
      <c r="C29" s="105" t="str">
        <f>IF(Selection!$B$22="PT &amp; OT Group"," ",IF(Selection!$B$33="Urban",VLOOKUP(Selection!$B$22,'PT &amp; OT Rates-PDPM'!$I$2:$L$18,3),VLOOKUP(Selection!$B$22,'PT &amp; OT Rates-PDPM'!$I$2:$L$18,4)))</f>
        <v>Urban</v>
      </c>
      <c r="D29" s="105" t="str">
        <f>IF(Selection!$B$22="PT &amp; OT Group"," ",IF(Selection!$B$33="Urban",VLOOKUP(Selection!$B$22,'PT &amp; OT Rates-PDPM'!$I$2:$N$18,5),VLOOKUP(Selection!$B$22,'PT &amp; OT Rates-PDPM'!$I$2:$N$18,6)))</f>
        <v>Urban</v>
      </c>
      <c r="E29" s="63">
        <v>0.98</v>
      </c>
      <c r="F29" s="105" t="e">
        <f t="shared" si="0"/>
        <v>#VALUE!</v>
      </c>
      <c r="G29" s="105" t="e">
        <f t="shared" si="1"/>
        <v>#VALUE!</v>
      </c>
      <c r="H29" s="62" t="str">
        <f>IF(Selection!$B$24="Choose SLP Group"," ",VLOOKUP(Selection!$B$24,'SLP Rates-PDPM'!$I$2:$L$14,2,FALSE))</f>
        <v xml:space="preserve"> </v>
      </c>
      <c r="I29" s="105" t="str">
        <f>IF(Selection!$B$24="Choose SLP Group"," ",IF(Selection!$B$33="Urban",VLOOKUP(Selection!$B$24,'SLP Rates-PDPM'!$I$2:$L$14,3),VLOOKUP(Selection!$B$24,'SLP Rates-PDPM'!$I$2:$L$14,4)))</f>
        <v xml:space="preserve"> </v>
      </c>
      <c r="J29" s="105" t="e">
        <f t="shared" si="2"/>
        <v>#VALUE!</v>
      </c>
      <c r="K29" s="108" t="e">
        <f>(+J29*Selection!$B$34*Selection!$B$32)+((1-Selection!$B$34)*J29)</f>
        <v>#VALUE!</v>
      </c>
    </row>
    <row r="30" spans="1:11" x14ac:dyDescent="0.25">
      <c r="A30" s="94">
        <f t="shared" si="3"/>
        <v>24</v>
      </c>
      <c r="B30" s="62" t="str">
        <f>IF(Selection!$B$22="Choose PT &amp; OT Group"," ",VLOOKUP(Selection!$B$22,'PT &amp; OT Rates-PDPM'!$I$2:$N$18,2,FALSE))</f>
        <v xml:space="preserve"> </v>
      </c>
      <c r="C30" s="105" t="str">
        <f>IF(Selection!$B$22="PT &amp; OT Group"," ",IF(Selection!$B$33="Urban",VLOOKUP(Selection!$B$22,'PT &amp; OT Rates-PDPM'!$I$2:$L$18,3),VLOOKUP(Selection!$B$22,'PT &amp; OT Rates-PDPM'!$I$2:$L$18,4)))</f>
        <v>Urban</v>
      </c>
      <c r="D30" s="105" t="str">
        <f>IF(Selection!$B$22="PT &amp; OT Group"," ",IF(Selection!$B$33="Urban",VLOOKUP(Selection!$B$22,'PT &amp; OT Rates-PDPM'!$I$2:$N$18,5),VLOOKUP(Selection!$B$22,'PT &amp; OT Rates-PDPM'!$I$2:$N$18,6)))</f>
        <v>Urban</v>
      </c>
      <c r="E30" s="63">
        <v>0.98</v>
      </c>
      <c r="F30" s="105" t="e">
        <f t="shared" si="0"/>
        <v>#VALUE!</v>
      </c>
      <c r="G30" s="105" t="e">
        <f t="shared" si="1"/>
        <v>#VALUE!</v>
      </c>
      <c r="H30" s="62" t="str">
        <f>IF(Selection!$B$24="Choose SLP Group"," ",VLOOKUP(Selection!$B$24,'SLP Rates-PDPM'!$I$2:$L$14,2,FALSE))</f>
        <v xml:space="preserve"> </v>
      </c>
      <c r="I30" s="105" t="str">
        <f>IF(Selection!$B$24="Choose SLP Group"," ",IF(Selection!$B$33="Urban",VLOOKUP(Selection!$B$24,'SLP Rates-PDPM'!$I$2:$L$14,3),VLOOKUP(Selection!$B$24,'SLP Rates-PDPM'!$I$2:$L$14,4)))</f>
        <v xml:space="preserve"> </v>
      </c>
      <c r="J30" s="105" t="e">
        <f t="shared" si="2"/>
        <v>#VALUE!</v>
      </c>
      <c r="K30" s="108" t="e">
        <f>(+J30*Selection!$B$34*Selection!$B$32)+((1-Selection!$B$34)*J30)</f>
        <v>#VALUE!</v>
      </c>
    </row>
    <row r="31" spans="1:11" x14ac:dyDescent="0.25">
      <c r="A31" s="94">
        <f t="shared" si="3"/>
        <v>25</v>
      </c>
      <c r="B31" s="62" t="str">
        <f>IF(Selection!$B$22="Choose PT &amp; OT Group"," ",VLOOKUP(Selection!$B$22,'PT &amp; OT Rates-PDPM'!$I$2:$N$18,2,FALSE))</f>
        <v xml:space="preserve"> </v>
      </c>
      <c r="C31" s="105" t="str">
        <f>IF(Selection!$B$22="PT &amp; OT Group"," ",IF(Selection!$B$33="Urban",VLOOKUP(Selection!$B$22,'PT &amp; OT Rates-PDPM'!$I$2:$L$18,3),VLOOKUP(Selection!$B$22,'PT &amp; OT Rates-PDPM'!$I$2:$L$18,4)))</f>
        <v>Urban</v>
      </c>
      <c r="D31" s="105" t="str">
        <f>IF(Selection!$B$22="PT &amp; OT Group"," ",IF(Selection!$B$33="Urban",VLOOKUP(Selection!$B$22,'PT &amp; OT Rates-PDPM'!$I$2:$N$18,5),VLOOKUP(Selection!$B$22,'PT &amp; OT Rates-PDPM'!$I$2:$N$18,6)))</f>
        <v>Urban</v>
      </c>
      <c r="E31" s="63">
        <v>0.98</v>
      </c>
      <c r="F31" s="105" t="e">
        <f t="shared" si="0"/>
        <v>#VALUE!</v>
      </c>
      <c r="G31" s="105" t="e">
        <f t="shared" si="1"/>
        <v>#VALUE!</v>
      </c>
      <c r="H31" s="62" t="str">
        <f>IF(Selection!$B$24="Choose SLP Group"," ",VLOOKUP(Selection!$B$24,'SLP Rates-PDPM'!$I$2:$L$14,2,FALSE))</f>
        <v xml:space="preserve"> </v>
      </c>
      <c r="I31" s="105" t="str">
        <f>IF(Selection!$B$24="Choose SLP Group"," ",IF(Selection!$B$33="Urban",VLOOKUP(Selection!$B$24,'SLP Rates-PDPM'!$I$2:$L$14,3),VLOOKUP(Selection!$B$24,'SLP Rates-PDPM'!$I$2:$L$14,4)))</f>
        <v xml:space="preserve"> </v>
      </c>
      <c r="J31" s="105" t="e">
        <f t="shared" si="2"/>
        <v>#VALUE!</v>
      </c>
      <c r="K31" s="108" t="e">
        <f>(+J31*Selection!$B$34*Selection!$B$32)+((1-Selection!$B$34)*J31)</f>
        <v>#VALUE!</v>
      </c>
    </row>
    <row r="32" spans="1:11" x14ac:dyDescent="0.25">
      <c r="A32" s="94">
        <f t="shared" si="3"/>
        <v>26</v>
      </c>
      <c r="B32" s="62" t="str">
        <f>IF(Selection!$B$22="Choose PT &amp; OT Group"," ",VLOOKUP(Selection!$B$22,'PT &amp; OT Rates-PDPM'!$I$2:$N$18,2,FALSE))</f>
        <v xml:space="preserve"> </v>
      </c>
      <c r="C32" s="105" t="str">
        <f>IF(Selection!$B$22="PT &amp; OT Group"," ",IF(Selection!$B$33="Urban",VLOOKUP(Selection!$B$22,'PT &amp; OT Rates-PDPM'!$I$2:$L$18,3),VLOOKUP(Selection!$B$22,'PT &amp; OT Rates-PDPM'!$I$2:$L$18,4)))</f>
        <v>Urban</v>
      </c>
      <c r="D32" s="105" t="str">
        <f>IF(Selection!$B$22="PT &amp; OT Group"," ",IF(Selection!$B$33="Urban",VLOOKUP(Selection!$B$22,'PT &amp; OT Rates-PDPM'!$I$2:$N$18,5),VLOOKUP(Selection!$B$22,'PT &amp; OT Rates-PDPM'!$I$2:$N$18,6)))</f>
        <v>Urban</v>
      </c>
      <c r="E32" s="63">
        <v>0.98</v>
      </c>
      <c r="F32" s="105" t="e">
        <f t="shared" si="0"/>
        <v>#VALUE!</v>
      </c>
      <c r="G32" s="105" t="e">
        <f t="shared" si="1"/>
        <v>#VALUE!</v>
      </c>
      <c r="H32" s="62" t="str">
        <f>IF(Selection!$B$24="Choose SLP Group"," ",VLOOKUP(Selection!$B$24,'SLP Rates-PDPM'!$I$2:$L$14,2,FALSE))</f>
        <v xml:space="preserve"> </v>
      </c>
      <c r="I32" s="105" t="str">
        <f>IF(Selection!$B$24="Choose SLP Group"," ",IF(Selection!$B$33="Urban",VLOOKUP(Selection!$B$24,'SLP Rates-PDPM'!$I$2:$L$14,3),VLOOKUP(Selection!$B$24,'SLP Rates-PDPM'!$I$2:$L$14,4)))</f>
        <v xml:space="preserve"> </v>
      </c>
      <c r="J32" s="105" t="e">
        <f t="shared" si="2"/>
        <v>#VALUE!</v>
      </c>
      <c r="K32" s="108" t="e">
        <f>(+J32*Selection!$B$34*Selection!$B$32)+((1-Selection!$B$34)*J32)</f>
        <v>#VALUE!</v>
      </c>
    </row>
    <row r="33" spans="1:11" x14ac:dyDescent="0.25">
      <c r="A33" s="94">
        <f t="shared" si="3"/>
        <v>27</v>
      </c>
      <c r="B33" s="62" t="str">
        <f>IF(Selection!$B$22="Choose PT &amp; OT Group"," ",VLOOKUP(Selection!$B$22,'PT &amp; OT Rates-PDPM'!$I$2:$N$18,2,FALSE))</f>
        <v xml:space="preserve"> </v>
      </c>
      <c r="C33" s="105" t="str">
        <f>IF(Selection!$B$22="PT &amp; OT Group"," ",IF(Selection!$B$33="Urban",VLOOKUP(Selection!$B$22,'PT &amp; OT Rates-PDPM'!$I$2:$L$18,3),VLOOKUP(Selection!$B$22,'PT &amp; OT Rates-PDPM'!$I$2:$L$18,4)))</f>
        <v>Urban</v>
      </c>
      <c r="D33" s="105" t="str">
        <f>IF(Selection!$B$22="PT &amp; OT Group"," ",IF(Selection!$B$33="Urban",VLOOKUP(Selection!$B$22,'PT &amp; OT Rates-PDPM'!$I$2:$N$18,5),VLOOKUP(Selection!$B$22,'PT &amp; OT Rates-PDPM'!$I$2:$N$18,6)))</f>
        <v>Urban</v>
      </c>
      <c r="E33" s="63">
        <v>0.98</v>
      </c>
      <c r="F33" s="105" t="e">
        <f t="shared" si="0"/>
        <v>#VALUE!</v>
      </c>
      <c r="G33" s="105" t="e">
        <f t="shared" si="1"/>
        <v>#VALUE!</v>
      </c>
      <c r="H33" s="62" t="str">
        <f>IF(Selection!$B$24="Choose SLP Group"," ",VLOOKUP(Selection!$B$24,'SLP Rates-PDPM'!$I$2:$L$14,2,FALSE))</f>
        <v xml:space="preserve"> </v>
      </c>
      <c r="I33" s="105" t="str">
        <f>IF(Selection!$B$24="Choose SLP Group"," ",IF(Selection!$B$33="Urban",VLOOKUP(Selection!$B$24,'SLP Rates-PDPM'!$I$2:$L$14,3),VLOOKUP(Selection!$B$24,'SLP Rates-PDPM'!$I$2:$L$14,4)))</f>
        <v xml:space="preserve"> </v>
      </c>
      <c r="J33" s="105" t="e">
        <f t="shared" si="2"/>
        <v>#VALUE!</v>
      </c>
      <c r="K33" s="108" t="e">
        <f>(+J33*Selection!$B$34*Selection!$B$32)+((1-Selection!$B$34)*J33)</f>
        <v>#VALUE!</v>
      </c>
    </row>
    <row r="34" spans="1:11" x14ac:dyDescent="0.25">
      <c r="A34" s="94">
        <f t="shared" si="3"/>
        <v>28</v>
      </c>
      <c r="B34" s="62" t="str">
        <f>IF(Selection!$B$22="Choose PT &amp; OT Group"," ",VLOOKUP(Selection!$B$22,'PT &amp; OT Rates-PDPM'!$I$2:$N$18,2,FALSE))</f>
        <v xml:space="preserve"> </v>
      </c>
      <c r="C34" s="105" t="str">
        <f>IF(Selection!$B$22="PT &amp; OT Group"," ",IF(Selection!$B$33="Urban",VLOOKUP(Selection!$B$22,'PT &amp; OT Rates-PDPM'!$I$2:$L$18,3),VLOOKUP(Selection!$B$22,'PT &amp; OT Rates-PDPM'!$I$2:$L$18,4)))</f>
        <v>Urban</v>
      </c>
      <c r="D34" s="105" t="str">
        <f>IF(Selection!$B$22="PT &amp; OT Group"," ",IF(Selection!$B$33="Urban",VLOOKUP(Selection!$B$22,'PT &amp; OT Rates-PDPM'!$I$2:$N$18,5),VLOOKUP(Selection!$B$22,'PT &amp; OT Rates-PDPM'!$I$2:$N$18,6)))</f>
        <v>Urban</v>
      </c>
      <c r="E34" s="63">
        <v>0.96</v>
      </c>
      <c r="F34" s="105" t="e">
        <f t="shared" si="0"/>
        <v>#VALUE!</v>
      </c>
      <c r="G34" s="105" t="e">
        <f t="shared" si="1"/>
        <v>#VALUE!</v>
      </c>
      <c r="H34" s="62" t="str">
        <f>IF(Selection!$B$24="Choose SLP Group"," ",VLOOKUP(Selection!$B$24,'SLP Rates-PDPM'!$I$2:$L$14,2,FALSE))</f>
        <v xml:space="preserve"> </v>
      </c>
      <c r="I34" s="105" t="str">
        <f>IF(Selection!$B$24="Choose SLP Group"," ",IF(Selection!$B$33="Urban",VLOOKUP(Selection!$B$24,'SLP Rates-PDPM'!$I$2:$L$14,3),VLOOKUP(Selection!$B$24,'SLP Rates-PDPM'!$I$2:$L$14,4)))</f>
        <v xml:space="preserve"> </v>
      </c>
      <c r="J34" s="105" t="e">
        <f t="shared" si="2"/>
        <v>#VALUE!</v>
      </c>
      <c r="K34" s="108" t="e">
        <f>(+J34*Selection!$B$34*Selection!$B$32)+((1-Selection!$B$34)*J34)</f>
        <v>#VALUE!</v>
      </c>
    </row>
    <row r="35" spans="1:11" x14ac:dyDescent="0.25">
      <c r="A35" s="94">
        <f t="shared" si="3"/>
        <v>29</v>
      </c>
      <c r="B35" s="62" t="str">
        <f>IF(Selection!$B$22="Choose PT &amp; OT Group"," ",VLOOKUP(Selection!$B$22,'PT &amp; OT Rates-PDPM'!$I$2:$N$18,2,FALSE))</f>
        <v xml:space="preserve"> </v>
      </c>
      <c r="C35" s="105" t="str">
        <f>IF(Selection!$B$22="PT &amp; OT Group"," ",IF(Selection!$B$33="Urban",VLOOKUP(Selection!$B$22,'PT &amp; OT Rates-PDPM'!$I$2:$L$18,3),VLOOKUP(Selection!$B$22,'PT &amp; OT Rates-PDPM'!$I$2:$L$18,4)))</f>
        <v>Urban</v>
      </c>
      <c r="D35" s="105" t="str">
        <f>IF(Selection!$B$22="PT &amp; OT Group"," ",IF(Selection!$B$33="Urban",VLOOKUP(Selection!$B$22,'PT &amp; OT Rates-PDPM'!$I$2:$N$18,5),VLOOKUP(Selection!$B$22,'PT &amp; OT Rates-PDPM'!$I$2:$N$18,6)))</f>
        <v>Urban</v>
      </c>
      <c r="E35" s="63">
        <v>0.96</v>
      </c>
      <c r="F35" s="105" t="e">
        <f t="shared" si="0"/>
        <v>#VALUE!</v>
      </c>
      <c r="G35" s="105" t="e">
        <f t="shared" si="1"/>
        <v>#VALUE!</v>
      </c>
      <c r="H35" s="62" t="str">
        <f>IF(Selection!$B$24="Choose SLP Group"," ",VLOOKUP(Selection!$B$24,'SLP Rates-PDPM'!$I$2:$L$14,2,FALSE))</f>
        <v xml:space="preserve"> </v>
      </c>
      <c r="I35" s="105" t="str">
        <f>IF(Selection!$B$24="Choose SLP Group"," ",IF(Selection!$B$33="Urban",VLOOKUP(Selection!$B$24,'SLP Rates-PDPM'!$I$2:$L$14,3),VLOOKUP(Selection!$B$24,'SLP Rates-PDPM'!$I$2:$L$14,4)))</f>
        <v xml:space="preserve"> </v>
      </c>
      <c r="J35" s="105" t="e">
        <f t="shared" si="2"/>
        <v>#VALUE!</v>
      </c>
      <c r="K35" s="108" t="e">
        <f>(+J35*Selection!$B$34*Selection!$B$32)+((1-Selection!$B$34)*J35)</f>
        <v>#VALUE!</v>
      </c>
    </row>
    <row r="36" spans="1:11" x14ac:dyDescent="0.25">
      <c r="A36" s="94">
        <f t="shared" si="3"/>
        <v>30</v>
      </c>
      <c r="B36" s="62" t="str">
        <f>IF(Selection!$B$22="Choose PT &amp; OT Group"," ",VLOOKUP(Selection!$B$22,'PT &amp; OT Rates-PDPM'!$I$2:$N$18,2,FALSE))</f>
        <v xml:space="preserve"> </v>
      </c>
      <c r="C36" s="105" t="str">
        <f>IF(Selection!$B$22="PT &amp; OT Group"," ",IF(Selection!$B$33="Urban",VLOOKUP(Selection!$B$22,'PT &amp; OT Rates-PDPM'!$I$2:$L$18,3),VLOOKUP(Selection!$B$22,'PT &amp; OT Rates-PDPM'!$I$2:$L$18,4)))</f>
        <v>Urban</v>
      </c>
      <c r="D36" s="105" t="str">
        <f>IF(Selection!$B$22="PT &amp; OT Group"," ",IF(Selection!$B$33="Urban",VLOOKUP(Selection!$B$22,'PT &amp; OT Rates-PDPM'!$I$2:$N$18,5),VLOOKUP(Selection!$B$22,'PT &amp; OT Rates-PDPM'!$I$2:$N$18,6)))</f>
        <v>Urban</v>
      </c>
      <c r="E36" s="63">
        <v>0.96</v>
      </c>
      <c r="F36" s="105" t="e">
        <f t="shared" si="0"/>
        <v>#VALUE!</v>
      </c>
      <c r="G36" s="105" t="e">
        <f t="shared" si="1"/>
        <v>#VALUE!</v>
      </c>
      <c r="H36" s="62" t="str">
        <f>IF(Selection!$B$24="Choose SLP Group"," ",VLOOKUP(Selection!$B$24,'SLP Rates-PDPM'!$I$2:$L$14,2,FALSE))</f>
        <v xml:space="preserve"> </v>
      </c>
      <c r="I36" s="105" t="str">
        <f>IF(Selection!$B$24="Choose SLP Group"," ",IF(Selection!$B$33="Urban",VLOOKUP(Selection!$B$24,'SLP Rates-PDPM'!$I$2:$L$14,3),VLOOKUP(Selection!$B$24,'SLP Rates-PDPM'!$I$2:$L$14,4)))</f>
        <v xml:space="preserve"> </v>
      </c>
      <c r="J36" s="105" t="e">
        <f t="shared" si="2"/>
        <v>#VALUE!</v>
      </c>
      <c r="K36" s="108" t="e">
        <f>(+J36*Selection!$B$34*Selection!$B$32)+((1-Selection!$B$34)*J36)</f>
        <v>#VALUE!</v>
      </c>
    </row>
    <row r="37" spans="1:11" x14ac:dyDescent="0.25">
      <c r="A37" s="94">
        <f t="shared" si="3"/>
        <v>31</v>
      </c>
      <c r="B37" s="62" t="str">
        <f>IF(Selection!$B$22="Choose PT &amp; OT Group"," ",VLOOKUP(Selection!$B$22,'PT &amp; OT Rates-PDPM'!$I$2:$N$18,2,FALSE))</f>
        <v xml:space="preserve"> </v>
      </c>
      <c r="C37" s="105" t="str">
        <f>IF(Selection!$B$22="PT &amp; OT Group"," ",IF(Selection!$B$33="Urban",VLOOKUP(Selection!$B$22,'PT &amp; OT Rates-PDPM'!$I$2:$L$18,3),VLOOKUP(Selection!$B$22,'PT &amp; OT Rates-PDPM'!$I$2:$L$18,4)))</f>
        <v>Urban</v>
      </c>
      <c r="D37" s="105" t="str">
        <f>IF(Selection!$B$22="PT &amp; OT Group"," ",IF(Selection!$B$33="Urban",VLOOKUP(Selection!$B$22,'PT &amp; OT Rates-PDPM'!$I$2:$N$18,5),VLOOKUP(Selection!$B$22,'PT &amp; OT Rates-PDPM'!$I$2:$N$18,6)))</f>
        <v>Urban</v>
      </c>
      <c r="E37" s="63">
        <v>0.96</v>
      </c>
      <c r="F37" s="105" t="e">
        <f t="shared" si="0"/>
        <v>#VALUE!</v>
      </c>
      <c r="G37" s="105" t="e">
        <f t="shared" si="1"/>
        <v>#VALUE!</v>
      </c>
      <c r="H37" s="62" t="str">
        <f>IF(Selection!$B$24="Choose SLP Group"," ",VLOOKUP(Selection!$B$24,'SLP Rates-PDPM'!$I$2:$L$14,2,FALSE))</f>
        <v xml:space="preserve"> </v>
      </c>
      <c r="I37" s="105" t="str">
        <f>IF(Selection!$B$24="Choose SLP Group"," ",IF(Selection!$B$33="Urban",VLOOKUP(Selection!$B$24,'SLP Rates-PDPM'!$I$2:$L$14,3),VLOOKUP(Selection!$B$24,'SLP Rates-PDPM'!$I$2:$L$14,4)))</f>
        <v xml:space="preserve"> </v>
      </c>
      <c r="J37" s="105" t="e">
        <f t="shared" si="2"/>
        <v>#VALUE!</v>
      </c>
      <c r="K37" s="108" t="e">
        <f>(+J37*Selection!$B$34*Selection!$B$32)+((1-Selection!$B$34)*J37)</f>
        <v>#VALUE!</v>
      </c>
    </row>
    <row r="38" spans="1:11" x14ac:dyDescent="0.25">
      <c r="A38" s="94">
        <f t="shared" si="3"/>
        <v>32</v>
      </c>
      <c r="B38" s="62" t="str">
        <f>IF(Selection!$B$22="Choose PT &amp; OT Group"," ",VLOOKUP(Selection!$B$22,'PT &amp; OT Rates-PDPM'!$I$2:$N$18,2,FALSE))</f>
        <v xml:space="preserve"> </v>
      </c>
      <c r="C38" s="105" t="str">
        <f>IF(Selection!$B$22="PT &amp; OT Group"," ",IF(Selection!$B$33="Urban",VLOOKUP(Selection!$B$22,'PT &amp; OT Rates-PDPM'!$I$2:$L$18,3),VLOOKUP(Selection!$B$22,'PT &amp; OT Rates-PDPM'!$I$2:$L$18,4)))</f>
        <v>Urban</v>
      </c>
      <c r="D38" s="105" t="str">
        <f>IF(Selection!$B$22="PT &amp; OT Group"," ",IF(Selection!$B$33="Urban",VLOOKUP(Selection!$B$22,'PT &amp; OT Rates-PDPM'!$I$2:$N$18,5),VLOOKUP(Selection!$B$22,'PT &amp; OT Rates-PDPM'!$I$2:$N$18,6)))</f>
        <v>Urban</v>
      </c>
      <c r="E38" s="63">
        <v>0.96</v>
      </c>
      <c r="F38" s="105" t="e">
        <f t="shared" si="0"/>
        <v>#VALUE!</v>
      </c>
      <c r="G38" s="105" t="e">
        <f t="shared" si="1"/>
        <v>#VALUE!</v>
      </c>
      <c r="H38" s="62" t="str">
        <f>IF(Selection!$B$24="Choose SLP Group"," ",VLOOKUP(Selection!$B$24,'SLP Rates-PDPM'!$I$2:$L$14,2,FALSE))</f>
        <v xml:space="preserve"> </v>
      </c>
      <c r="I38" s="105" t="str">
        <f>IF(Selection!$B$24="Choose SLP Group"," ",IF(Selection!$B$33="Urban",VLOOKUP(Selection!$B$24,'SLP Rates-PDPM'!$I$2:$L$14,3),VLOOKUP(Selection!$B$24,'SLP Rates-PDPM'!$I$2:$L$14,4)))</f>
        <v xml:space="preserve"> </v>
      </c>
      <c r="J38" s="105" t="e">
        <f t="shared" si="2"/>
        <v>#VALUE!</v>
      </c>
      <c r="K38" s="108" t="e">
        <f>(+J38*Selection!$B$34*Selection!$B$32)+((1-Selection!$B$34)*J38)</f>
        <v>#VALUE!</v>
      </c>
    </row>
    <row r="39" spans="1:11" x14ac:dyDescent="0.25">
      <c r="A39" s="94">
        <f t="shared" si="3"/>
        <v>33</v>
      </c>
      <c r="B39" s="62" t="str">
        <f>IF(Selection!$B$22="Choose PT &amp; OT Group"," ",VLOOKUP(Selection!$B$22,'PT &amp; OT Rates-PDPM'!$I$2:$N$18,2,FALSE))</f>
        <v xml:space="preserve"> </v>
      </c>
      <c r="C39" s="105" t="str">
        <f>IF(Selection!$B$22="PT &amp; OT Group"," ",IF(Selection!$B$33="Urban",VLOOKUP(Selection!$B$22,'PT &amp; OT Rates-PDPM'!$I$2:$L$18,3),VLOOKUP(Selection!$B$22,'PT &amp; OT Rates-PDPM'!$I$2:$L$18,4)))</f>
        <v>Urban</v>
      </c>
      <c r="D39" s="105" t="str">
        <f>IF(Selection!$B$22="PT &amp; OT Group"," ",IF(Selection!$B$33="Urban",VLOOKUP(Selection!$B$22,'PT &amp; OT Rates-PDPM'!$I$2:$N$18,5),VLOOKUP(Selection!$B$22,'PT &amp; OT Rates-PDPM'!$I$2:$N$18,6)))</f>
        <v>Urban</v>
      </c>
      <c r="E39" s="63">
        <v>0.96</v>
      </c>
      <c r="F39" s="105" t="e">
        <f t="shared" ref="F39:F70" si="4">+C39*E39</f>
        <v>#VALUE!</v>
      </c>
      <c r="G39" s="105" t="e">
        <f t="shared" ref="G39:G70" si="5">+D39*E39</f>
        <v>#VALUE!</v>
      </c>
      <c r="H39" s="62" t="str">
        <f>IF(Selection!$B$24="Choose SLP Group"," ",VLOOKUP(Selection!$B$24,'SLP Rates-PDPM'!$I$2:$L$14,2,FALSE))</f>
        <v xml:space="preserve"> </v>
      </c>
      <c r="I39" s="105" t="str">
        <f>IF(Selection!$B$24="Choose SLP Group"," ",IF(Selection!$B$33="Urban",VLOOKUP(Selection!$B$24,'SLP Rates-PDPM'!$I$2:$L$14,3),VLOOKUP(Selection!$B$24,'SLP Rates-PDPM'!$I$2:$L$14,4)))</f>
        <v xml:space="preserve"> </v>
      </c>
      <c r="J39" s="105" t="e">
        <f t="shared" ref="J39:J70" si="6">+F39+G39+I39</f>
        <v>#VALUE!</v>
      </c>
      <c r="K39" s="108" t="e">
        <f>(+J39*Selection!$B$34*Selection!$B$32)+((1-Selection!$B$34)*J39)</f>
        <v>#VALUE!</v>
      </c>
    </row>
    <row r="40" spans="1:11" x14ac:dyDescent="0.25">
      <c r="A40" s="94">
        <f t="shared" ref="A40:A71" si="7">+A39+1</f>
        <v>34</v>
      </c>
      <c r="B40" s="62" t="str">
        <f>IF(Selection!$B$22="Choose PT &amp; OT Group"," ",VLOOKUP(Selection!$B$22,'PT &amp; OT Rates-PDPM'!$I$2:$N$18,2,FALSE))</f>
        <v xml:space="preserve"> </v>
      </c>
      <c r="C40" s="105" t="str">
        <f>IF(Selection!$B$22="PT &amp; OT Group"," ",IF(Selection!$B$33="Urban",VLOOKUP(Selection!$B$22,'PT &amp; OT Rates-PDPM'!$I$2:$L$18,3),VLOOKUP(Selection!$B$22,'PT &amp; OT Rates-PDPM'!$I$2:$L$18,4)))</f>
        <v>Urban</v>
      </c>
      <c r="D40" s="105" t="str">
        <f>IF(Selection!$B$22="PT &amp; OT Group"," ",IF(Selection!$B$33="Urban",VLOOKUP(Selection!$B$22,'PT &amp; OT Rates-PDPM'!$I$2:$N$18,5),VLOOKUP(Selection!$B$22,'PT &amp; OT Rates-PDPM'!$I$2:$N$18,6)))</f>
        <v>Urban</v>
      </c>
      <c r="E40" s="63">
        <v>0.96</v>
      </c>
      <c r="F40" s="105" t="e">
        <f t="shared" si="4"/>
        <v>#VALUE!</v>
      </c>
      <c r="G40" s="105" t="e">
        <f t="shared" si="5"/>
        <v>#VALUE!</v>
      </c>
      <c r="H40" s="62" t="str">
        <f>IF(Selection!$B$24="Choose SLP Group"," ",VLOOKUP(Selection!$B$24,'SLP Rates-PDPM'!$I$2:$L$14,2,FALSE))</f>
        <v xml:space="preserve"> </v>
      </c>
      <c r="I40" s="105" t="str">
        <f>IF(Selection!$B$24="Choose SLP Group"," ",IF(Selection!$B$33="Urban",VLOOKUP(Selection!$B$24,'SLP Rates-PDPM'!$I$2:$L$14,3),VLOOKUP(Selection!$B$24,'SLP Rates-PDPM'!$I$2:$L$14,4)))</f>
        <v xml:space="preserve"> </v>
      </c>
      <c r="J40" s="105" t="e">
        <f t="shared" si="6"/>
        <v>#VALUE!</v>
      </c>
      <c r="K40" s="108" t="e">
        <f>(+J40*Selection!$B$34*Selection!$B$32)+((1-Selection!$B$34)*J40)</f>
        <v>#VALUE!</v>
      </c>
    </row>
    <row r="41" spans="1:11" x14ac:dyDescent="0.25">
      <c r="A41" s="94">
        <f t="shared" si="7"/>
        <v>35</v>
      </c>
      <c r="B41" s="62" t="str">
        <f>IF(Selection!$B$22="Choose PT &amp; OT Group"," ",VLOOKUP(Selection!$B$22,'PT &amp; OT Rates-PDPM'!$I$2:$N$18,2,FALSE))</f>
        <v xml:space="preserve"> </v>
      </c>
      <c r="C41" s="105" t="str">
        <f>IF(Selection!$B$22="PT &amp; OT Group"," ",IF(Selection!$B$33="Urban",VLOOKUP(Selection!$B$22,'PT &amp; OT Rates-PDPM'!$I$2:$L$18,3),VLOOKUP(Selection!$B$22,'PT &amp; OT Rates-PDPM'!$I$2:$L$18,4)))</f>
        <v>Urban</v>
      </c>
      <c r="D41" s="105" t="str">
        <f>IF(Selection!$B$22="PT &amp; OT Group"," ",IF(Selection!$B$33="Urban",VLOOKUP(Selection!$B$22,'PT &amp; OT Rates-PDPM'!$I$2:$N$18,5),VLOOKUP(Selection!$B$22,'PT &amp; OT Rates-PDPM'!$I$2:$N$18,6)))</f>
        <v>Urban</v>
      </c>
      <c r="E41" s="63">
        <v>0.94</v>
      </c>
      <c r="F41" s="105" t="e">
        <f t="shared" si="4"/>
        <v>#VALUE!</v>
      </c>
      <c r="G41" s="105" t="e">
        <f t="shared" si="5"/>
        <v>#VALUE!</v>
      </c>
      <c r="H41" s="62" t="str">
        <f>IF(Selection!$B$24="Choose SLP Group"," ",VLOOKUP(Selection!$B$24,'SLP Rates-PDPM'!$I$2:$L$14,2,FALSE))</f>
        <v xml:space="preserve"> </v>
      </c>
      <c r="I41" s="105" t="str">
        <f>IF(Selection!$B$24="Choose SLP Group"," ",IF(Selection!$B$33="Urban",VLOOKUP(Selection!$B$24,'SLP Rates-PDPM'!$I$2:$L$14,3),VLOOKUP(Selection!$B$24,'SLP Rates-PDPM'!$I$2:$L$14,4)))</f>
        <v xml:space="preserve"> </v>
      </c>
      <c r="J41" s="105" t="e">
        <f t="shared" si="6"/>
        <v>#VALUE!</v>
      </c>
      <c r="K41" s="108" t="e">
        <f>(+J41*Selection!$B$34*Selection!$B$32)+((1-Selection!$B$34)*J41)</f>
        <v>#VALUE!</v>
      </c>
    </row>
    <row r="42" spans="1:11" x14ac:dyDescent="0.25">
      <c r="A42" s="94">
        <f t="shared" si="7"/>
        <v>36</v>
      </c>
      <c r="B42" s="62" t="str">
        <f>IF(Selection!$B$22="Choose PT &amp; OT Group"," ",VLOOKUP(Selection!$B$22,'PT &amp; OT Rates-PDPM'!$I$2:$N$18,2,FALSE))</f>
        <v xml:space="preserve"> </v>
      </c>
      <c r="C42" s="105" t="str">
        <f>IF(Selection!$B$22="PT &amp; OT Group"," ",IF(Selection!$B$33="Urban",VLOOKUP(Selection!$B$22,'PT &amp; OT Rates-PDPM'!$I$2:$L$18,3),VLOOKUP(Selection!$B$22,'PT &amp; OT Rates-PDPM'!$I$2:$L$18,4)))</f>
        <v>Urban</v>
      </c>
      <c r="D42" s="105" t="str">
        <f>IF(Selection!$B$22="PT &amp; OT Group"," ",IF(Selection!$B$33="Urban",VLOOKUP(Selection!$B$22,'PT &amp; OT Rates-PDPM'!$I$2:$N$18,5),VLOOKUP(Selection!$B$22,'PT &amp; OT Rates-PDPM'!$I$2:$N$18,6)))</f>
        <v>Urban</v>
      </c>
      <c r="E42" s="63">
        <v>0.94</v>
      </c>
      <c r="F42" s="105" t="e">
        <f t="shared" si="4"/>
        <v>#VALUE!</v>
      </c>
      <c r="G42" s="105" t="e">
        <f t="shared" si="5"/>
        <v>#VALUE!</v>
      </c>
      <c r="H42" s="62" t="str">
        <f>IF(Selection!$B$24="Choose SLP Group"," ",VLOOKUP(Selection!$B$24,'SLP Rates-PDPM'!$I$2:$L$14,2,FALSE))</f>
        <v xml:space="preserve"> </v>
      </c>
      <c r="I42" s="105" t="str">
        <f>IF(Selection!$B$24="Choose SLP Group"," ",IF(Selection!$B$33="Urban",VLOOKUP(Selection!$B$24,'SLP Rates-PDPM'!$I$2:$L$14,3),VLOOKUP(Selection!$B$24,'SLP Rates-PDPM'!$I$2:$L$14,4)))</f>
        <v xml:space="preserve"> </v>
      </c>
      <c r="J42" s="105" t="e">
        <f t="shared" si="6"/>
        <v>#VALUE!</v>
      </c>
      <c r="K42" s="108" t="e">
        <f>(+J42*Selection!$B$34*Selection!$B$32)+((1-Selection!$B$34)*J42)</f>
        <v>#VALUE!</v>
      </c>
    </row>
    <row r="43" spans="1:11" x14ac:dyDescent="0.25">
      <c r="A43" s="94">
        <f t="shared" si="7"/>
        <v>37</v>
      </c>
      <c r="B43" s="62" t="str">
        <f>IF(Selection!$B$22="Choose PT &amp; OT Group"," ",VLOOKUP(Selection!$B$22,'PT &amp; OT Rates-PDPM'!$I$2:$N$18,2,FALSE))</f>
        <v xml:space="preserve"> </v>
      </c>
      <c r="C43" s="105" t="str">
        <f>IF(Selection!$B$22="PT &amp; OT Group"," ",IF(Selection!$B$33="Urban",VLOOKUP(Selection!$B$22,'PT &amp; OT Rates-PDPM'!$I$2:$L$18,3),VLOOKUP(Selection!$B$22,'PT &amp; OT Rates-PDPM'!$I$2:$L$18,4)))</f>
        <v>Urban</v>
      </c>
      <c r="D43" s="105" t="str">
        <f>IF(Selection!$B$22="PT &amp; OT Group"," ",IF(Selection!$B$33="Urban",VLOOKUP(Selection!$B$22,'PT &amp; OT Rates-PDPM'!$I$2:$N$18,5),VLOOKUP(Selection!$B$22,'PT &amp; OT Rates-PDPM'!$I$2:$N$18,6)))</f>
        <v>Urban</v>
      </c>
      <c r="E43" s="63">
        <v>0.94</v>
      </c>
      <c r="F43" s="105" t="e">
        <f t="shared" si="4"/>
        <v>#VALUE!</v>
      </c>
      <c r="G43" s="105" t="e">
        <f t="shared" si="5"/>
        <v>#VALUE!</v>
      </c>
      <c r="H43" s="62" t="str">
        <f>IF(Selection!$B$24="Choose SLP Group"," ",VLOOKUP(Selection!$B$24,'SLP Rates-PDPM'!$I$2:$L$14,2,FALSE))</f>
        <v xml:space="preserve"> </v>
      </c>
      <c r="I43" s="105" t="str">
        <f>IF(Selection!$B$24="Choose SLP Group"," ",IF(Selection!$B$33="Urban",VLOOKUP(Selection!$B$24,'SLP Rates-PDPM'!$I$2:$L$14,3),VLOOKUP(Selection!$B$24,'SLP Rates-PDPM'!$I$2:$L$14,4)))</f>
        <v xml:space="preserve"> </v>
      </c>
      <c r="J43" s="105" t="e">
        <f t="shared" si="6"/>
        <v>#VALUE!</v>
      </c>
      <c r="K43" s="108" t="e">
        <f>(+J43*Selection!$B$34*Selection!$B$32)+((1-Selection!$B$34)*J43)</f>
        <v>#VALUE!</v>
      </c>
    </row>
    <row r="44" spans="1:11" x14ac:dyDescent="0.25">
      <c r="A44" s="94">
        <f t="shared" si="7"/>
        <v>38</v>
      </c>
      <c r="B44" s="62" t="str">
        <f>IF(Selection!$B$22="Choose PT &amp; OT Group"," ",VLOOKUP(Selection!$B$22,'PT &amp; OT Rates-PDPM'!$I$2:$N$18,2,FALSE))</f>
        <v xml:space="preserve"> </v>
      </c>
      <c r="C44" s="105" t="str">
        <f>IF(Selection!$B$22="PT &amp; OT Group"," ",IF(Selection!$B$33="Urban",VLOOKUP(Selection!$B$22,'PT &amp; OT Rates-PDPM'!$I$2:$L$18,3),VLOOKUP(Selection!$B$22,'PT &amp; OT Rates-PDPM'!$I$2:$L$18,4)))</f>
        <v>Urban</v>
      </c>
      <c r="D44" s="105" t="str">
        <f>IF(Selection!$B$22="PT &amp; OT Group"," ",IF(Selection!$B$33="Urban",VLOOKUP(Selection!$B$22,'PT &amp; OT Rates-PDPM'!$I$2:$N$18,5),VLOOKUP(Selection!$B$22,'PT &amp; OT Rates-PDPM'!$I$2:$N$18,6)))</f>
        <v>Urban</v>
      </c>
      <c r="E44" s="63">
        <v>0.94</v>
      </c>
      <c r="F44" s="105" t="e">
        <f t="shared" si="4"/>
        <v>#VALUE!</v>
      </c>
      <c r="G44" s="105" t="e">
        <f t="shared" si="5"/>
        <v>#VALUE!</v>
      </c>
      <c r="H44" s="62" t="str">
        <f>IF(Selection!$B$24="Choose SLP Group"," ",VLOOKUP(Selection!$B$24,'SLP Rates-PDPM'!$I$2:$L$14,2,FALSE))</f>
        <v xml:space="preserve"> </v>
      </c>
      <c r="I44" s="105" t="str">
        <f>IF(Selection!$B$24="Choose SLP Group"," ",IF(Selection!$B$33="Urban",VLOOKUP(Selection!$B$24,'SLP Rates-PDPM'!$I$2:$L$14,3),VLOOKUP(Selection!$B$24,'SLP Rates-PDPM'!$I$2:$L$14,4)))</f>
        <v xml:space="preserve"> </v>
      </c>
      <c r="J44" s="105" t="e">
        <f t="shared" si="6"/>
        <v>#VALUE!</v>
      </c>
      <c r="K44" s="108" t="e">
        <f>(+J44*Selection!$B$34*Selection!$B$32)+((1-Selection!$B$34)*J44)</f>
        <v>#VALUE!</v>
      </c>
    </row>
    <row r="45" spans="1:11" x14ac:dyDescent="0.25">
      <c r="A45" s="94">
        <f t="shared" si="7"/>
        <v>39</v>
      </c>
      <c r="B45" s="62" t="str">
        <f>IF(Selection!$B$22="Choose PT &amp; OT Group"," ",VLOOKUP(Selection!$B$22,'PT &amp; OT Rates-PDPM'!$I$2:$N$18,2,FALSE))</f>
        <v xml:space="preserve"> </v>
      </c>
      <c r="C45" s="105" t="str">
        <f>IF(Selection!$B$22="PT &amp; OT Group"," ",IF(Selection!$B$33="Urban",VLOOKUP(Selection!$B$22,'PT &amp; OT Rates-PDPM'!$I$2:$L$18,3),VLOOKUP(Selection!$B$22,'PT &amp; OT Rates-PDPM'!$I$2:$L$18,4)))</f>
        <v>Urban</v>
      </c>
      <c r="D45" s="105" t="str">
        <f>IF(Selection!$B$22="PT &amp; OT Group"," ",IF(Selection!$B$33="Urban",VLOOKUP(Selection!$B$22,'PT &amp; OT Rates-PDPM'!$I$2:$N$18,5),VLOOKUP(Selection!$B$22,'PT &amp; OT Rates-PDPM'!$I$2:$N$18,6)))</f>
        <v>Urban</v>
      </c>
      <c r="E45" s="63">
        <v>0.94</v>
      </c>
      <c r="F45" s="105" t="e">
        <f t="shared" si="4"/>
        <v>#VALUE!</v>
      </c>
      <c r="G45" s="105" t="e">
        <f t="shared" si="5"/>
        <v>#VALUE!</v>
      </c>
      <c r="H45" s="62" t="str">
        <f>IF(Selection!$B$24="Choose SLP Group"," ",VLOOKUP(Selection!$B$24,'SLP Rates-PDPM'!$I$2:$L$14,2,FALSE))</f>
        <v xml:space="preserve"> </v>
      </c>
      <c r="I45" s="105" t="str">
        <f>IF(Selection!$B$24="Choose SLP Group"," ",IF(Selection!$B$33="Urban",VLOOKUP(Selection!$B$24,'SLP Rates-PDPM'!$I$2:$L$14,3),VLOOKUP(Selection!$B$24,'SLP Rates-PDPM'!$I$2:$L$14,4)))</f>
        <v xml:space="preserve"> </v>
      </c>
      <c r="J45" s="105" t="e">
        <f t="shared" si="6"/>
        <v>#VALUE!</v>
      </c>
      <c r="K45" s="108" t="e">
        <f>(+J45*Selection!$B$34*Selection!$B$32)+((1-Selection!$B$34)*J45)</f>
        <v>#VALUE!</v>
      </c>
    </row>
    <row r="46" spans="1:11" x14ac:dyDescent="0.25">
      <c r="A46" s="94">
        <f t="shared" si="7"/>
        <v>40</v>
      </c>
      <c r="B46" s="62" t="str">
        <f>IF(Selection!$B$22="Choose PT &amp; OT Group"," ",VLOOKUP(Selection!$B$22,'PT &amp; OT Rates-PDPM'!$I$2:$N$18,2,FALSE))</f>
        <v xml:space="preserve"> </v>
      </c>
      <c r="C46" s="105" t="str">
        <f>IF(Selection!$B$22="PT &amp; OT Group"," ",IF(Selection!$B$33="Urban",VLOOKUP(Selection!$B$22,'PT &amp; OT Rates-PDPM'!$I$2:$L$18,3),VLOOKUP(Selection!$B$22,'PT &amp; OT Rates-PDPM'!$I$2:$L$18,4)))</f>
        <v>Urban</v>
      </c>
      <c r="D46" s="105" t="str">
        <f>IF(Selection!$B$22="PT &amp; OT Group"," ",IF(Selection!$B$33="Urban",VLOOKUP(Selection!$B$22,'PT &amp; OT Rates-PDPM'!$I$2:$N$18,5),VLOOKUP(Selection!$B$22,'PT &amp; OT Rates-PDPM'!$I$2:$N$18,6)))</f>
        <v>Urban</v>
      </c>
      <c r="E46" s="63">
        <v>0.94</v>
      </c>
      <c r="F46" s="105" t="e">
        <f t="shared" si="4"/>
        <v>#VALUE!</v>
      </c>
      <c r="G46" s="105" t="e">
        <f t="shared" si="5"/>
        <v>#VALUE!</v>
      </c>
      <c r="H46" s="62" t="str">
        <f>IF(Selection!$B$24="Choose SLP Group"," ",VLOOKUP(Selection!$B$24,'SLP Rates-PDPM'!$I$2:$L$14,2,FALSE))</f>
        <v xml:space="preserve"> </v>
      </c>
      <c r="I46" s="105" t="str">
        <f>IF(Selection!$B$24="Choose SLP Group"," ",IF(Selection!$B$33="Urban",VLOOKUP(Selection!$B$24,'SLP Rates-PDPM'!$I$2:$L$14,3),VLOOKUP(Selection!$B$24,'SLP Rates-PDPM'!$I$2:$L$14,4)))</f>
        <v xml:space="preserve"> </v>
      </c>
      <c r="J46" s="105" t="e">
        <f t="shared" si="6"/>
        <v>#VALUE!</v>
      </c>
      <c r="K46" s="108" t="e">
        <f>(+J46*Selection!$B$34*Selection!$B$32)+((1-Selection!$B$34)*J46)</f>
        <v>#VALUE!</v>
      </c>
    </row>
    <row r="47" spans="1:11" x14ac:dyDescent="0.25">
      <c r="A47" s="94">
        <f t="shared" si="7"/>
        <v>41</v>
      </c>
      <c r="B47" s="62" t="str">
        <f>IF(Selection!$B$22="Choose PT &amp; OT Group"," ",VLOOKUP(Selection!$B$22,'PT &amp; OT Rates-PDPM'!$I$2:$N$18,2,FALSE))</f>
        <v xml:space="preserve"> </v>
      </c>
      <c r="C47" s="105" t="str">
        <f>IF(Selection!$B$22="PT &amp; OT Group"," ",IF(Selection!$B$33="Urban",VLOOKUP(Selection!$B$22,'PT &amp; OT Rates-PDPM'!$I$2:$L$18,3),VLOOKUP(Selection!$B$22,'PT &amp; OT Rates-PDPM'!$I$2:$L$18,4)))</f>
        <v>Urban</v>
      </c>
      <c r="D47" s="105" t="str">
        <f>IF(Selection!$B$22="PT &amp; OT Group"," ",IF(Selection!$B$33="Urban",VLOOKUP(Selection!$B$22,'PT &amp; OT Rates-PDPM'!$I$2:$N$18,5),VLOOKUP(Selection!$B$22,'PT &amp; OT Rates-PDPM'!$I$2:$N$18,6)))</f>
        <v>Urban</v>
      </c>
      <c r="E47" s="63">
        <v>0.94</v>
      </c>
      <c r="F47" s="105" t="e">
        <f t="shared" si="4"/>
        <v>#VALUE!</v>
      </c>
      <c r="G47" s="105" t="e">
        <f t="shared" si="5"/>
        <v>#VALUE!</v>
      </c>
      <c r="H47" s="62" t="str">
        <f>IF(Selection!$B$24="Choose SLP Group"," ",VLOOKUP(Selection!$B$24,'SLP Rates-PDPM'!$I$2:$L$14,2,FALSE))</f>
        <v xml:space="preserve"> </v>
      </c>
      <c r="I47" s="105" t="str">
        <f>IF(Selection!$B$24="Choose SLP Group"," ",IF(Selection!$B$33="Urban",VLOOKUP(Selection!$B$24,'SLP Rates-PDPM'!$I$2:$L$14,3),VLOOKUP(Selection!$B$24,'SLP Rates-PDPM'!$I$2:$L$14,4)))</f>
        <v xml:space="preserve"> </v>
      </c>
      <c r="J47" s="105" t="e">
        <f t="shared" si="6"/>
        <v>#VALUE!</v>
      </c>
      <c r="K47" s="108" t="e">
        <f>(+J47*Selection!$B$34*Selection!$B$32)+((1-Selection!$B$34)*J47)</f>
        <v>#VALUE!</v>
      </c>
    </row>
    <row r="48" spans="1:11" x14ac:dyDescent="0.25">
      <c r="A48" s="94">
        <f t="shared" si="7"/>
        <v>42</v>
      </c>
      <c r="B48" s="62" t="str">
        <f>IF(Selection!$B$22="Choose PT &amp; OT Group"," ",VLOOKUP(Selection!$B$22,'PT &amp; OT Rates-PDPM'!$I$2:$N$18,2,FALSE))</f>
        <v xml:space="preserve"> </v>
      </c>
      <c r="C48" s="105" t="str">
        <f>IF(Selection!$B$22="PT &amp; OT Group"," ",IF(Selection!$B$33="Urban",VLOOKUP(Selection!$B$22,'PT &amp; OT Rates-PDPM'!$I$2:$L$18,3),VLOOKUP(Selection!$B$22,'PT &amp; OT Rates-PDPM'!$I$2:$L$18,4)))</f>
        <v>Urban</v>
      </c>
      <c r="D48" s="105" t="str">
        <f>IF(Selection!$B$22="PT &amp; OT Group"," ",IF(Selection!$B$33="Urban",VLOOKUP(Selection!$B$22,'PT &amp; OT Rates-PDPM'!$I$2:$N$18,5),VLOOKUP(Selection!$B$22,'PT &amp; OT Rates-PDPM'!$I$2:$N$18,6)))</f>
        <v>Urban</v>
      </c>
      <c r="E48" s="63">
        <v>0.92</v>
      </c>
      <c r="F48" s="105" t="e">
        <f t="shared" si="4"/>
        <v>#VALUE!</v>
      </c>
      <c r="G48" s="105" t="e">
        <f t="shared" si="5"/>
        <v>#VALUE!</v>
      </c>
      <c r="H48" s="62" t="str">
        <f>IF(Selection!$B$24="Choose SLP Group"," ",VLOOKUP(Selection!$B$24,'SLP Rates-PDPM'!$I$2:$L$14,2,FALSE))</f>
        <v xml:space="preserve"> </v>
      </c>
      <c r="I48" s="105" t="str">
        <f>IF(Selection!$B$24="Choose SLP Group"," ",IF(Selection!$B$33="Urban",VLOOKUP(Selection!$B$24,'SLP Rates-PDPM'!$I$2:$L$14,3),VLOOKUP(Selection!$B$24,'SLP Rates-PDPM'!$I$2:$L$14,4)))</f>
        <v xml:space="preserve"> </v>
      </c>
      <c r="J48" s="105" t="e">
        <f t="shared" si="6"/>
        <v>#VALUE!</v>
      </c>
      <c r="K48" s="108" t="e">
        <f>(+J48*Selection!$B$34*Selection!$B$32)+((1-Selection!$B$34)*J48)</f>
        <v>#VALUE!</v>
      </c>
    </row>
    <row r="49" spans="1:11" x14ac:dyDescent="0.25">
      <c r="A49" s="94">
        <f t="shared" si="7"/>
        <v>43</v>
      </c>
      <c r="B49" s="62" t="str">
        <f>IF(Selection!$B$22="Choose PT &amp; OT Group"," ",VLOOKUP(Selection!$B$22,'PT &amp; OT Rates-PDPM'!$I$2:$N$18,2,FALSE))</f>
        <v xml:space="preserve"> </v>
      </c>
      <c r="C49" s="105" t="str">
        <f>IF(Selection!$B$22="PT &amp; OT Group"," ",IF(Selection!$B$33="Urban",VLOOKUP(Selection!$B$22,'PT &amp; OT Rates-PDPM'!$I$2:$L$18,3),VLOOKUP(Selection!$B$22,'PT &amp; OT Rates-PDPM'!$I$2:$L$18,4)))</f>
        <v>Urban</v>
      </c>
      <c r="D49" s="105" t="str">
        <f>IF(Selection!$B$22="PT &amp; OT Group"," ",IF(Selection!$B$33="Urban",VLOOKUP(Selection!$B$22,'PT &amp; OT Rates-PDPM'!$I$2:$N$18,5),VLOOKUP(Selection!$B$22,'PT &amp; OT Rates-PDPM'!$I$2:$N$18,6)))</f>
        <v>Urban</v>
      </c>
      <c r="E49" s="63">
        <v>0.92</v>
      </c>
      <c r="F49" s="105" t="e">
        <f t="shared" si="4"/>
        <v>#VALUE!</v>
      </c>
      <c r="G49" s="105" t="e">
        <f t="shared" si="5"/>
        <v>#VALUE!</v>
      </c>
      <c r="H49" s="62" t="str">
        <f>IF(Selection!$B$24="Choose SLP Group"," ",VLOOKUP(Selection!$B$24,'SLP Rates-PDPM'!$I$2:$L$14,2,FALSE))</f>
        <v xml:space="preserve"> </v>
      </c>
      <c r="I49" s="105" t="str">
        <f>IF(Selection!$B$24="Choose SLP Group"," ",IF(Selection!$B$33="Urban",VLOOKUP(Selection!$B$24,'SLP Rates-PDPM'!$I$2:$L$14,3),VLOOKUP(Selection!$B$24,'SLP Rates-PDPM'!$I$2:$L$14,4)))</f>
        <v xml:space="preserve"> </v>
      </c>
      <c r="J49" s="105" t="e">
        <f t="shared" si="6"/>
        <v>#VALUE!</v>
      </c>
      <c r="K49" s="108" t="e">
        <f>(+J49*Selection!$B$34*Selection!$B$32)+((1-Selection!$B$34)*J49)</f>
        <v>#VALUE!</v>
      </c>
    </row>
    <row r="50" spans="1:11" x14ac:dyDescent="0.25">
      <c r="A50" s="94">
        <f t="shared" si="7"/>
        <v>44</v>
      </c>
      <c r="B50" s="62" t="str">
        <f>IF(Selection!$B$22="Choose PT &amp; OT Group"," ",VLOOKUP(Selection!$B$22,'PT &amp; OT Rates-PDPM'!$I$2:$N$18,2,FALSE))</f>
        <v xml:space="preserve"> </v>
      </c>
      <c r="C50" s="105" t="str">
        <f>IF(Selection!$B$22="PT &amp; OT Group"," ",IF(Selection!$B$33="Urban",VLOOKUP(Selection!$B$22,'PT &amp; OT Rates-PDPM'!$I$2:$L$18,3),VLOOKUP(Selection!$B$22,'PT &amp; OT Rates-PDPM'!$I$2:$L$18,4)))</f>
        <v>Urban</v>
      </c>
      <c r="D50" s="105" t="str">
        <f>IF(Selection!$B$22="PT &amp; OT Group"," ",IF(Selection!$B$33="Urban",VLOOKUP(Selection!$B$22,'PT &amp; OT Rates-PDPM'!$I$2:$N$18,5),VLOOKUP(Selection!$B$22,'PT &amp; OT Rates-PDPM'!$I$2:$N$18,6)))</f>
        <v>Urban</v>
      </c>
      <c r="E50" s="63">
        <v>0.92</v>
      </c>
      <c r="F50" s="105" t="e">
        <f t="shared" si="4"/>
        <v>#VALUE!</v>
      </c>
      <c r="G50" s="105" t="e">
        <f t="shared" si="5"/>
        <v>#VALUE!</v>
      </c>
      <c r="H50" s="62" t="str">
        <f>IF(Selection!$B$24="Choose SLP Group"," ",VLOOKUP(Selection!$B$24,'SLP Rates-PDPM'!$I$2:$L$14,2,FALSE))</f>
        <v xml:space="preserve"> </v>
      </c>
      <c r="I50" s="105" t="str">
        <f>IF(Selection!$B$24="Choose SLP Group"," ",IF(Selection!$B$33="Urban",VLOOKUP(Selection!$B$24,'SLP Rates-PDPM'!$I$2:$L$14,3),VLOOKUP(Selection!$B$24,'SLP Rates-PDPM'!$I$2:$L$14,4)))</f>
        <v xml:space="preserve"> </v>
      </c>
      <c r="J50" s="105" t="e">
        <f t="shared" si="6"/>
        <v>#VALUE!</v>
      </c>
      <c r="K50" s="108" t="e">
        <f>(+J50*Selection!$B$34*Selection!$B$32)+((1-Selection!$B$34)*J50)</f>
        <v>#VALUE!</v>
      </c>
    </row>
    <row r="51" spans="1:11" x14ac:dyDescent="0.25">
      <c r="A51" s="94">
        <f t="shared" si="7"/>
        <v>45</v>
      </c>
      <c r="B51" s="62" t="str">
        <f>IF(Selection!$B$22="Choose PT &amp; OT Group"," ",VLOOKUP(Selection!$B$22,'PT &amp; OT Rates-PDPM'!$I$2:$N$18,2,FALSE))</f>
        <v xml:space="preserve"> </v>
      </c>
      <c r="C51" s="105" t="str">
        <f>IF(Selection!$B$22="PT &amp; OT Group"," ",IF(Selection!$B$33="Urban",VLOOKUP(Selection!$B$22,'PT &amp; OT Rates-PDPM'!$I$2:$L$18,3),VLOOKUP(Selection!$B$22,'PT &amp; OT Rates-PDPM'!$I$2:$L$18,4)))</f>
        <v>Urban</v>
      </c>
      <c r="D51" s="105" t="str">
        <f>IF(Selection!$B$22="PT &amp; OT Group"," ",IF(Selection!$B$33="Urban",VLOOKUP(Selection!$B$22,'PT &amp; OT Rates-PDPM'!$I$2:$N$18,5),VLOOKUP(Selection!$B$22,'PT &amp; OT Rates-PDPM'!$I$2:$N$18,6)))</f>
        <v>Urban</v>
      </c>
      <c r="E51" s="63">
        <v>0.92</v>
      </c>
      <c r="F51" s="105" t="e">
        <f t="shared" si="4"/>
        <v>#VALUE!</v>
      </c>
      <c r="G51" s="105" t="e">
        <f t="shared" si="5"/>
        <v>#VALUE!</v>
      </c>
      <c r="H51" s="62" t="str">
        <f>IF(Selection!$B$24="Choose SLP Group"," ",VLOOKUP(Selection!$B$24,'SLP Rates-PDPM'!$I$2:$L$14,2,FALSE))</f>
        <v xml:space="preserve"> </v>
      </c>
      <c r="I51" s="105" t="str">
        <f>IF(Selection!$B$24="Choose SLP Group"," ",IF(Selection!$B$33="Urban",VLOOKUP(Selection!$B$24,'SLP Rates-PDPM'!$I$2:$L$14,3),VLOOKUP(Selection!$B$24,'SLP Rates-PDPM'!$I$2:$L$14,4)))</f>
        <v xml:space="preserve"> </v>
      </c>
      <c r="J51" s="105" t="e">
        <f t="shared" si="6"/>
        <v>#VALUE!</v>
      </c>
      <c r="K51" s="108" t="e">
        <f>(+J51*Selection!$B$34*Selection!$B$32)+((1-Selection!$B$34)*J51)</f>
        <v>#VALUE!</v>
      </c>
    </row>
    <row r="52" spans="1:11" x14ac:dyDescent="0.25">
      <c r="A52" s="94">
        <f t="shared" si="7"/>
        <v>46</v>
      </c>
      <c r="B52" s="62" t="str">
        <f>IF(Selection!$B$22="Choose PT &amp; OT Group"," ",VLOOKUP(Selection!$B$22,'PT &amp; OT Rates-PDPM'!$I$2:$N$18,2,FALSE))</f>
        <v xml:space="preserve"> </v>
      </c>
      <c r="C52" s="105" t="str">
        <f>IF(Selection!$B$22="PT &amp; OT Group"," ",IF(Selection!$B$33="Urban",VLOOKUP(Selection!$B$22,'PT &amp; OT Rates-PDPM'!$I$2:$L$18,3),VLOOKUP(Selection!$B$22,'PT &amp; OT Rates-PDPM'!$I$2:$L$18,4)))</f>
        <v>Urban</v>
      </c>
      <c r="D52" s="105" t="str">
        <f>IF(Selection!$B$22="PT &amp; OT Group"," ",IF(Selection!$B$33="Urban",VLOOKUP(Selection!$B$22,'PT &amp; OT Rates-PDPM'!$I$2:$N$18,5),VLOOKUP(Selection!$B$22,'PT &amp; OT Rates-PDPM'!$I$2:$N$18,6)))</f>
        <v>Urban</v>
      </c>
      <c r="E52" s="63">
        <v>0.92</v>
      </c>
      <c r="F52" s="105" t="e">
        <f t="shared" si="4"/>
        <v>#VALUE!</v>
      </c>
      <c r="G52" s="105" t="e">
        <f t="shared" si="5"/>
        <v>#VALUE!</v>
      </c>
      <c r="H52" s="62" t="str">
        <f>IF(Selection!$B$24="Choose SLP Group"," ",VLOOKUP(Selection!$B$24,'SLP Rates-PDPM'!$I$2:$L$14,2,FALSE))</f>
        <v xml:space="preserve"> </v>
      </c>
      <c r="I52" s="105" t="str">
        <f>IF(Selection!$B$24="Choose SLP Group"," ",IF(Selection!$B$33="Urban",VLOOKUP(Selection!$B$24,'SLP Rates-PDPM'!$I$2:$L$14,3),VLOOKUP(Selection!$B$24,'SLP Rates-PDPM'!$I$2:$L$14,4)))</f>
        <v xml:space="preserve"> </v>
      </c>
      <c r="J52" s="105" t="e">
        <f t="shared" si="6"/>
        <v>#VALUE!</v>
      </c>
      <c r="K52" s="108" t="e">
        <f>(+J52*Selection!$B$34*Selection!$B$32)+((1-Selection!$B$34)*J52)</f>
        <v>#VALUE!</v>
      </c>
    </row>
    <row r="53" spans="1:11" x14ac:dyDescent="0.25">
      <c r="A53" s="94">
        <f t="shared" si="7"/>
        <v>47</v>
      </c>
      <c r="B53" s="62" t="str">
        <f>IF(Selection!$B$22="Choose PT &amp; OT Group"," ",VLOOKUP(Selection!$B$22,'PT &amp; OT Rates-PDPM'!$I$2:$N$18,2,FALSE))</f>
        <v xml:space="preserve"> </v>
      </c>
      <c r="C53" s="105" t="str">
        <f>IF(Selection!$B$22="PT &amp; OT Group"," ",IF(Selection!$B$33="Urban",VLOOKUP(Selection!$B$22,'PT &amp; OT Rates-PDPM'!$I$2:$L$18,3),VLOOKUP(Selection!$B$22,'PT &amp; OT Rates-PDPM'!$I$2:$L$18,4)))</f>
        <v>Urban</v>
      </c>
      <c r="D53" s="105" t="str">
        <f>IF(Selection!$B$22="PT &amp; OT Group"," ",IF(Selection!$B$33="Urban",VLOOKUP(Selection!$B$22,'PT &amp; OT Rates-PDPM'!$I$2:$N$18,5),VLOOKUP(Selection!$B$22,'PT &amp; OT Rates-PDPM'!$I$2:$N$18,6)))</f>
        <v>Urban</v>
      </c>
      <c r="E53" s="63">
        <v>0.92</v>
      </c>
      <c r="F53" s="105" t="e">
        <f t="shared" si="4"/>
        <v>#VALUE!</v>
      </c>
      <c r="G53" s="105" t="e">
        <f t="shared" si="5"/>
        <v>#VALUE!</v>
      </c>
      <c r="H53" s="62" t="str">
        <f>IF(Selection!$B$24="Choose SLP Group"," ",VLOOKUP(Selection!$B$24,'SLP Rates-PDPM'!$I$2:$L$14,2,FALSE))</f>
        <v xml:space="preserve"> </v>
      </c>
      <c r="I53" s="105" t="str">
        <f>IF(Selection!$B$24="Choose SLP Group"," ",IF(Selection!$B$33="Urban",VLOOKUP(Selection!$B$24,'SLP Rates-PDPM'!$I$2:$L$14,3),VLOOKUP(Selection!$B$24,'SLP Rates-PDPM'!$I$2:$L$14,4)))</f>
        <v xml:space="preserve"> </v>
      </c>
      <c r="J53" s="105" t="e">
        <f t="shared" si="6"/>
        <v>#VALUE!</v>
      </c>
      <c r="K53" s="108" t="e">
        <f>(+J53*Selection!$B$34*Selection!$B$32)+((1-Selection!$B$34)*J53)</f>
        <v>#VALUE!</v>
      </c>
    </row>
    <row r="54" spans="1:11" x14ac:dyDescent="0.25">
      <c r="A54" s="94">
        <f t="shared" si="7"/>
        <v>48</v>
      </c>
      <c r="B54" s="62" t="str">
        <f>IF(Selection!$B$22="Choose PT &amp; OT Group"," ",VLOOKUP(Selection!$B$22,'PT &amp; OT Rates-PDPM'!$I$2:$N$18,2,FALSE))</f>
        <v xml:space="preserve"> </v>
      </c>
      <c r="C54" s="105" t="str">
        <f>IF(Selection!$B$22="PT &amp; OT Group"," ",IF(Selection!$B$33="Urban",VLOOKUP(Selection!$B$22,'PT &amp; OT Rates-PDPM'!$I$2:$L$18,3),VLOOKUP(Selection!$B$22,'PT &amp; OT Rates-PDPM'!$I$2:$L$18,4)))</f>
        <v>Urban</v>
      </c>
      <c r="D54" s="105" t="str">
        <f>IF(Selection!$B$22="PT &amp; OT Group"," ",IF(Selection!$B$33="Urban",VLOOKUP(Selection!$B$22,'PT &amp; OT Rates-PDPM'!$I$2:$N$18,5),VLOOKUP(Selection!$B$22,'PT &amp; OT Rates-PDPM'!$I$2:$N$18,6)))</f>
        <v>Urban</v>
      </c>
      <c r="E54" s="63">
        <v>0.92</v>
      </c>
      <c r="F54" s="105" t="e">
        <f t="shared" si="4"/>
        <v>#VALUE!</v>
      </c>
      <c r="G54" s="105" t="e">
        <f t="shared" si="5"/>
        <v>#VALUE!</v>
      </c>
      <c r="H54" s="62" t="str">
        <f>IF(Selection!$B$24="Choose SLP Group"," ",VLOOKUP(Selection!$B$24,'SLP Rates-PDPM'!$I$2:$L$14,2,FALSE))</f>
        <v xml:space="preserve"> </v>
      </c>
      <c r="I54" s="105" t="str">
        <f>IF(Selection!$B$24="Choose SLP Group"," ",IF(Selection!$B$33="Urban",VLOOKUP(Selection!$B$24,'SLP Rates-PDPM'!$I$2:$L$14,3),VLOOKUP(Selection!$B$24,'SLP Rates-PDPM'!$I$2:$L$14,4)))</f>
        <v xml:space="preserve"> </v>
      </c>
      <c r="J54" s="105" t="e">
        <f t="shared" si="6"/>
        <v>#VALUE!</v>
      </c>
      <c r="K54" s="108" t="e">
        <f>(+J54*Selection!$B$34*Selection!$B$32)+((1-Selection!$B$34)*J54)</f>
        <v>#VALUE!</v>
      </c>
    </row>
    <row r="55" spans="1:11" x14ac:dyDescent="0.25">
      <c r="A55" s="94">
        <f t="shared" si="7"/>
        <v>49</v>
      </c>
      <c r="B55" s="62" t="str">
        <f>IF(Selection!$B$22="Choose PT &amp; OT Group"," ",VLOOKUP(Selection!$B$22,'PT &amp; OT Rates-PDPM'!$I$2:$N$18,2,FALSE))</f>
        <v xml:space="preserve"> </v>
      </c>
      <c r="C55" s="105" t="str">
        <f>IF(Selection!$B$22="PT &amp; OT Group"," ",IF(Selection!$B$33="Urban",VLOOKUP(Selection!$B$22,'PT &amp; OT Rates-PDPM'!$I$2:$L$18,3),VLOOKUP(Selection!$B$22,'PT &amp; OT Rates-PDPM'!$I$2:$L$18,4)))</f>
        <v>Urban</v>
      </c>
      <c r="D55" s="105" t="str">
        <f>IF(Selection!$B$22="PT &amp; OT Group"," ",IF(Selection!$B$33="Urban",VLOOKUP(Selection!$B$22,'PT &amp; OT Rates-PDPM'!$I$2:$N$18,5),VLOOKUP(Selection!$B$22,'PT &amp; OT Rates-PDPM'!$I$2:$N$18,6)))</f>
        <v>Urban</v>
      </c>
      <c r="E55" s="63">
        <v>0.9</v>
      </c>
      <c r="F55" s="105" t="e">
        <f t="shared" si="4"/>
        <v>#VALUE!</v>
      </c>
      <c r="G55" s="105" t="e">
        <f t="shared" si="5"/>
        <v>#VALUE!</v>
      </c>
      <c r="H55" s="62" t="str">
        <f>IF(Selection!$B$24="Choose SLP Group"," ",VLOOKUP(Selection!$B$24,'SLP Rates-PDPM'!$I$2:$L$14,2,FALSE))</f>
        <v xml:space="preserve"> </v>
      </c>
      <c r="I55" s="105" t="str">
        <f>IF(Selection!$B$24="Choose SLP Group"," ",IF(Selection!$B$33="Urban",VLOOKUP(Selection!$B$24,'SLP Rates-PDPM'!$I$2:$L$14,3),VLOOKUP(Selection!$B$24,'SLP Rates-PDPM'!$I$2:$L$14,4)))</f>
        <v xml:space="preserve"> </v>
      </c>
      <c r="J55" s="105" t="e">
        <f t="shared" si="6"/>
        <v>#VALUE!</v>
      </c>
      <c r="K55" s="108" t="e">
        <f>(+J55*Selection!$B$34*Selection!$B$32)+((1-Selection!$B$34)*J55)</f>
        <v>#VALUE!</v>
      </c>
    </row>
    <row r="56" spans="1:11" x14ac:dyDescent="0.25">
      <c r="A56" s="94">
        <f t="shared" si="7"/>
        <v>50</v>
      </c>
      <c r="B56" s="62" t="str">
        <f>IF(Selection!$B$22="Choose PT &amp; OT Group"," ",VLOOKUP(Selection!$B$22,'PT &amp; OT Rates-PDPM'!$I$2:$N$18,2,FALSE))</f>
        <v xml:space="preserve"> </v>
      </c>
      <c r="C56" s="105" t="str">
        <f>IF(Selection!$B$22="PT &amp; OT Group"," ",IF(Selection!$B$33="Urban",VLOOKUP(Selection!$B$22,'PT &amp; OT Rates-PDPM'!$I$2:$L$18,3),VLOOKUP(Selection!$B$22,'PT &amp; OT Rates-PDPM'!$I$2:$L$18,4)))</f>
        <v>Urban</v>
      </c>
      <c r="D56" s="105" t="str">
        <f>IF(Selection!$B$22="PT &amp; OT Group"," ",IF(Selection!$B$33="Urban",VLOOKUP(Selection!$B$22,'PT &amp; OT Rates-PDPM'!$I$2:$N$18,5),VLOOKUP(Selection!$B$22,'PT &amp; OT Rates-PDPM'!$I$2:$N$18,6)))</f>
        <v>Urban</v>
      </c>
      <c r="E56" s="63">
        <v>0.9</v>
      </c>
      <c r="F56" s="105" t="e">
        <f t="shared" si="4"/>
        <v>#VALUE!</v>
      </c>
      <c r="G56" s="105" t="e">
        <f t="shared" si="5"/>
        <v>#VALUE!</v>
      </c>
      <c r="H56" s="62" t="str">
        <f>IF(Selection!$B$24="Choose SLP Group"," ",VLOOKUP(Selection!$B$24,'SLP Rates-PDPM'!$I$2:$L$14,2,FALSE))</f>
        <v xml:space="preserve"> </v>
      </c>
      <c r="I56" s="105" t="str">
        <f>IF(Selection!$B$24="Choose SLP Group"," ",IF(Selection!$B$33="Urban",VLOOKUP(Selection!$B$24,'SLP Rates-PDPM'!$I$2:$L$14,3),VLOOKUP(Selection!$B$24,'SLP Rates-PDPM'!$I$2:$L$14,4)))</f>
        <v xml:space="preserve"> </v>
      </c>
      <c r="J56" s="105" t="e">
        <f t="shared" si="6"/>
        <v>#VALUE!</v>
      </c>
      <c r="K56" s="108" t="e">
        <f>(+J56*Selection!$B$34*Selection!$B$32)+((1-Selection!$B$34)*J56)</f>
        <v>#VALUE!</v>
      </c>
    </row>
    <row r="57" spans="1:11" x14ac:dyDescent="0.25">
      <c r="A57" s="94">
        <f t="shared" si="7"/>
        <v>51</v>
      </c>
      <c r="B57" s="62" t="str">
        <f>IF(Selection!$B$22="Choose PT &amp; OT Group"," ",VLOOKUP(Selection!$B$22,'PT &amp; OT Rates-PDPM'!$I$2:$N$18,2,FALSE))</f>
        <v xml:space="preserve"> </v>
      </c>
      <c r="C57" s="105" t="str">
        <f>IF(Selection!$B$22="PT &amp; OT Group"," ",IF(Selection!$B$33="Urban",VLOOKUP(Selection!$B$22,'PT &amp; OT Rates-PDPM'!$I$2:$L$18,3),VLOOKUP(Selection!$B$22,'PT &amp; OT Rates-PDPM'!$I$2:$L$18,4)))</f>
        <v>Urban</v>
      </c>
      <c r="D57" s="105" t="str">
        <f>IF(Selection!$B$22="PT &amp; OT Group"," ",IF(Selection!$B$33="Urban",VLOOKUP(Selection!$B$22,'PT &amp; OT Rates-PDPM'!$I$2:$N$18,5),VLOOKUP(Selection!$B$22,'PT &amp; OT Rates-PDPM'!$I$2:$N$18,6)))</f>
        <v>Urban</v>
      </c>
      <c r="E57" s="63">
        <v>0.9</v>
      </c>
      <c r="F57" s="105" t="e">
        <f t="shared" si="4"/>
        <v>#VALUE!</v>
      </c>
      <c r="G57" s="105" t="e">
        <f t="shared" si="5"/>
        <v>#VALUE!</v>
      </c>
      <c r="H57" s="62" t="str">
        <f>IF(Selection!$B$24="Choose SLP Group"," ",VLOOKUP(Selection!$B$24,'SLP Rates-PDPM'!$I$2:$L$14,2,FALSE))</f>
        <v xml:space="preserve"> </v>
      </c>
      <c r="I57" s="105" t="str">
        <f>IF(Selection!$B$24="Choose SLP Group"," ",IF(Selection!$B$33="Urban",VLOOKUP(Selection!$B$24,'SLP Rates-PDPM'!$I$2:$L$14,3),VLOOKUP(Selection!$B$24,'SLP Rates-PDPM'!$I$2:$L$14,4)))</f>
        <v xml:space="preserve"> </v>
      </c>
      <c r="J57" s="105" t="e">
        <f t="shared" si="6"/>
        <v>#VALUE!</v>
      </c>
      <c r="K57" s="108" t="e">
        <f>(+J57*Selection!$B$34*Selection!$B$32)+((1-Selection!$B$34)*J57)</f>
        <v>#VALUE!</v>
      </c>
    </row>
    <row r="58" spans="1:11" x14ac:dyDescent="0.25">
      <c r="A58" s="94">
        <f t="shared" si="7"/>
        <v>52</v>
      </c>
      <c r="B58" s="62" t="str">
        <f>IF(Selection!$B$22="Choose PT &amp; OT Group"," ",VLOOKUP(Selection!$B$22,'PT &amp; OT Rates-PDPM'!$I$2:$N$18,2,FALSE))</f>
        <v xml:space="preserve"> </v>
      </c>
      <c r="C58" s="105" t="str">
        <f>IF(Selection!$B$22="PT &amp; OT Group"," ",IF(Selection!$B$33="Urban",VLOOKUP(Selection!$B$22,'PT &amp; OT Rates-PDPM'!$I$2:$L$18,3),VLOOKUP(Selection!$B$22,'PT &amp; OT Rates-PDPM'!$I$2:$L$18,4)))</f>
        <v>Urban</v>
      </c>
      <c r="D58" s="105" t="str">
        <f>IF(Selection!$B$22="PT &amp; OT Group"," ",IF(Selection!$B$33="Urban",VLOOKUP(Selection!$B$22,'PT &amp; OT Rates-PDPM'!$I$2:$N$18,5),VLOOKUP(Selection!$B$22,'PT &amp; OT Rates-PDPM'!$I$2:$N$18,6)))</f>
        <v>Urban</v>
      </c>
      <c r="E58" s="63">
        <v>0.9</v>
      </c>
      <c r="F58" s="105" t="e">
        <f t="shared" si="4"/>
        <v>#VALUE!</v>
      </c>
      <c r="G58" s="105" t="e">
        <f t="shared" si="5"/>
        <v>#VALUE!</v>
      </c>
      <c r="H58" s="62" t="str">
        <f>IF(Selection!$B$24="Choose SLP Group"," ",VLOOKUP(Selection!$B$24,'SLP Rates-PDPM'!$I$2:$L$14,2,FALSE))</f>
        <v xml:space="preserve"> </v>
      </c>
      <c r="I58" s="105" t="str">
        <f>IF(Selection!$B$24="Choose SLP Group"," ",IF(Selection!$B$33="Urban",VLOOKUP(Selection!$B$24,'SLP Rates-PDPM'!$I$2:$L$14,3),VLOOKUP(Selection!$B$24,'SLP Rates-PDPM'!$I$2:$L$14,4)))</f>
        <v xml:space="preserve"> </v>
      </c>
      <c r="J58" s="105" t="e">
        <f t="shared" si="6"/>
        <v>#VALUE!</v>
      </c>
      <c r="K58" s="108" t="e">
        <f>(+J58*Selection!$B$34*Selection!$B$32)+((1-Selection!$B$34)*J58)</f>
        <v>#VALUE!</v>
      </c>
    </row>
    <row r="59" spans="1:11" x14ac:dyDescent="0.25">
      <c r="A59" s="94">
        <f t="shared" si="7"/>
        <v>53</v>
      </c>
      <c r="B59" s="62" t="str">
        <f>IF(Selection!$B$22="Choose PT &amp; OT Group"," ",VLOOKUP(Selection!$B$22,'PT &amp; OT Rates-PDPM'!$I$2:$N$18,2,FALSE))</f>
        <v xml:space="preserve"> </v>
      </c>
      <c r="C59" s="105" t="str">
        <f>IF(Selection!$B$22="PT &amp; OT Group"," ",IF(Selection!$B$33="Urban",VLOOKUP(Selection!$B$22,'PT &amp; OT Rates-PDPM'!$I$2:$L$18,3),VLOOKUP(Selection!$B$22,'PT &amp; OT Rates-PDPM'!$I$2:$L$18,4)))</f>
        <v>Urban</v>
      </c>
      <c r="D59" s="105" t="str">
        <f>IF(Selection!$B$22="PT &amp; OT Group"," ",IF(Selection!$B$33="Urban",VLOOKUP(Selection!$B$22,'PT &amp; OT Rates-PDPM'!$I$2:$N$18,5),VLOOKUP(Selection!$B$22,'PT &amp; OT Rates-PDPM'!$I$2:$N$18,6)))</f>
        <v>Urban</v>
      </c>
      <c r="E59" s="63">
        <v>0.9</v>
      </c>
      <c r="F59" s="105" t="e">
        <f t="shared" si="4"/>
        <v>#VALUE!</v>
      </c>
      <c r="G59" s="105" t="e">
        <f t="shared" si="5"/>
        <v>#VALUE!</v>
      </c>
      <c r="H59" s="62" t="str">
        <f>IF(Selection!$B$24="Choose SLP Group"," ",VLOOKUP(Selection!$B$24,'SLP Rates-PDPM'!$I$2:$L$14,2,FALSE))</f>
        <v xml:space="preserve"> </v>
      </c>
      <c r="I59" s="105" t="str">
        <f>IF(Selection!$B$24="Choose SLP Group"," ",IF(Selection!$B$33="Urban",VLOOKUP(Selection!$B$24,'SLP Rates-PDPM'!$I$2:$L$14,3),VLOOKUP(Selection!$B$24,'SLP Rates-PDPM'!$I$2:$L$14,4)))</f>
        <v xml:space="preserve"> </v>
      </c>
      <c r="J59" s="105" t="e">
        <f t="shared" si="6"/>
        <v>#VALUE!</v>
      </c>
      <c r="K59" s="108" t="e">
        <f>(+J59*Selection!$B$34*Selection!$B$32)+((1-Selection!$B$34)*J59)</f>
        <v>#VALUE!</v>
      </c>
    </row>
    <row r="60" spans="1:11" x14ac:dyDescent="0.25">
      <c r="A60" s="94">
        <f t="shared" si="7"/>
        <v>54</v>
      </c>
      <c r="B60" s="62" t="str">
        <f>IF(Selection!$B$22="Choose PT &amp; OT Group"," ",VLOOKUP(Selection!$B$22,'PT &amp; OT Rates-PDPM'!$I$2:$N$18,2,FALSE))</f>
        <v xml:space="preserve"> </v>
      </c>
      <c r="C60" s="105" t="str">
        <f>IF(Selection!$B$22="PT &amp; OT Group"," ",IF(Selection!$B$33="Urban",VLOOKUP(Selection!$B$22,'PT &amp; OT Rates-PDPM'!$I$2:$L$18,3),VLOOKUP(Selection!$B$22,'PT &amp; OT Rates-PDPM'!$I$2:$L$18,4)))</f>
        <v>Urban</v>
      </c>
      <c r="D60" s="105" t="str">
        <f>IF(Selection!$B$22="PT &amp; OT Group"," ",IF(Selection!$B$33="Urban",VLOOKUP(Selection!$B$22,'PT &amp; OT Rates-PDPM'!$I$2:$N$18,5),VLOOKUP(Selection!$B$22,'PT &amp; OT Rates-PDPM'!$I$2:$N$18,6)))</f>
        <v>Urban</v>
      </c>
      <c r="E60" s="63">
        <v>0.9</v>
      </c>
      <c r="F60" s="105" t="e">
        <f t="shared" si="4"/>
        <v>#VALUE!</v>
      </c>
      <c r="G60" s="105" t="e">
        <f t="shared" si="5"/>
        <v>#VALUE!</v>
      </c>
      <c r="H60" s="62" t="str">
        <f>IF(Selection!$B$24="Choose SLP Group"," ",VLOOKUP(Selection!$B$24,'SLP Rates-PDPM'!$I$2:$L$14,2,FALSE))</f>
        <v xml:space="preserve"> </v>
      </c>
      <c r="I60" s="105" t="str">
        <f>IF(Selection!$B$24="Choose SLP Group"," ",IF(Selection!$B$33="Urban",VLOOKUP(Selection!$B$24,'SLP Rates-PDPM'!$I$2:$L$14,3),VLOOKUP(Selection!$B$24,'SLP Rates-PDPM'!$I$2:$L$14,4)))</f>
        <v xml:space="preserve"> </v>
      </c>
      <c r="J60" s="105" t="e">
        <f t="shared" si="6"/>
        <v>#VALUE!</v>
      </c>
      <c r="K60" s="108" t="e">
        <f>(+J60*Selection!$B$34*Selection!$B$32)+((1-Selection!$B$34)*J60)</f>
        <v>#VALUE!</v>
      </c>
    </row>
    <row r="61" spans="1:11" x14ac:dyDescent="0.25">
      <c r="A61" s="94">
        <f t="shared" si="7"/>
        <v>55</v>
      </c>
      <c r="B61" s="62" t="str">
        <f>IF(Selection!$B$22="Choose PT &amp; OT Group"," ",VLOOKUP(Selection!$B$22,'PT &amp; OT Rates-PDPM'!$I$2:$N$18,2,FALSE))</f>
        <v xml:space="preserve"> </v>
      </c>
      <c r="C61" s="105" t="str">
        <f>IF(Selection!$B$22="PT &amp; OT Group"," ",IF(Selection!$B$33="Urban",VLOOKUP(Selection!$B$22,'PT &amp; OT Rates-PDPM'!$I$2:$L$18,3),VLOOKUP(Selection!$B$22,'PT &amp; OT Rates-PDPM'!$I$2:$L$18,4)))</f>
        <v>Urban</v>
      </c>
      <c r="D61" s="105" t="str">
        <f>IF(Selection!$B$22="PT &amp; OT Group"," ",IF(Selection!$B$33="Urban",VLOOKUP(Selection!$B$22,'PT &amp; OT Rates-PDPM'!$I$2:$N$18,5),VLOOKUP(Selection!$B$22,'PT &amp; OT Rates-PDPM'!$I$2:$N$18,6)))</f>
        <v>Urban</v>
      </c>
      <c r="E61" s="63">
        <v>0.9</v>
      </c>
      <c r="F61" s="105" t="e">
        <f t="shared" si="4"/>
        <v>#VALUE!</v>
      </c>
      <c r="G61" s="105" t="e">
        <f t="shared" si="5"/>
        <v>#VALUE!</v>
      </c>
      <c r="H61" s="62" t="str">
        <f>IF(Selection!$B$24="Choose SLP Group"," ",VLOOKUP(Selection!$B$24,'SLP Rates-PDPM'!$I$2:$L$14,2,FALSE))</f>
        <v xml:space="preserve"> </v>
      </c>
      <c r="I61" s="105" t="str">
        <f>IF(Selection!$B$24="Choose SLP Group"," ",IF(Selection!$B$33="Urban",VLOOKUP(Selection!$B$24,'SLP Rates-PDPM'!$I$2:$L$14,3),VLOOKUP(Selection!$B$24,'SLP Rates-PDPM'!$I$2:$L$14,4)))</f>
        <v xml:space="preserve"> </v>
      </c>
      <c r="J61" s="105" t="e">
        <f t="shared" si="6"/>
        <v>#VALUE!</v>
      </c>
      <c r="K61" s="108" t="e">
        <f>(+J61*Selection!$B$34*Selection!$B$32)+((1-Selection!$B$34)*J61)</f>
        <v>#VALUE!</v>
      </c>
    </row>
    <row r="62" spans="1:11" x14ac:dyDescent="0.25">
      <c r="A62" s="94">
        <f t="shared" si="7"/>
        <v>56</v>
      </c>
      <c r="B62" s="62" t="str">
        <f>IF(Selection!$B$22="Choose PT &amp; OT Group"," ",VLOOKUP(Selection!$B$22,'PT &amp; OT Rates-PDPM'!$I$2:$N$18,2,FALSE))</f>
        <v xml:space="preserve"> </v>
      </c>
      <c r="C62" s="105" t="str">
        <f>IF(Selection!$B$22="PT &amp; OT Group"," ",IF(Selection!$B$33="Urban",VLOOKUP(Selection!$B$22,'PT &amp; OT Rates-PDPM'!$I$2:$L$18,3),VLOOKUP(Selection!$B$22,'PT &amp; OT Rates-PDPM'!$I$2:$L$18,4)))</f>
        <v>Urban</v>
      </c>
      <c r="D62" s="105" t="str">
        <f>IF(Selection!$B$22="PT &amp; OT Group"," ",IF(Selection!$B$33="Urban",VLOOKUP(Selection!$B$22,'PT &amp; OT Rates-PDPM'!$I$2:$N$18,5),VLOOKUP(Selection!$B$22,'PT &amp; OT Rates-PDPM'!$I$2:$N$18,6)))</f>
        <v>Urban</v>
      </c>
      <c r="E62" s="63">
        <v>0.88</v>
      </c>
      <c r="F62" s="105" t="e">
        <f t="shared" si="4"/>
        <v>#VALUE!</v>
      </c>
      <c r="G62" s="105" t="e">
        <f t="shared" si="5"/>
        <v>#VALUE!</v>
      </c>
      <c r="H62" s="62" t="str">
        <f>IF(Selection!$B$24="Choose SLP Group"," ",VLOOKUP(Selection!$B$24,'SLP Rates-PDPM'!$I$2:$L$14,2,FALSE))</f>
        <v xml:space="preserve"> </v>
      </c>
      <c r="I62" s="105" t="str">
        <f>IF(Selection!$B$24="Choose SLP Group"," ",IF(Selection!$B$33="Urban",VLOOKUP(Selection!$B$24,'SLP Rates-PDPM'!$I$2:$L$14,3),VLOOKUP(Selection!$B$24,'SLP Rates-PDPM'!$I$2:$L$14,4)))</f>
        <v xml:space="preserve"> </v>
      </c>
      <c r="J62" s="105" t="e">
        <f t="shared" si="6"/>
        <v>#VALUE!</v>
      </c>
      <c r="K62" s="108" t="e">
        <f>(+J62*Selection!$B$34*Selection!$B$32)+((1-Selection!$B$34)*J62)</f>
        <v>#VALUE!</v>
      </c>
    </row>
    <row r="63" spans="1:11" x14ac:dyDescent="0.25">
      <c r="A63" s="94">
        <f t="shared" si="7"/>
        <v>57</v>
      </c>
      <c r="B63" s="62" t="str">
        <f>IF(Selection!$B$22="Choose PT &amp; OT Group"," ",VLOOKUP(Selection!$B$22,'PT &amp; OT Rates-PDPM'!$I$2:$N$18,2,FALSE))</f>
        <v xml:space="preserve"> </v>
      </c>
      <c r="C63" s="105" t="str">
        <f>IF(Selection!$B$22="PT &amp; OT Group"," ",IF(Selection!$B$33="Urban",VLOOKUP(Selection!$B$22,'PT &amp; OT Rates-PDPM'!$I$2:$L$18,3),VLOOKUP(Selection!$B$22,'PT &amp; OT Rates-PDPM'!$I$2:$L$18,4)))</f>
        <v>Urban</v>
      </c>
      <c r="D63" s="105" t="str">
        <f>IF(Selection!$B$22="PT &amp; OT Group"," ",IF(Selection!$B$33="Urban",VLOOKUP(Selection!$B$22,'PT &amp; OT Rates-PDPM'!$I$2:$N$18,5),VLOOKUP(Selection!$B$22,'PT &amp; OT Rates-PDPM'!$I$2:$N$18,6)))</f>
        <v>Urban</v>
      </c>
      <c r="E63" s="63">
        <v>0.88</v>
      </c>
      <c r="F63" s="105" t="e">
        <f t="shared" si="4"/>
        <v>#VALUE!</v>
      </c>
      <c r="G63" s="105" t="e">
        <f t="shared" si="5"/>
        <v>#VALUE!</v>
      </c>
      <c r="H63" s="62" t="str">
        <f>IF(Selection!$B$24="Choose SLP Group"," ",VLOOKUP(Selection!$B$24,'SLP Rates-PDPM'!$I$2:$L$14,2,FALSE))</f>
        <v xml:space="preserve"> </v>
      </c>
      <c r="I63" s="105" t="str">
        <f>IF(Selection!$B$24="Choose SLP Group"," ",IF(Selection!$B$33="Urban",VLOOKUP(Selection!$B$24,'SLP Rates-PDPM'!$I$2:$L$14,3),VLOOKUP(Selection!$B$24,'SLP Rates-PDPM'!$I$2:$L$14,4)))</f>
        <v xml:space="preserve"> </v>
      </c>
      <c r="J63" s="105" t="e">
        <f t="shared" si="6"/>
        <v>#VALUE!</v>
      </c>
      <c r="K63" s="108" t="e">
        <f>(+J63*Selection!$B$34*Selection!$B$32)+((1-Selection!$B$34)*J63)</f>
        <v>#VALUE!</v>
      </c>
    </row>
    <row r="64" spans="1:11" x14ac:dyDescent="0.25">
      <c r="A64" s="94">
        <f t="shared" si="7"/>
        <v>58</v>
      </c>
      <c r="B64" s="62" t="str">
        <f>IF(Selection!$B$22="Choose PT &amp; OT Group"," ",VLOOKUP(Selection!$B$22,'PT &amp; OT Rates-PDPM'!$I$2:$N$18,2,FALSE))</f>
        <v xml:space="preserve"> </v>
      </c>
      <c r="C64" s="105" t="str">
        <f>IF(Selection!$B$22="PT &amp; OT Group"," ",IF(Selection!$B$33="Urban",VLOOKUP(Selection!$B$22,'PT &amp; OT Rates-PDPM'!$I$2:$L$18,3),VLOOKUP(Selection!$B$22,'PT &amp; OT Rates-PDPM'!$I$2:$L$18,4)))</f>
        <v>Urban</v>
      </c>
      <c r="D64" s="105" t="str">
        <f>IF(Selection!$B$22="PT &amp; OT Group"," ",IF(Selection!$B$33="Urban",VLOOKUP(Selection!$B$22,'PT &amp; OT Rates-PDPM'!$I$2:$N$18,5),VLOOKUP(Selection!$B$22,'PT &amp; OT Rates-PDPM'!$I$2:$N$18,6)))</f>
        <v>Urban</v>
      </c>
      <c r="E64" s="63">
        <v>0.88</v>
      </c>
      <c r="F64" s="105" t="e">
        <f t="shared" si="4"/>
        <v>#VALUE!</v>
      </c>
      <c r="G64" s="105" t="e">
        <f t="shared" si="5"/>
        <v>#VALUE!</v>
      </c>
      <c r="H64" s="62" t="str">
        <f>IF(Selection!$B$24="Choose SLP Group"," ",VLOOKUP(Selection!$B$24,'SLP Rates-PDPM'!$I$2:$L$14,2,FALSE))</f>
        <v xml:space="preserve"> </v>
      </c>
      <c r="I64" s="105" t="str">
        <f>IF(Selection!$B$24="Choose SLP Group"," ",IF(Selection!$B$33="Urban",VLOOKUP(Selection!$B$24,'SLP Rates-PDPM'!$I$2:$L$14,3),VLOOKUP(Selection!$B$24,'SLP Rates-PDPM'!$I$2:$L$14,4)))</f>
        <v xml:space="preserve"> </v>
      </c>
      <c r="J64" s="105" t="e">
        <f t="shared" si="6"/>
        <v>#VALUE!</v>
      </c>
      <c r="K64" s="108" t="e">
        <f>(+J64*Selection!$B$34*Selection!$B$32)+((1-Selection!$B$34)*J64)</f>
        <v>#VALUE!</v>
      </c>
    </row>
    <row r="65" spans="1:11" x14ac:dyDescent="0.25">
      <c r="A65" s="94">
        <f t="shared" si="7"/>
        <v>59</v>
      </c>
      <c r="B65" s="62" t="str">
        <f>IF(Selection!$B$22="Choose PT &amp; OT Group"," ",VLOOKUP(Selection!$B$22,'PT &amp; OT Rates-PDPM'!$I$2:$N$18,2,FALSE))</f>
        <v xml:space="preserve"> </v>
      </c>
      <c r="C65" s="105" t="str">
        <f>IF(Selection!$B$22="PT &amp; OT Group"," ",IF(Selection!$B$33="Urban",VLOOKUP(Selection!$B$22,'PT &amp; OT Rates-PDPM'!$I$2:$L$18,3),VLOOKUP(Selection!$B$22,'PT &amp; OT Rates-PDPM'!$I$2:$L$18,4)))</f>
        <v>Urban</v>
      </c>
      <c r="D65" s="105" t="str">
        <f>IF(Selection!$B$22="PT &amp; OT Group"," ",IF(Selection!$B$33="Urban",VLOOKUP(Selection!$B$22,'PT &amp; OT Rates-PDPM'!$I$2:$N$18,5),VLOOKUP(Selection!$B$22,'PT &amp; OT Rates-PDPM'!$I$2:$N$18,6)))</f>
        <v>Urban</v>
      </c>
      <c r="E65" s="63">
        <v>0.88</v>
      </c>
      <c r="F65" s="105" t="e">
        <f t="shared" si="4"/>
        <v>#VALUE!</v>
      </c>
      <c r="G65" s="105" t="e">
        <f t="shared" si="5"/>
        <v>#VALUE!</v>
      </c>
      <c r="H65" s="62" t="str">
        <f>IF(Selection!$B$24="Choose SLP Group"," ",VLOOKUP(Selection!$B$24,'SLP Rates-PDPM'!$I$2:$L$14,2,FALSE))</f>
        <v xml:space="preserve"> </v>
      </c>
      <c r="I65" s="105" t="str">
        <f>IF(Selection!$B$24="Choose SLP Group"," ",IF(Selection!$B$33="Urban",VLOOKUP(Selection!$B$24,'SLP Rates-PDPM'!$I$2:$L$14,3),VLOOKUP(Selection!$B$24,'SLP Rates-PDPM'!$I$2:$L$14,4)))</f>
        <v xml:space="preserve"> </v>
      </c>
      <c r="J65" s="105" t="e">
        <f t="shared" si="6"/>
        <v>#VALUE!</v>
      </c>
      <c r="K65" s="108" t="e">
        <f>(+J65*Selection!$B$34*Selection!$B$32)+((1-Selection!$B$34)*J65)</f>
        <v>#VALUE!</v>
      </c>
    </row>
    <row r="66" spans="1:11" x14ac:dyDescent="0.25">
      <c r="A66" s="94">
        <f t="shared" si="7"/>
        <v>60</v>
      </c>
      <c r="B66" s="62" t="str">
        <f>IF(Selection!$B$22="Choose PT &amp; OT Group"," ",VLOOKUP(Selection!$B$22,'PT &amp; OT Rates-PDPM'!$I$2:$N$18,2,FALSE))</f>
        <v xml:space="preserve"> </v>
      </c>
      <c r="C66" s="105" t="str">
        <f>IF(Selection!$B$22="PT &amp; OT Group"," ",IF(Selection!$B$33="Urban",VLOOKUP(Selection!$B$22,'PT &amp; OT Rates-PDPM'!$I$2:$L$18,3),VLOOKUP(Selection!$B$22,'PT &amp; OT Rates-PDPM'!$I$2:$L$18,4)))</f>
        <v>Urban</v>
      </c>
      <c r="D66" s="105" t="str">
        <f>IF(Selection!$B$22="PT &amp; OT Group"," ",IF(Selection!$B$33="Urban",VLOOKUP(Selection!$B$22,'PT &amp; OT Rates-PDPM'!$I$2:$N$18,5),VLOOKUP(Selection!$B$22,'PT &amp; OT Rates-PDPM'!$I$2:$N$18,6)))</f>
        <v>Urban</v>
      </c>
      <c r="E66" s="63">
        <v>0.88</v>
      </c>
      <c r="F66" s="105" t="e">
        <f t="shared" si="4"/>
        <v>#VALUE!</v>
      </c>
      <c r="G66" s="105" t="e">
        <f t="shared" si="5"/>
        <v>#VALUE!</v>
      </c>
      <c r="H66" s="62" t="str">
        <f>IF(Selection!$B$24="Choose SLP Group"," ",VLOOKUP(Selection!$B$24,'SLP Rates-PDPM'!$I$2:$L$14,2,FALSE))</f>
        <v xml:space="preserve"> </v>
      </c>
      <c r="I66" s="105" t="str">
        <f>IF(Selection!$B$24="Choose SLP Group"," ",IF(Selection!$B$33="Urban",VLOOKUP(Selection!$B$24,'SLP Rates-PDPM'!$I$2:$L$14,3),VLOOKUP(Selection!$B$24,'SLP Rates-PDPM'!$I$2:$L$14,4)))</f>
        <v xml:space="preserve"> </v>
      </c>
      <c r="J66" s="105" t="e">
        <f t="shared" si="6"/>
        <v>#VALUE!</v>
      </c>
      <c r="K66" s="108" t="e">
        <f>(+J66*Selection!$B$34*Selection!$B$32)+((1-Selection!$B$34)*J66)</f>
        <v>#VALUE!</v>
      </c>
    </row>
    <row r="67" spans="1:11" x14ac:dyDescent="0.25">
      <c r="A67" s="94">
        <f t="shared" si="7"/>
        <v>61</v>
      </c>
      <c r="B67" s="62" t="str">
        <f>IF(Selection!$B$22="Choose PT &amp; OT Group"," ",VLOOKUP(Selection!$B$22,'PT &amp; OT Rates-PDPM'!$I$2:$N$18,2,FALSE))</f>
        <v xml:space="preserve"> </v>
      </c>
      <c r="C67" s="105" t="str">
        <f>IF(Selection!$B$22="PT &amp; OT Group"," ",IF(Selection!$B$33="Urban",VLOOKUP(Selection!$B$22,'PT &amp; OT Rates-PDPM'!$I$2:$L$18,3),VLOOKUP(Selection!$B$22,'PT &amp; OT Rates-PDPM'!$I$2:$L$18,4)))</f>
        <v>Urban</v>
      </c>
      <c r="D67" s="105" t="str">
        <f>IF(Selection!$B$22="PT &amp; OT Group"," ",IF(Selection!$B$33="Urban",VLOOKUP(Selection!$B$22,'PT &amp; OT Rates-PDPM'!$I$2:$N$18,5),VLOOKUP(Selection!$B$22,'PT &amp; OT Rates-PDPM'!$I$2:$N$18,6)))</f>
        <v>Urban</v>
      </c>
      <c r="E67" s="63">
        <v>0.88</v>
      </c>
      <c r="F67" s="105" t="e">
        <f t="shared" si="4"/>
        <v>#VALUE!</v>
      </c>
      <c r="G67" s="105" t="e">
        <f t="shared" si="5"/>
        <v>#VALUE!</v>
      </c>
      <c r="H67" s="62" t="str">
        <f>IF(Selection!$B$24="Choose SLP Group"," ",VLOOKUP(Selection!$B$24,'SLP Rates-PDPM'!$I$2:$L$14,2,FALSE))</f>
        <v xml:space="preserve"> </v>
      </c>
      <c r="I67" s="105" t="str">
        <f>IF(Selection!$B$24="Choose SLP Group"," ",IF(Selection!$B$33="Urban",VLOOKUP(Selection!$B$24,'SLP Rates-PDPM'!$I$2:$L$14,3),VLOOKUP(Selection!$B$24,'SLP Rates-PDPM'!$I$2:$L$14,4)))</f>
        <v xml:space="preserve"> </v>
      </c>
      <c r="J67" s="105" t="e">
        <f t="shared" si="6"/>
        <v>#VALUE!</v>
      </c>
      <c r="K67" s="108" t="e">
        <f>(+J67*Selection!$B$34*Selection!$B$32)+((1-Selection!$B$34)*J67)</f>
        <v>#VALUE!</v>
      </c>
    </row>
    <row r="68" spans="1:11" x14ac:dyDescent="0.25">
      <c r="A68" s="94">
        <f t="shared" si="7"/>
        <v>62</v>
      </c>
      <c r="B68" s="62" t="str">
        <f>IF(Selection!$B$22="Choose PT &amp; OT Group"," ",VLOOKUP(Selection!$B$22,'PT &amp; OT Rates-PDPM'!$I$2:$N$18,2,FALSE))</f>
        <v xml:space="preserve"> </v>
      </c>
      <c r="C68" s="105" t="str">
        <f>IF(Selection!$B$22="PT &amp; OT Group"," ",IF(Selection!$B$33="Urban",VLOOKUP(Selection!$B$22,'PT &amp; OT Rates-PDPM'!$I$2:$L$18,3),VLOOKUP(Selection!$B$22,'PT &amp; OT Rates-PDPM'!$I$2:$L$18,4)))</f>
        <v>Urban</v>
      </c>
      <c r="D68" s="105" t="str">
        <f>IF(Selection!$B$22="PT &amp; OT Group"," ",IF(Selection!$B$33="Urban",VLOOKUP(Selection!$B$22,'PT &amp; OT Rates-PDPM'!$I$2:$N$18,5),VLOOKUP(Selection!$B$22,'PT &amp; OT Rates-PDPM'!$I$2:$N$18,6)))</f>
        <v>Urban</v>
      </c>
      <c r="E68" s="63">
        <v>0.88</v>
      </c>
      <c r="F68" s="105" t="e">
        <f t="shared" si="4"/>
        <v>#VALUE!</v>
      </c>
      <c r="G68" s="105" t="e">
        <f t="shared" si="5"/>
        <v>#VALUE!</v>
      </c>
      <c r="H68" s="62" t="str">
        <f>IF(Selection!$B$24="Choose SLP Group"," ",VLOOKUP(Selection!$B$24,'SLP Rates-PDPM'!$I$2:$L$14,2,FALSE))</f>
        <v xml:space="preserve"> </v>
      </c>
      <c r="I68" s="105" t="str">
        <f>IF(Selection!$B$24="Choose SLP Group"," ",IF(Selection!$B$33="Urban",VLOOKUP(Selection!$B$24,'SLP Rates-PDPM'!$I$2:$L$14,3),VLOOKUP(Selection!$B$24,'SLP Rates-PDPM'!$I$2:$L$14,4)))</f>
        <v xml:space="preserve"> </v>
      </c>
      <c r="J68" s="105" t="e">
        <f t="shared" si="6"/>
        <v>#VALUE!</v>
      </c>
      <c r="K68" s="108" t="e">
        <f>(+J68*Selection!$B$34*Selection!$B$32)+((1-Selection!$B$34)*J68)</f>
        <v>#VALUE!</v>
      </c>
    </row>
    <row r="69" spans="1:11" x14ac:dyDescent="0.25">
      <c r="A69" s="94">
        <f t="shared" si="7"/>
        <v>63</v>
      </c>
      <c r="B69" s="62" t="str">
        <f>IF(Selection!$B$22="Choose PT &amp; OT Group"," ",VLOOKUP(Selection!$B$22,'PT &amp; OT Rates-PDPM'!$I$2:$N$18,2,FALSE))</f>
        <v xml:space="preserve"> </v>
      </c>
      <c r="C69" s="105" t="str">
        <f>IF(Selection!$B$22="PT &amp; OT Group"," ",IF(Selection!$B$33="Urban",VLOOKUP(Selection!$B$22,'PT &amp; OT Rates-PDPM'!$I$2:$L$18,3),VLOOKUP(Selection!$B$22,'PT &amp; OT Rates-PDPM'!$I$2:$L$18,4)))</f>
        <v>Urban</v>
      </c>
      <c r="D69" s="105" t="str">
        <f>IF(Selection!$B$22="PT &amp; OT Group"," ",IF(Selection!$B$33="Urban",VLOOKUP(Selection!$B$22,'PT &amp; OT Rates-PDPM'!$I$2:$N$18,5),VLOOKUP(Selection!$B$22,'PT &amp; OT Rates-PDPM'!$I$2:$N$18,6)))</f>
        <v>Urban</v>
      </c>
      <c r="E69" s="63">
        <v>0.86</v>
      </c>
      <c r="F69" s="105" t="e">
        <f t="shared" si="4"/>
        <v>#VALUE!</v>
      </c>
      <c r="G69" s="105" t="e">
        <f t="shared" si="5"/>
        <v>#VALUE!</v>
      </c>
      <c r="H69" s="62" t="str">
        <f>IF(Selection!$B$24="Choose SLP Group"," ",VLOOKUP(Selection!$B$24,'SLP Rates-PDPM'!$I$2:$L$14,2,FALSE))</f>
        <v xml:space="preserve"> </v>
      </c>
      <c r="I69" s="105" t="str">
        <f>IF(Selection!$B$24="Choose SLP Group"," ",IF(Selection!$B$33="Urban",VLOOKUP(Selection!$B$24,'SLP Rates-PDPM'!$I$2:$L$14,3),VLOOKUP(Selection!$B$24,'SLP Rates-PDPM'!$I$2:$L$14,4)))</f>
        <v xml:space="preserve"> </v>
      </c>
      <c r="J69" s="105" t="e">
        <f t="shared" si="6"/>
        <v>#VALUE!</v>
      </c>
      <c r="K69" s="108" t="e">
        <f>(+J69*Selection!$B$34*Selection!$B$32)+((1-Selection!$B$34)*J69)</f>
        <v>#VALUE!</v>
      </c>
    </row>
    <row r="70" spans="1:11" x14ac:dyDescent="0.25">
      <c r="A70" s="94">
        <f t="shared" si="7"/>
        <v>64</v>
      </c>
      <c r="B70" s="62" t="str">
        <f>IF(Selection!$B$22="Choose PT &amp; OT Group"," ",VLOOKUP(Selection!$B$22,'PT &amp; OT Rates-PDPM'!$I$2:$N$18,2,FALSE))</f>
        <v xml:space="preserve"> </v>
      </c>
      <c r="C70" s="105" t="str">
        <f>IF(Selection!$B$22="PT &amp; OT Group"," ",IF(Selection!$B$33="Urban",VLOOKUP(Selection!$B$22,'PT &amp; OT Rates-PDPM'!$I$2:$L$18,3),VLOOKUP(Selection!$B$22,'PT &amp; OT Rates-PDPM'!$I$2:$L$18,4)))</f>
        <v>Urban</v>
      </c>
      <c r="D70" s="105" t="str">
        <f>IF(Selection!$B$22="PT &amp; OT Group"," ",IF(Selection!$B$33="Urban",VLOOKUP(Selection!$B$22,'PT &amp; OT Rates-PDPM'!$I$2:$N$18,5),VLOOKUP(Selection!$B$22,'PT &amp; OT Rates-PDPM'!$I$2:$N$18,6)))</f>
        <v>Urban</v>
      </c>
      <c r="E70" s="63">
        <v>0.86</v>
      </c>
      <c r="F70" s="105" t="e">
        <f t="shared" si="4"/>
        <v>#VALUE!</v>
      </c>
      <c r="G70" s="105" t="e">
        <f t="shared" si="5"/>
        <v>#VALUE!</v>
      </c>
      <c r="H70" s="62" t="str">
        <f>IF(Selection!$B$24="Choose SLP Group"," ",VLOOKUP(Selection!$B$24,'SLP Rates-PDPM'!$I$2:$L$14,2,FALSE))</f>
        <v xml:space="preserve"> </v>
      </c>
      <c r="I70" s="105" t="str">
        <f>IF(Selection!$B$24="Choose SLP Group"," ",IF(Selection!$B$33="Urban",VLOOKUP(Selection!$B$24,'SLP Rates-PDPM'!$I$2:$L$14,3),VLOOKUP(Selection!$B$24,'SLP Rates-PDPM'!$I$2:$L$14,4)))</f>
        <v xml:space="preserve"> </v>
      </c>
      <c r="J70" s="105" t="e">
        <f t="shared" si="6"/>
        <v>#VALUE!</v>
      </c>
      <c r="K70" s="108" t="e">
        <f>(+J70*Selection!$B$34*Selection!$B$32)+((1-Selection!$B$34)*J70)</f>
        <v>#VALUE!</v>
      </c>
    </row>
    <row r="71" spans="1:11" x14ac:dyDescent="0.25">
      <c r="A71" s="94">
        <f t="shared" si="7"/>
        <v>65</v>
      </c>
      <c r="B71" s="62" t="str">
        <f>IF(Selection!$B$22="Choose PT &amp; OT Group"," ",VLOOKUP(Selection!$B$22,'PT &amp; OT Rates-PDPM'!$I$2:$N$18,2,FALSE))</f>
        <v xml:space="preserve"> </v>
      </c>
      <c r="C71" s="105" t="str">
        <f>IF(Selection!$B$22="PT &amp; OT Group"," ",IF(Selection!$B$33="Urban",VLOOKUP(Selection!$B$22,'PT &amp; OT Rates-PDPM'!$I$2:$L$18,3),VLOOKUP(Selection!$B$22,'PT &amp; OT Rates-PDPM'!$I$2:$L$18,4)))</f>
        <v>Urban</v>
      </c>
      <c r="D71" s="105" t="str">
        <f>IF(Selection!$B$22="PT &amp; OT Group"," ",IF(Selection!$B$33="Urban",VLOOKUP(Selection!$B$22,'PT &amp; OT Rates-PDPM'!$I$2:$N$18,5),VLOOKUP(Selection!$B$22,'PT &amp; OT Rates-PDPM'!$I$2:$N$18,6)))</f>
        <v>Urban</v>
      </c>
      <c r="E71" s="63">
        <v>0.86</v>
      </c>
      <c r="F71" s="105" t="e">
        <f t="shared" ref="F71:F102" si="8">+C71*E71</f>
        <v>#VALUE!</v>
      </c>
      <c r="G71" s="105" t="e">
        <f t="shared" ref="G71:G106" si="9">+D71*E71</f>
        <v>#VALUE!</v>
      </c>
      <c r="H71" s="62" t="str">
        <f>IF(Selection!$B$24="Choose SLP Group"," ",VLOOKUP(Selection!$B$24,'SLP Rates-PDPM'!$I$2:$L$14,2,FALSE))</f>
        <v xml:space="preserve"> </v>
      </c>
      <c r="I71" s="105" t="str">
        <f>IF(Selection!$B$24="Choose SLP Group"," ",IF(Selection!$B$33="Urban",VLOOKUP(Selection!$B$24,'SLP Rates-PDPM'!$I$2:$L$14,3),VLOOKUP(Selection!$B$24,'SLP Rates-PDPM'!$I$2:$L$14,4)))</f>
        <v xml:space="preserve"> </v>
      </c>
      <c r="J71" s="105" t="e">
        <f t="shared" ref="J71:J102" si="10">+F71+G71+I71</f>
        <v>#VALUE!</v>
      </c>
      <c r="K71" s="108" t="e">
        <f>(+J71*Selection!$B$34*Selection!$B$32)+((1-Selection!$B$34)*J71)</f>
        <v>#VALUE!</v>
      </c>
    </row>
    <row r="72" spans="1:11" x14ac:dyDescent="0.25">
      <c r="A72" s="94">
        <f t="shared" ref="A72:A106" si="11">+A71+1</f>
        <v>66</v>
      </c>
      <c r="B72" s="62" t="str">
        <f>IF(Selection!$B$22="Choose PT &amp; OT Group"," ",VLOOKUP(Selection!$B$22,'PT &amp; OT Rates-PDPM'!$I$2:$N$18,2,FALSE))</f>
        <v xml:space="preserve"> </v>
      </c>
      <c r="C72" s="105" t="str">
        <f>IF(Selection!$B$22="PT &amp; OT Group"," ",IF(Selection!$B$33="Urban",VLOOKUP(Selection!$B$22,'PT &amp; OT Rates-PDPM'!$I$2:$L$18,3),VLOOKUP(Selection!$B$22,'PT &amp; OT Rates-PDPM'!$I$2:$L$18,4)))</f>
        <v>Urban</v>
      </c>
      <c r="D72" s="105" t="str">
        <f>IF(Selection!$B$22="PT &amp; OT Group"," ",IF(Selection!$B$33="Urban",VLOOKUP(Selection!$B$22,'PT &amp; OT Rates-PDPM'!$I$2:$N$18,5),VLOOKUP(Selection!$B$22,'PT &amp; OT Rates-PDPM'!$I$2:$N$18,6)))</f>
        <v>Urban</v>
      </c>
      <c r="E72" s="63">
        <v>0.86</v>
      </c>
      <c r="F72" s="105" t="e">
        <f t="shared" si="8"/>
        <v>#VALUE!</v>
      </c>
      <c r="G72" s="105" t="e">
        <f t="shared" si="9"/>
        <v>#VALUE!</v>
      </c>
      <c r="H72" s="62" t="str">
        <f>IF(Selection!$B$24="Choose SLP Group"," ",VLOOKUP(Selection!$B$24,'SLP Rates-PDPM'!$I$2:$L$14,2,FALSE))</f>
        <v xml:space="preserve"> </v>
      </c>
      <c r="I72" s="105" t="str">
        <f>IF(Selection!$B$24="Choose SLP Group"," ",IF(Selection!$B$33="Urban",VLOOKUP(Selection!$B$24,'SLP Rates-PDPM'!$I$2:$L$14,3),VLOOKUP(Selection!$B$24,'SLP Rates-PDPM'!$I$2:$L$14,4)))</f>
        <v xml:space="preserve"> </v>
      </c>
      <c r="J72" s="105" t="e">
        <f t="shared" si="10"/>
        <v>#VALUE!</v>
      </c>
      <c r="K72" s="108" t="e">
        <f>(+J72*Selection!$B$34*Selection!$B$32)+((1-Selection!$B$34)*J72)</f>
        <v>#VALUE!</v>
      </c>
    </row>
    <row r="73" spans="1:11" x14ac:dyDescent="0.25">
      <c r="A73" s="94">
        <f t="shared" si="11"/>
        <v>67</v>
      </c>
      <c r="B73" s="62" t="str">
        <f>IF(Selection!$B$22="Choose PT &amp; OT Group"," ",VLOOKUP(Selection!$B$22,'PT &amp; OT Rates-PDPM'!$I$2:$N$18,2,FALSE))</f>
        <v xml:space="preserve"> </v>
      </c>
      <c r="C73" s="105" t="str">
        <f>IF(Selection!$B$22="PT &amp; OT Group"," ",IF(Selection!$B$33="Urban",VLOOKUP(Selection!$B$22,'PT &amp; OT Rates-PDPM'!$I$2:$L$18,3),VLOOKUP(Selection!$B$22,'PT &amp; OT Rates-PDPM'!$I$2:$L$18,4)))</f>
        <v>Urban</v>
      </c>
      <c r="D73" s="105" t="str">
        <f>IF(Selection!$B$22="PT &amp; OT Group"," ",IF(Selection!$B$33="Urban",VLOOKUP(Selection!$B$22,'PT &amp; OT Rates-PDPM'!$I$2:$N$18,5),VLOOKUP(Selection!$B$22,'PT &amp; OT Rates-PDPM'!$I$2:$N$18,6)))</f>
        <v>Urban</v>
      </c>
      <c r="E73" s="63">
        <v>0.86</v>
      </c>
      <c r="F73" s="105" t="e">
        <f t="shared" si="8"/>
        <v>#VALUE!</v>
      </c>
      <c r="G73" s="105" t="e">
        <f t="shared" si="9"/>
        <v>#VALUE!</v>
      </c>
      <c r="H73" s="62" t="str">
        <f>IF(Selection!$B$24="Choose SLP Group"," ",VLOOKUP(Selection!$B$24,'SLP Rates-PDPM'!$I$2:$L$14,2,FALSE))</f>
        <v xml:space="preserve"> </v>
      </c>
      <c r="I73" s="105" t="str">
        <f>IF(Selection!$B$24="Choose SLP Group"," ",IF(Selection!$B$33="Urban",VLOOKUP(Selection!$B$24,'SLP Rates-PDPM'!$I$2:$L$14,3),VLOOKUP(Selection!$B$24,'SLP Rates-PDPM'!$I$2:$L$14,4)))</f>
        <v xml:space="preserve"> </v>
      </c>
      <c r="J73" s="105" t="e">
        <f t="shared" si="10"/>
        <v>#VALUE!</v>
      </c>
      <c r="K73" s="108" t="e">
        <f>(+J73*Selection!$B$34*Selection!$B$32)+((1-Selection!$B$34)*J73)</f>
        <v>#VALUE!</v>
      </c>
    </row>
    <row r="74" spans="1:11" x14ac:dyDescent="0.25">
      <c r="A74" s="94">
        <f t="shared" si="11"/>
        <v>68</v>
      </c>
      <c r="B74" s="62" t="str">
        <f>IF(Selection!$B$22="Choose PT &amp; OT Group"," ",VLOOKUP(Selection!$B$22,'PT &amp; OT Rates-PDPM'!$I$2:$N$18,2,FALSE))</f>
        <v xml:space="preserve"> </v>
      </c>
      <c r="C74" s="105" t="str">
        <f>IF(Selection!$B$22="PT &amp; OT Group"," ",IF(Selection!$B$33="Urban",VLOOKUP(Selection!$B$22,'PT &amp; OT Rates-PDPM'!$I$2:$L$18,3),VLOOKUP(Selection!$B$22,'PT &amp; OT Rates-PDPM'!$I$2:$L$18,4)))</f>
        <v>Urban</v>
      </c>
      <c r="D74" s="105" t="str">
        <f>IF(Selection!$B$22="PT &amp; OT Group"," ",IF(Selection!$B$33="Urban",VLOOKUP(Selection!$B$22,'PT &amp; OT Rates-PDPM'!$I$2:$N$18,5),VLOOKUP(Selection!$B$22,'PT &amp; OT Rates-PDPM'!$I$2:$N$18,6)))</f>
        <v>Urban</v>
      </c>
      <c r="E74" s="63">
        <v>0.86</v>
      </c>
      <c r="F74" s="105" t="e">
        <f t="shared" si="8"/>
        <v>#VALUE!</v>
      </c>
      <c r="G74" s="105" t="e">
        <f t="shared" si="9"/>
        <v>#VALUE!</v>
      </c>
      <c r="H74" s="62" t="str">
        <f>IF(Selection!$B$24="Choose SLP Group"," ",VLOOKUP(Selection!$B$24,'SLP Rates-PDPM'!$I$2:$L$14,2,FALSE))</f>
        <v xml:space="preserve"> </v>
      </c>
      <c r="I74" s="105" t="str">
        <f>IF(Selection!$B$24="Choose SLP Group"," ",IF(Selection!$B$33="Urban",VLOOKUP(Selection!$B$24,'SLP Rates-PDPM'!$I$2:$L$14,3),VLOOKUP(Selection!$B$24,'SLP Rates-PDPM'!$I$2:$L$14,4)))</f>
        <v xml:space="preserve"> </v>
      </c>
      <c r="J74" s="105" t="e">
        <f t="shared" si="10"/>
        <v>#VALUE!</v>
      </c>
      <c r="K74" s="108" t="e">
        <f>(+J74*Selection!$B$34*Selection!$B$32)+((1-Selection!$B$34)*J74)</f>
        <v>#VALUE!</v>
      </c>
    </row>
    <row r="75" spans="1:11" x14ac:dyDescent="0.25">
      <c r="A75" s="94">
        <f t="shared" si="11"/>
        <v>69</v>
      </c>
      <c r="B75" s="62" t="str">
        <f>IF(Selection!$B$22="Choose PT &amp; OT Group"," ",VLOOKUP(Selection!$B$22,'PT &amp; OT Rates-PDPM'!$I$2:$N$18,2,FALSE))</f>
        <v xml:space="preserve"> </v>
      </c>
      <c r="C75" s="105" t="str">
        <f>IF(Selection!$B$22="PT &amp; OT Group"," ",IF(Selection!$B$33="Urban",VLOOKUP(Selection!$B$22,'PT &amp; OT Rates-PDPM'!$I$2:$L$18,3),VLOOKUP(Selection!$B$22,'PT &amp; OT Rates-PDPM'!$I$2:$L$18,4)))</f>
        <v>Urban</v>
      </c>
      <c r="D75" s="105" t="str">
        <f>IF(Selection!$B$22="PT &amp; OT Group"," ",IF(Selection!$B$33="Urban",VLOOKUP(Selection!$B$22,'PT &amp; OT Rates-PDPM'!$I$2:$N$18,5),VLOOKUP(Selection!$B$22,'PT &amp; OT Rates-PDPM'!$I$2:$N$18,6)))</f>
        <v>Urban</v>
      </c>
      <c r="E75" s="63">
        <v>0.86</v>
      </c>
      <c r="F75" s="105" t="e">
        <f t="shared" si="8"/>
        <v>#VALUE!</v>
      </c>
      <c r="G75" s="105" t="e">
        <f t="shared" si="9"/>
        <v>#VALUE!</v>
      </c>
      <c r="H75" s="62" t="str">
        <f>IF(Selection!$B$24="Choose SLP Group"," ",VLOOKUP(Selection!$B$24,'SLP Rates-PDPM'!$I$2:$L$14,2,FALSE))</f>
        <v xml:space="preserve"> </v>
      </c>
      <c r="I75" s="105" t="str">
        <f>IF(Selection!$B$24="Choose SLP Group"," ",IF(Selection!$B$33="Urban",VLOOKUP(Selection!$B$24,'SLP Rates-PDPM'!$I$2:$L$14,3),VLOOKUP(Selection!$B$24,'SLP Rates-PDPM'!$I$2:$L$14,4)))</f>
        <v xml:space="preserve"> </v>
      </c>
      <c r="J75" s="105" t="e">
        <f t="shared" si="10"/>
        <v>#VALUE!</v>
      </c>
      <c r="K75" s="108" t="e">
        <f>(+J75*Selection!$B$34*Selection!$B$32)+((1-Selection!$B$34)*J75)</f>
        <v>#VALUE!</v>
      </c>
    </row>
    <row r="76" spans="1:11" x14ac:dyDescent="0.25">
      <c r="A76" s="94">
        <f t="shared" si="11"/>
        <v>70</v>
      </c>
      <c r="B76" s="62" t="str">
        <f>IF(Selection!$B$22="Choose PT &amp; OT Group"," ",VLOOKUP(Selection!$B$22,'PT &amp; OT Rates-PDPM'!$I$2:$N$18,2,FALSE))</f>
        <v xml:space="preserve"> </v>
      </c>
      <c r="C76" s="105" t="str">
        <f>IF(Selection!$B$22="PT &amp; OT Group"," ",IF(Selection!$B$33="Urban",VLOOKUP(Selection!$B$22,'PT &amp; OT Rates-PDPM'!$I$2:$L$18,3),VLOOKUP(Selection!$B$22,'PT &amp; OT Rates-PDPM'!$I$2:$L$18,4)))</f>
        <v>Urban</v>
      </c>
      <c r="D76" s="105" t="str">
        <f>IF(Selection!$B$22="PT &amp; OT Group"," ",IF(Selection!$B$33="Urban",VLOOKUP(Selection!$B$22,'PT &amp; OT Rates-PDPM'!$I$2:$N$18,5),VLOOKUP(Selection!$B$22,'PT &amp; OT Rates-PDPM'!$I$2:$N$18,6)))</f>
        <v>Urban</v>
      </c>
      <c r="E76" s="63">
        <v>0.84</v>
      </c>
      <c r="F76" s="105" t="e">
        <f t="shared" si="8"/>
        <v>#VALUE!</v>
      </c>
      <c r="G76" s="105" t="e">
        <f t="shared" si="9"/>
        <v>#VALUE!</v>
      </c>
      <c r="H76" s="62" t="str">
        <f>IF(Selection!$B$24="Choose SLP Group"," ",VLOOKUP(Selection!$B$24,'SLP Rates-PDPM'!$I$2:$L$14,2,FALSE))</f>
        <v xml:space="preserve"> </v>
      </c>
      <c r="I76" s="105" t="str">
        <f>IF(Selection!$B$24="Choose SLP Group"," ",IF(Selection!$B$33="Urban",VLOOKUP(Selection!$B$24,'SLP Rates-PDPM'!$I$2:$L$14,3),VLOOKUP(Selection!$B$24,'SLP Rates-PDPM'!$I$2:$L$14,4)))</f>
        <v xml:space="preserve"> </v>
      </c>
      <c r="J76" s="105" t="e">
        <f t="shared" si="10"/>
        <v>#VALUE!</v>
      </c>
      <c r="K76" s="108" t="e">
        <f>(+J76*Selection!$B$34*Selection!$B$32)+((1-Selection!$B$34)*J76)</f>
        <v>#VALUE!</v>
      </c>
    </row>
    <row r="77" spans="1:11" x14ac:dyDescent="0.25">
      <c r="A77" s="94">
        <f t="shared" si="11"/>
        <v>71</v>
      </c>
      <c r="B77" s="62" t="str">
        <f>IF(Selection!$B$22="Choose PT &amp; OT Group"," ",VLOOKUP(Selection!$B$22,'PT &amp; OT Rates-PDPM'!$I$2:$N$18,2,FALSE))</f>
        <v xml:space="preserve"> </v>
      </c>
      <c r="C77" s="105" t="str">
        <f>IF(Selection!$B$22="PT &amp; OT Group"," ",IF(Selection!$B$33="Urban",VLOOKUP(Selection!$B$22,'PT &amp; OT Rates-PDPM'!$I$2:$L$18,3),VLOOKUP(Selection!$B$22,'PT &amp; OT Rates-PDPM'!$I$2:$L$18,4)))</f>
        <v>Urban</v>
      </c>
      <c r="D77" s="105" t="str">
        <f>IF(Selection!$B$22="PT &amp; OT Group"," ",IF(Selection!$B$33="Urban",VLOOKUP(Selection!$B$22,'PT &amp; OT Rates-PDPM'!$I$2:$N$18,5),VLOOKUP(Selection!$B$22,'PT &amp; OT Rates-PDPM'!$I$2:$N$18,6)))</f>
        <v>Urban</v>
      </c>
      <c r="E77" s="63">
        <v>0.84</v>
      </c>
      <c r="F77" s="105" t="e">
        <f t="shared" si="8"/>
        <v>#VALUE!</v>
      </c>
      <c r="G77" s="105" t="e">
        <f t="shared" si="9"/>
        <v>#VALUE!</v>
      </c>
      <c r="H77" s="62" t="str">
        <f>IF(Selection!$B$24="Choose SLP Group"," ",VLOOKUP(Selection!$B$24,'SLP Rates-PDPM'!$I$2:$L$14,2,FALSE))</f>
        <v xml:space="preserve"> </v>
      </c>
      <c r="I77" s="105" t="str">
        <f>IF(Selection!$B$24="Choose SLP Group"," ",IF(Selection!$B$33="Urban",VLOOKUP(Selection!$B$24,'SLP Rates-PDPM'!$I$2:$L$14,3),VLOOKUP(Selection!$B$24,'SLP Rates-PDPM'!$I$2:$L$14,4)))</f>
        <v xml:space="preserve"> </v>
      </c>
      <c r="J77" s="105" t="e">
        <f t="shared" si="10"/>
        <v>#VALUE!</v>
      </c>
      <c r="K77" s="108" t="e">
        <f>(+J77*Selection!$B$34*Selection!$B$32)+((1-Selection!$B$34)*J77)</f>
        <v>#VALUE!</v>
      </c>
    </row>
    <row r="78" spans="1:11" x14ac:dyDescent="0.25">
      <c r="A78" s="94">
        <f t="shared" si="11"/>
        <v>72</v>
      </c>
      <c r="B78" s="62" t="str">
        <f>IF(Selection!$B$22="Choose PT &amp; OT Group"," ",VLOOKUP(Selection!$B$22,'PT &amp; OT Rates-PDPM'!$I$2:$N$18,2,FALSE))</f>
        <v xml:space="preserve"> </v>
      </c>
      <c r="C78" s="105" t="str">
        <f>IF(Selection!$B$22="PT &amp; OT Group"," ",IF(Selection!$B$33="Urban",VLOOKUP(Selection!$B$22,'PT &amp; OT Rates-PDPM'!$I$2:$L$18,3),VLOOKUP(Selection!$B$22,'PT &amp; OT Rates-PDPM'!$I$2:$L$18,4)))</f>
        <v>Urban</v>
      </c>
      <c r="D78" s="105" t="str">
        <f>IF(Selection!$B$22="PT &amp; OT Group"," ",IF(Selection!$B$33="Urban",VLOOKUP(Selection!$B$22,'PT &amp; OT Rates-PDPM'!$I$2:$N$18,5),VLOOKUP(Selection!$B$22,'PT &amp; OT Rates-PDPM'!$I$2:$N$18,6)))</f>
        <v>Urban</v>
      </c>
      <c r="E78" s="63">
        <v>0.84</v>
      </c>
      <c r="F78" s="105" t="e">
        <f t="shared" si="8"/>
        <v>#VALUE!</v>
      </c>
      <c r="G78" s="105" t="e">
        <f t="shared" si="9"/>
        <v>#VALUE!</v>
      </c>
      <c r="H78" s="62" t="str">
        <f>IF(Selection!$B$24="Choose SLP Group"," ",VLOOKUP(Selection!$B$24,'SLP Rates-PDPM'!$I$2:$L$14,2,FALSE))</f>
        <v xml:space="preserve"> </v>
      </c>
      <c r="I78" s="105" t="str">
        <f>IF(Selection!$B$24="Choose SLP Group"," ",IF(Selection!$B$33="Urban",VLOOKUP(Selection!$B$24,'SLP Rates-PDPM'!$I$2:$L$14,3),VLOOKUP(Selection!$B$24,'SLP Rates-PDPM'!$I$2:$L$14,4)))</f>
        <v xml:space="preserve"> </v>
      </c>
      <c r="J78" s="105" t="e">
        <f t="shared" si="10"/>
        <v>#VALUE!</v>
      </c>
      <c r="K78" s="108" t="e">
        <f>(+J78*Selection!$B$34*Selection!$B$32)+((1-Selection!$B$34)*J78)</f>
        <v>#VALUE!</v>
      </c>
    </row>
    <row r="79" spans="1:11" x14ac:dyDescent="0.25">
      <c r="A79" s="94">
        <f t="shared" si="11"/>
        <v>73</v>
      </c>
      <c r="B79" s="62" t="str">
        <f>IF(Selection!$B$22="Choose PT &amp; OT Group"," ",VLOOKUP(Selection!$B$22,'PT &amp; OT Rates-PDPM'!$I$2:$N$18,2,FALSE))</f>
        <v xml:space="preserve"> </v>
      </c>
      <c r="C79" s="105" t="str">
        <f>IF(Selection!$B$22="PT &amp; OT Group"," ",IF(Selection!$B$33="Urban",VLOOKUP(Selection!$B$22,'PT &amp; OT Rates-PDPM'!$I$2:$L$18,3),VLOOKUP(Selection!$B$22,'PT &amp; OT Rates-PDPM'!$I$2:$L$18,4)))</f>
        <v>Urban</v>
      </c>
      <c r="D79" s="105" t="str">
        <f>IF(Selection!$B$22="PT &amp; OT Group"," ",IF(Selection!$B$33="Urban",VLOOKUP(Selection!$B$22,'PT &amp; OT Rates-PDPM'!$I$2:$N$18,5),VLOOKUP(Selection!$B$22,'PT &amp; OT Rates-PDPM'!$I$2:$N$18,6)))</f>
        <v>Urban</v>
      </c>
      <c r="E79" s="63">
        <v>0.84</v>
      </c>
      <c r="F79" s="105" t="e">
        <f t="shared" si="8"/>
        <v>#VALUE!</v>
      </c>
      <c r="G79" s="105" t="e">
        <f t="shared" si="9"/>
        <v>#VALUE!</v>
      </c>
      <c r="H79" s="62" t="str">
        <f>IF(Selection!$B$24="Choose SLP Group"," ",VLOOKUP(Selection!$B$24,'SLP Rates-PDPM'!$I$2:$L$14,2,FALSE))</f>
        <v xml:space="preserve"> </v>
      </c>
      <c r="I79" s="105" t="str">
        <f>IF(Selection!$B$24="Choose SLP Group"," ",IF(Selection!$B$33="Urban",VLOOKUP(Selection!$B$24,'SLP Rates-PDPM'!$I$2:$L$14,3),VLOOKUP(Selection!$B$24,'SLP Rates-PDPM'!$I$2:$L$14,4)))</f>
        <v xml:space="preserve"> </v>
      </c>
      <c r="J79" s="105" t="e">
        <f t="shared" si="10"/>
        <v>#VALUE!</v>
      </c>
      <c r="K79" s="108" t="e">
        <f>(+J79*Selection!$B$34*Selection!$B$32)+((1-Selection!$B$34)*J79)</f>
        <v>#VALUE!</v>
      </c>
    </row>
    <row r="80" spans="1:11" x14ac:dyDescent="0.25">
      <c r="A80" s="94">
        <f t="shared" si="11"/>
        <v>74</v>
      </c>
      <c r="B80" s="62" t="str">
        <f>IF(Selection!$B$22="Choose PT &amp; OT Group"," ",VLOOKUP(Selection!$B$22,'PT &amp; OT Rates-PDPM'!$I$2:$N$18,2,FALSE))</f>
        <v xml:space="preserve"> </v>
      </c>
      <c r="C80" s="105" t="str">
        <f>IF(Selection!$B$22="PT &amp; OT Group"," ",IF(Selection!$B$33="Urban",VLOOKUP(Selection!$B$22,'PT &amp; OT Rates-PDPM'!$I$2:$L$18,3),VLOOKUP(Selection!$B$22,'PT &amp; OT Rates-PDPM'!$I$2:$L$18,4)))</f>
        <v>Urban</v>
      </c>
      <c r="D80" s="105" t="str">
        <f>IF(Selection!$B$22="PT &amp; OT Group"," ",IF(Selection!$B$33="Urban",VLOOKUP(Selection!$B$22,'PT &amp; OT Rates-PDPM'!$I$2:$N$18,5),VLOOKUP(Selection!$B$22,'PT &amp; OT Rates-PDPM'!$I$2:$N$18,6)))</f>
        <v>Urban</v>
      </c>
      <c r="E80" s="63">
        <v>0.84</v>
      </c>
      <c r="F80" s="105" t="e">
        <f t="shared" si="8"/>
        <v>#VALUE!</v>
      </c>
      <c r="G80" s="105" t="e">
        <f t="shared" si="9"/>
        <v>#VALUE!</v>
      </c>
      <c r="H80" s="62" t="str">
        <f>IF(Selection!$B$24="Choose SLP Group"," ",VLOOKUP(Selection!$B$24,'SLP Rates-PDPM'!$I$2:$L$14,2,FALSE))</f>
        <v xml:space="preserve"> </v>
      </c>
      <c r="I80" s="105" t="str">
        <f>IF(Selection!$B$24="Choose SLP Group"," ",IF(Selection!$B$33="Urban",VLOOKUP(Selection!$B$24,'SLP Rates-PDPM'!$I$2:$L$14,3),VLOOKUP(Selection!$B$24,'SLP Rates-PDPM'!$I$2:$L$14,4)))</f>
        <v xml:space="preserve"> </v>
      </c>
      <c r="J80" s="105" t="e">
        <f t="shared" si="10"/>
        <v>#VALUE!</v>
      </c>
      <c r="K80" s="108" t="e">
        <f>(+J80*Selection!$B$34*Selection!$B$32)+((1-Selection!$B$34)*J80)</f>
        <v>#VALUE!</v>
      </c>
    </row>
    <row r="81" spans="1:11" x14ac:dyDescent="0.25">
      <c r="A81" s="94">
        <f t="shared" si="11"/>
        <v>75</v>
      </c>
      <c r="B81" s="62" t="str">
        <f>IF(Selection!$B$22="Choose PT &amp; OT Group"," ",VLOOKUP(Selection!$B$22,'PT &amp; OT Rates-PDPM'!$I$2:$N$18,2,FALSE))</f>
        <v xml:space="preserve"> </v>
      </c>
      <c r="C81" s="105" t="str">
        <f>IF(Selection!$B$22="PT &amp; OT Group"," ",IF(Selection!$B$33="Urban",VLOOKUP(Selection!$B$22,'PT &amp; OT Rates-PDPM'!$I$2:$L$18,3),VLOOKUP(Selection!$B$22,'PT &amp; OT Rates-PDPM'!$I$2:$L$18,4)))</f>
        <v>Urban</v>
      </c>
      <c r="D81" s="105" t="str">
        <f>IF(Selection!$B$22="PT &amp; OT Group"," ",IF(Selection!$B$33="Urban",VLOOKUP(Selection!$B$22,'PT &amp; OT Rates-PDPM'!$I$2:$N$18,5),VLOOKUP(Selection!$B$22,'PT &amp; OT Rates-PDPM'!$I$2:$N$18,6)))</f>
        <v>Urban</v>
      </c>
      <c r="E81" s="63">
        <v>0.84</v>
      </c>
      <c r="F81" s="105" t="e">
        <f t="shared" si="8"/>
        <v>#VALUE!</v>
      </c>
      <c r="G81" s="105" t="e">
        <f t="shared" si="9"/>
        <v>#VALUE!</v>
      </c>
      <c r="H81" s="62" t="str">
        <f>IF(Selection!$B$24="Choose SLP Group"," ",VLOOKUP(Selection!$B$24,'SLP Rates-PDPM'!$I$2:$L$14,2,FALSE))</f>
        <v xml:space="preserve"> </v>
      </c>
      <c r="I81" s="105" t="str">
        <f>IF(Selection!$B$24="Choose SLP Group"," ",IF(Selection!$B$33="Urban",VLOOKUP(Selection!$B$24,'SLP Rates-PDPM'!$I$2:$L$14,3),VLOOKUP(Selection!$B$24,'SLP Rates-PDPM'!$I$2:$L$14,4)))</f>
        <v xml:space="preserve"> </v>
      </c>
      <c r="J81" s="105" t="e">
        <f t="shared" si="10"/>
        <v>#VALUE!</v>
      </c>
      <c r="K81" s="108" t="e">
        <f>(+J81*Selection!$B$34*Selection!$B$32)+((1-Selection!$B$34)*J81)</f>
        <v>#VALUE!</v>
      </c>
    </row>
    <row r="82" spans="1:11" x14ac:dyDescent="0.25">
      <c r="A82" s="94">
        <f t="shared" si="11"/>
        <v>76</v>
      </c>
      <c r="B82" s="62" t="str">
        <f>IF(Selection!$B$22="Choose PT &amp; OT Group"," ",VLOOKUP(Selection!$B$22,'PT &amp; OT Rates-PDPM'!$I$2:$N$18,2,FALSE))</f>
        <v xml:space="preserve"> </v>
      </c>
      <c r="C82" s="105" t="str">
        <f>IF(Selection!$B$22="PT &amp; OT Group"," ",IF(Selection!$B$33="Urban",VLOOKUP(Selection!$B$22,'PT &amp; OT Rates-PDPM'!$I$2:$L$18,3),VLOOKUP(Selection!$B$22,'PT &amp; OT Rates-PDPM'!$I$2:$L$18,4)))</f>
        <v>Urban</v>
      </c>
      <c r="D82" s="105" t="str">
        <f>IF(Selection!$B$22="PT &amp; OT Group"," ",IF(Selection!$B$33="Urban",VLOOKUP(Selection!$B$22,'PT &amp; OT Rates-PDPM'!$I$2:$N$18,5),VLOOKUP(Selection!$B$22,'PT &amp; OT Rates-PDPM'!$I$2:$N$18,6)))</f>
        <v>Urban</v>
      </c>
      <c r="E82" s="63">
        <v>0.84</v>
      </c>
      <c r="F82" s="105" t="e">
        <f t="shared" si="8"/>
        <v>#VALUE!</v>
      </c>
      <c r="G82" s="105" t="e">
        <f t="shared" si="9"/>
        <v>#VALUE!</v>
      </c>
      <c r="H82" s="62" t="str">
        <f>IF(Selection!$B$24="Choose SLP Group"," ",VLOOKUP(Selection!$B$24,'SLP Rates-PDPM'!$I$2:$L$14,2,FALSE))</f>
        <v xml:space="preserve"> </v>
      </c>
      <c r="I82" s="105" t="str">
        <f>IF(Selection!$B$24="Choose SLP Group"," ",IF(Selection!$B$33="Urban",VLOOKUP(Selection!$B$24,'SLP Rates-PDPM'!$I$2:$L$14,3),VLOOKUP(Selection!$B$24,'SLP Rates-PDPM'!$I$2:$L$14,4)))</f>
        <v xml:space="preserve"> </v>
      </c>
      <c r="J82" s="105" t="e">
        <f t="shared" si="10"/>
        <v>#VALUE!</v>
      </c>
      <c r="K82" s="108" t="e">
        <f>(+J82*Selection!$B$34*Selection!$B$32)+((1-Selection!$B$34)*J82)</f>
        <v>#VALUE!</v>
      </c>
    </row>
    <row r="83" spans="1:11" x14ac:dyDescent="0.25">
      <c r="A83" s="94">
        <f t="shared" si="11"/>
        <v>77</v>
      </c>
      <c r="B83" s="62" t="str">
        <f>IF(Selection!$B$22="Choose PT &amp; OT Group"," ",VLOOKUP(Selection!$B$22,'PT &amp; OT Rates-PDPM'!$I$2:$N$18,2,FALSE))</f>
        <v xml:space="preserve"> </v>
      </c>
      <c r="C83" s="105" t="str">
        <f>IF(Selection!$B$22="PT &amp; OT Group"," ",IF(Selection!$B$33="Urban",VLOOKUP(Selection!$B$22,'PT &amp; OT Rates-PDPM'!$I$2:$L$18,3),VLOOKUP(Selection!$B$22,'PT &amp; OT Rates-PDPM'!$I$2:$L$18,4)))</f>
        <v>Urban</v>
      </c>
      <c r="D83" s="105" t="str">
        <f>IF(Selection!$B$22="PT &amp; OT Group"," ",IF(Selection!$B$33="Urban",VLOOKUP(Selection!$B$22,'PT &amp; OT Rates-PDPM'!$I$2:$N$18,5),VLOOKUP(Selection!$B$22,'PT &amp; OT Rates-PDPM'!$I$2:$N$18,6)))</f>
        <v>Urban</v>
      </c>
      <c r="E83" s="63">
        <v>0.82</v>
      </c>
      <c r="F83" s="105" t="e">
        <f t="shared" si="8"/>
        <v>#VALUE!</v>
      </c>
      <c r="G83" s="105" t="e">
        <f t="shared" si="9"/>
        <v>#VALUE!</v>
      </c>
      <c r="H83" s="62" t="str">
        <f>IF(Selection!$B$24="Choose SLP Group"," ",VLOOKUP(Selection!$B$24,'SLP Rates-PDPM'!$I$2:$L$14,2,FALSE))</f>
        <v xml:space="preserve"> </v>
      </c>
      <c r="I83" s="105" t="str">
        <f>IF(Selection!$B$24="Choose SLP Group"," ",IF(Selection!$B$33="Urban",VLOOKUP(Selection!$B$24,'SLP Rates-PDPM'!$I$2:$L$14,3),VLOOKUP(Selection!$B$24,'SLP Rates-PDPM'!$I$2:$L$14,4)))</f>
        <v xml:space="preserve"> </v>
      </c>
      <c r="J83" s="105" t="e">
        <f t="shared" si="10"/>
        <v>#VALUE!</v>
      </c>
      <c r="K83" s="108" t="e">
        <f>(+J83*Selection!$B$34*Selection!$B$32)+((1-Selection!$B$34)*J83)</f>
        <v>#VALUE!</v>
      </c>
    </row>
    <row r="84" spans="1:11" x14ac:dyDescent="0.25">
      <c r="A84" s="94">
        <f t="shared" si="11"/>
        <v>78</v>
      </c>
      <c r="B84" s="62" t="str">
        <f>IF(Selection!$B$22="Choose PT &amp; OT Group"," ",VLOOKUP(Selection!$B$22,'PT &amp; OT Rates-PDPM'!$I$2:$N$18,2,FALSE))</f>
        <v xml:space="preserve"> </v>
      </c>
      <c r="C84" s="105" t="str">
        <f>IF(Selection!$B$22="PT &amp; OT Group"," ",IF(Selection!$B$33="Urban",VLOOKUP(Selection!$B$22,'PT &amp; OT Rates-PDPM'!$I$2:$L$18,3),VLOOKUP(Selection!$B$22,'PT &amp; OT Rates-PDPM'!$I$2:$L$18,4)))</f>
        <v>Urban</v>
      </c>
      <c r="D84" s="105" t="str">
        <f>IF(Selection!$B$22="PT &amp; OT Group"," ",IF(Selection!$B$33="Urban",VLOOKUP(Selection!$B$22,'PT &amp; OT Rates-PDPM'!$I$2:$N$18,5),VLOOKUP(Selection!$B$22,'PT &amp; OT Rates-PDPM'!$I$2:$N$18,6)))</f>
        <v>Urban</v>
      </c>
      <c r="E84" s="63">
        <v>0.82</v>
      </c>
      <c r="F84" s="105" t="e">
        <f t="shared" si="8"/>
        <v>#VALUE!</v>
      </c>
      <c r="G84" s="105" t="e">
        <f t="shared" si="9"/>
        <v>#VALUE!</v>
      </c>
      <c r="H84" s="62" t="str">
        <f>IF(Selection!$B$24="Choose SLP Group"," ",VLOOKUP(Selection!$B$24,'SLP Rates-PDPM'!$I$2:$L$14,2,FALSE))</f>
        <v xml:space="preserve"> </v>
      </c>
      <c r="I84" s="105" t="str">
        <f>IF(Selection!$B$24="Choose SLP Group"," ",IF(Selection!$B$33="Urban",VLOOKUP(Selection!$B$24,'SLP Rates-PDPM'!$I$2:$L$14,3),VLOOKUP(Selection!$B$24,'SLP Rates-PDPM'!$I$2:$L$14,4)))</f>
        <v xml:space="preserve"> </v>
      </c>
      <c r="J84" s="105" t="e">
        <f t="shared" si="10"/>
        <v>#VALUE!</v>
      </c>
      <c r="K84" s="108" t="e">
        <f>(+J84*Selection!$B$34*Selection!$B$32)+((1-Selection!$B$34)*J84)</f>
        <v>#VALUE!</v>
      </c>
    </row>
    <row r="85" spans="1:11" x14ac:dyDescent="0.25">
      <c r="A85" s="94">
        <f t="shared" si="11"/>
        <v>79</v>
      </c>
      <c r="B85" s="62" t="str">
        <f>IF(Selection!$B$22="Choose PT &amp; OT Group"," ",VLOOKUP(Selection!$B$22,'PT &amp; OT Rates-PDPM'!$I$2:$N$18,2,FALSE))</f>
        <v xml:space="preserve"> </v>
      </c>
      <c r="C85" s="105" t="str">
        <f>IF(Selection!$B$22="PT &amp; OT Group"," ",IF(Selection!$B$33="Urban",VLOOKUP(Selection!$B$22,'PT &amp; OT Rates-PDPM'!$I$2:$L$18,3),VLOOKUP(Selection!$B$22,'PT &amp; OT Rates-PDPM'!$I$2:$L$18,4)))</f>
        <v>Urban</v>
      </c>
      <c r="D85" s="105" t="str">
        <f>IF(Selection!$B$22="PT &amp; OT Group"," ",IF(Selection!$B$33="Urban",VLOOKUP(Selection!$B$22,'PT &amp; OT Rates-PDPM'!$I$2:$N$18,5),VLOOKUP(Selection!$B$22,'PT &amp; OT Rates-PDPM'!$I$2:$N$18,6)))</f>
        <v>Urban</v>
      </c>
      <c r="E85" s="63">
        <v>0.82</v>
      </c>
      <c r="F85" s="105" t="e">
        <f t="shared" si="8"/>
        <v>#VALUE!</v>
      </c>
      <c r="G85" s="105" t="e">
        <f t="shared" si="9"/>
        <v>#VALUE!</v>
      </c>
      <c r="H85" s="62" t="str">
        <f>IF(Selection!$B$24="Choose SLP Group"," ",VLOOKUP(Selection!$B$24,'SLP Rates-PDPM'!$I$2:$L$14,2,FALSE))</f>
        <v xml:space="preserve"> </v>
      </c>
      <c r="I85" s="105" t="str">
        <f>IF(Selection!$B$24="Choose SLP Group"," ",IF(Selection!$B$33="Urban",VLOOKUP(Selection!$B$24,'SLP Rates-PDPM'!$I$2:$L$14,3),VLOOKUP(Selection!$B$24,'SLP Rates-PDPM'!$I$2:$L$14,4)))</f>
        <v xml:space="preserve"> </v>
      </c>
      <c r="J85" s="105" t="e">
        <f t="shared" si="10"/>
        <v>#VALUE!</v>
      </c>
      <c r="K85" s="108" t="e">
        <f>(+J85*Selection!$B$34*Selection!$B$32)+((1-Selection!$B$34)*J85)</f>
        <v>#VALUE!</v>
      </c>
    </row>
    <row r="86" spans="1:11" x14ac:dyDescent="0.25">
      <c r="A86" s="94">
        <f t="shared" si="11"/>
        <v>80</v>
      </c>
      <c r="B86" s="62" t="str">
        <f>IF(Selection!$B$22="Choose PT &amp; OT Group"," ",VLOOKUP(Selection!$B$22,'PT &amp; OT Rates-PDPM'!$I$2:$N$18,2,FALSE))</f>
        <v xml:space="preserve"> </v>
      </c>
      <c r="C86" s="105" t="str">
        <f>IF(Selection!$B$22="PT &amp; OT Group"," ",IF(Selection!$B$33="Urban",VLOOKUP(Selection!$B$22,'PT &amp; OT Rates-PDPM'!$I$2:$L$18,3),VLOOKUP(Selection!$B$22,'PT &amp; OT Rates-PDPM'!$I$2:$L$18,4)))</f>
        <v>Urban</v>
      </c>
      <c r="D86" s="105" t="str">
        <f>IF(Selection!$B$22="PT &amp; OT Group"," ",IF(Selection!$B$33="Urban",VLOOKUP(Selection!$B$22,'PT &amp; OT Rates-PDPM'!$I$2:$N$18,5),VLOOKUP(Selection!$B$22,'PT &amp; OT Rates-PDPM'!$I$2:$N$18,6)))</f>
        <v>Urban</v>
      </c>
      <c r="E86" s="63">
        <v>0.82</v>
      </c>
      <c r="F86" s="105" t="e">
        <f t="shared" si="8"/>
        <v>#VALUE!</v>
      </c>
      <c r="G86" s="105" t="e">
        <f t="shared" si="9"/>
        <v>#VALUE!</v>
      </c>
      <c r="H86" s="62" t="str">
        <f>IF(Selection!$B$24="Choose SLP Group"," ",VLOOKUP(Selection!$B$24,'SLP Rates-PDPM'!$I$2:$L$14,2,FALSE))</f>
        <v xml:space="preserve"> </v>
      </c>
      <c r="I86" s="105" t="str">
        <f>IF(Selection!$B$24="Choose SLP Group"," ",IF(Selection!$B$33="Urban",VLOOKUP(Selection!$B$24,'SLP Rates-PDPM'!$I$2:$L$14,3),VLOOKUP(Selection!$B$24,'SLP Rates-PDPM'!$I$2:$L$14,4)))</f>
        <v xml:space="preserve"> </v>
      </c>
      <c r="J86" s="105" t="e">
        <f t="shared" si="10"/>
        <v>#VALUE!</v>
      </c>
      <c r="K86" s="108" t="e">
        <f>(+J86*Selection!$B$34*Selection!$B$32)+((1-Selection!$B$34)*J86)</f>
        <v>#VALUE!</v>
      </c>
    </row>
    <row r="87" spans="1:11" x14ac:dyDescent="0.25">
      <c r="A87" s="94">
        <f t="shared" si="11"/>
        <v>81</v>
      </c>
      <c r="B87" s="62" t="str">
        <f>IF(Selection!$B$22="Choose PT &amp; OT Group"," ",VLOOKUP(Selection!$B$22,'PT &amp; OT Rates-PDPM'!$I$2:$N$18,2,FALSE))</f>
        <v xml:space="preserve"> </v>
      </c>
      <c r="C87" s="105" t="str">
        <f>IF(Selection!$B$22="PT &amp; OT Group"," ",IF(Selection!$B$33="Urban",VLOOKUP(Selection!$B$22,'PT &amp; OT Rates-PDPM'!$I$2:$L$18,3),VLOOKUP(Selection!$B$22,'PT &amp; OT Rates-PDPM'!$I$2:$L$18,4)))</f>
        <v>Urban</v>
      </c>
      <c r="D87" s="105" t="str">
        <f>IF(Selection!$B$22="PT &amp; OT Group"," ",IF(Selection!$B$33="Urban",VLOOKUP(Selection!$B$22,'PT &amp; OT Rates-PDPM'!$I$2:$N$18,5),VLOOKUP(Selection!$B$22,'PT &amp; OT Rates-PDPM'!$I$2:$N$18,6)))</f>
        <v>Urban</v>
      </c>
      <c r="E87" s="63">
        <v>0.82</v>
      </c>
      <c r="F87" s="105" t="e">
        <f t="shared" si="8"/>
        <v>#VALUE!</v>
      </c>
      <c r="G87" s="105" t="e">
        <f t="shared" si="9"/>
        <v>#VALUE!</v>
      </c>
      <c r="H87" s="62" t="str">
        <f>IF(Selection!$B$24="Choose SLP Group"," ",VLOOKUP(Selection!$B$24,'SLP Rates-PDPM'!$I$2:$L$14,2,FALSE))</f>
        <v xml:space="preserve"> </v>
      </c>
      <c r="I87" s="105" t="str">
        <f>IF(Selection!$B$24="Choose SLP Group"," ",IF(Selection!$B$33="Urban",VLOOKUP(Selection!$B$24,'SLP Rates-PDPM'!$I$2:$L$14,3),VLOOKUP(Selection!$B$24,'SLP Rates-PDPM'!$I$2:$L$14,4)))</f>
        <v xml:space="preserve"> </v>
      </c>
      <c r="J87" s="105" t="e">
        <f t="shared" si="10"/>
        <v>#VALUE!</v>
      </c>
      <c r="K87" s="108" t="e">
        <f>(+J87*Selection!$B$34*Selection!$B$32)+((1-Selection!$B$34)*J87)</f>
        <v>#VALUE!</v>
      </c>
    </row>
    <row r="88" spans="1:11" x14ac:dyDescent="0.25">
      <c r="A88" s="94">
        <f t="shared" si="11"/>
        <v>82</v>
      </c>
      <c r="B88" s="62" t="str">
        <f>IF(Selection!$B$22="Choose PT &amp; OT Group"," ",VLOOKUP(Selection!$B$22,'PT &amp; OT Rates-PDPM'!$I$2:$N$18,2,FALSE))</f>
        <v xml:space="preserve"> </v>
      </c>
      <c r="C88" s="105" t="str">
        <f>IF(Selection!$B$22="PT &amp; OT Group"," ",IF(Selection!$B$33="Urban",VLOOKUP(Selection!$B$22,'PT &amp; OT Rates-PDPM'!$I$2:$L$18,3),VLOOKUP(Selection!$B$22,'PT &amp; OT Rates-PDPM'!$I$2:$L$18,4)))</f>
        <v>Urban</v>
      </c>
      <c r="D88" s="105" t="str">
        <f>IF(Selection!$B$22="PT &amp; OT Group"," ",IF(Selection!$B$33="Urban",VLOOKUP(Selection!$B$22,'PT &amp; OT Rates-PDPM'!$I$2:$N$18,5),VLOOKUP(Selection!$B$22,'PT &amp; OT Rates-PDPM'!$I$2:$N$18,6)))</f>
        <v>Urban</v>
      </c>
      <c r="E88" s="63">
        <v>0.82</v>
      </c>
      <c r="F88" s="105" t="e">
        <f t="shared" si="8"/>
        <v>#VALUE!</v>
      </c>
      <c r="G88" s="105" t="e">
        <f t="shared" si="9"/>
        <v>#VALUE!</v>
      </c>
      <c r="H88" s="62" t="str">
        <f>IF(Selection!$B$24="Choose SLP Group"," ",VLOOKUP(Selection!$B$24,'SLP Rates-PDPM'!$I$2:$L$14,2,FALSE))</f>
        <v xml:space="preserve"> </v>
      </c>
      <c r="I88" s="105" t="str">
        <f>IF(Selection!$B$24="Choose SLP Group"," ",IF(Selection!$B$33="Urban",VLOOKUP(Selection!$B$24,'SLP Rates-PDPM'!$I$2:$L$14,3),VLOOKUP(Selection!$B$24,'SLP Rates-PDPM'!$I$2:$L$14,4)))</f>
        <v xml:space="preserve"> </v>
      </c>
      <c r="J88" s="105" t="e">
        <f t="shared" si="10"/>
        <v>#VALUE!</v>
      </c>
      <c r="K88" s="108" t="e">
        <f>(+J88*Selection!$B$34*Selection!$B$32)+((1-Selection!$B$34)*J88)</f>
        <v>#VALUE!</v>
      </c>
    </row>
    <row r="89" spans="1:11" x14ac:dyDescent="0.25">
      <c r="A89" s="94">
        <f t="shared" si="11"/>
        <v>83</v>
      </c>
      <c r="B89" s="62" t="str">
        <f>IF(Selection!$B$22="Choose PT &amp; OT Group"," ",VLOOKUP(Selection!$B$22,'PT &amp; OT Rates-PDPM'!$I$2:$N$18,2,FALSE))</f>
        <v xml:space="preserve"> </v>
      </c>
      <c r="C89" s="105" t="str">
        <f>IF(Selection!$B$22="PT &amp; OT Group"," ",IF(Selection!$B$33="Urban",VLOOKUP(Selection!$B$22,'PT &amp; OT Rates-PDPM'!$I$2:$L$18,3),VLOOKUP(Selection!$B$22,'PT &amp; OT Rates-PDPM'!$I$2:$L$18,4)))</f>
        <v>Urban</v>
      </c>
      <c r="D89" s="105" t="str">
        <f>IF(Selection!$B$22="PT &amp; OT Group"," ",IF(Selection!$B$33="Urban",VLOOKUP(Selection!$B$22,'PT &amp; OT Rates-PDPM'!$I$2:$N$18,5),VLOOKUP(Selection!$B$22,'PT &amp; OT Rates-PDPM'!$I$2:$N$18,6)))</f>
        <v>Urban</v>
      </c>
      <c r="E89" s="63">
        <v>0.82</v>
      </c>
      <c r="F89" s="105" t="e">
        <f t="shared" si="8"/>
        <v>#VALUE!</v>
      </c>
      <c r="G89" s="105" t="e">
        <f t="shared" si="9"/>
        <v>#VALUE!</v>
      </c>
      <c r="H89" s="62" t="str">
        <f>IF(Selection!$B$24="Choose SLP Group"," ",VLOOKUP(Selection!$B$24,'SLP Rates-PDPM'!$I$2:$L$14,2,FALSE))</f>
        <v xml:space="preserve"> </v>
      </c>
      <c r="I89" s="105" t="str">
        <f>IF(Selection!$B$24="Choose SLP Group"," ",IF(Selection!$B$33="Urban",VLOOKUP(Selection!$B$24,'SLP Rates-PDPM'!$I$2:$L$14,3),VLOOKUP(Selection!$B$24,'SLP Rates-PDPM'!$I$2:$L$14,4)))</f>
        <v xml:space="preserve"> </v>
      </c>
      <c r="J89" s="105" t="e">
        <f t="shared" si="10"/>
        <v>#VALUE!</v>
      </c>
      <c r="K89" s="108" t="e">
        <f>(+J89*Selection!$B$34*Selection!$B$32)+((1-Selection!$B$34)*J89)</f>
        <v>#VALUE!</v>
      </c>
    </row>
    <row r="90" spans="1:11" x14ac:dyDescent="0.25">
      <c r="A90" s="94">
        <f t="shared" si="11"/>
        <v>84</v>
      </c>
      <c r="B90" s="62" t="str">
        <f>IF(Selection!$B$22="Choose PT &amp; OT Group"," ",VLOOKUP(Selection!$B$22,'PT &amp; OT Rates-PDPM'!$I$2:$N$18,2,FALSE))</f>
        <v xml:space="preserve"> </v>
      </c>
      <c r="C90" s="105" t="str">
        <f>IF(Selection!$B$22="PT &amp; OT Group"," ",IF(Selection!$B$33="Urban",VLOOKUP(Selection!$B$22,'PT &amp; OT Rates-PDPM'!$I$2:$L$18,3),VLOOKUP(Selection!$B$22,'PT &amp; OT Rates-PDPM'!$I$2:$L$18,4)))</f>
        <v>Urban</v>
      </c>
      <c r="D90" s="105" t="str">
        <f>IF(Selection!$B$22="PT &amp; OT Group"," ",IF(Selection!$B$33="Urban",VLOOKUP(Selection!$B$22,'PT &amp; OT Rates-PDPM'!$I$2:$N$18,5),VLOOKUP(Selection!$B$22,'PT &amp; OT Rates-PDPM'!$I$2:$N$18,6)))</f>
        <v>Urban</v>
      </c>
      <c r="E90" s="63">
        <v>0.8</v>
      </c>
      <c r="F90" s="105" t="e">
        <f t="shared" si="8"/>
        <v>#VALUE!</v>
      </c>
      <c r="G90" s="105" t="e">
        <f t="shared" si="9"/>
        <v>#VALUE!</v>
      </c>
      <c r="H90" s="62" t="str">
        <f>IF(Selection!$B$24="Choose SLP Group"," ",VLOOKUP(Selection!$B$24,'SLP Rates-PDPM'!$I$2:$L$14,2,FALSE))</f>
        <v xml:space="preserve"> </v>
      </c>
      <c r="I90" s="105" t="str">
        <f>IF(Selection!$B$24="Choose SLP Group"," ",IF(Selection!$B$33="Urban",VLOOKUP(Selection!$B$24,'SLP Rates-PDPM'!$I$2:$L$14,3),VLOOKUP(Selection!$B$24,'SLP Rates-PDPM'!$I$2:$L$14,4)))</f>
        <v xml:space="preserve"> </v>
      </c>
      <c r="J90" s="105" t="e">
        <f t="shared" si="10"/>
        <v>#VALUE!</v>
      </c>
      <c r="K90" s="108" t="e">
        <f>(+J90*Selection!$B$34*Selection!$B$32)+((1-Selection!$B$34)*J90)</f>
        <v>#VALUE!</v>
      </c>
    </row>
    <row r="91" spans="1:11" x14ac:dyDescent="0.25">
      <c r="A91" s="94">
        <f t="shared" si="11"/>
        <v>85</v>
      </c>
      <c r="B91" s="62" t="str">
        <f>IF(Selection!$B$22="Choose PT &amp; OT Group"," ",VLOOKUP(Selection!$B$22,'PT &amp; OT Rates-PDPM'!$I$2:$N$18,2,FALSE))</f>
        <v xml:space="preserve"> </v>
      </c>
      <c r="C91" s="105" t="str">
        <f>IF(Selection!$B$22="PT &amp; OT Group"," ",IF(Selection!$B$33="Urban",VLOOKUP(Selection!$B$22,'PT &amp; OT Rates-PDPM'!$I$2:$L$18,3),VLOOKUP(Selection!$B$22,'PT &amp; OT Rates-PDPM'!$I$2:$L$18,4)))</f>
        <v>Urban</v>
      </c>
      <c r="D91" s="105" t="str">
        <f>IF(Selection!$B$22="PT &amp; OT Group"," ",IF(Selection!$B$33="Urban",VLOOKUP(Selection!$B$22,'PT &amp; OT Rates-PDPM'!$I$2:$N$18,5),VLOOKUP(Selection!$B$22,'PT &amp; OT Rates-PDPM'!$I$2:$N$18,6)))</f>
        <v>Urban</v>
      </c>
      <c r="E91" s="63">
        <v>0.8</v>
      </c>
      <c r="F91" s="105" t="e">
        <f t="shared" si="8"/>
        <v>#VALUE!</v>
      </c>
      <c r="G91" s="105" t="e">
        <f t="shared" si="9"/>
        <v>#VALUE!</v>
      </c>
      <c r="H91" s="62" t="str">
        <f>IF(Selection!$B$24="Choose SLP Group"," ",VLOOKUP(Selection!$B$24,'SLP Rates-PDPM'!$I$2:$L$14,2,FALSE))</f>
        <v xml:space="preserve"> </v>
      </c>
      <c r="I91" s="105" t="str">
        <f>IF(Selection!$B$24="Choose SLP Group"," ",IF(Selection!$B$33="Urban",VLOOKUP(Selection!$B$24,'SLP Rates-PDPM'!$I$2:$L$14,3),VLOOKUP(Selection!$B$24,'SLP Rates-PDPM'!$I$2:$L$14,4)))</f>
        <v xml:space="preserve"> </v>
      </c>
      <c r="J91" s="105" t="e">
        <f t="shared" si="10"/>
        <v>#VALUE!</v>
      </c>
      <c r="K91" s="108" t="e">
        <f>(+J91*Selection!$B$34*Selection!$B$32)+((1-Selection!$B$34)*J91)</f>
        <v>#VALUE!</v>
      </c>
    </row>
    <row r="92" spans="1:11" x14ac:dyDescent="0.25">
      <c r="A92" s="94">
        <f t="shared" si="11"/>
        <v>86</v>
      </c>
      <c r="B92" s="62" t="str">
        <f>IF(Selection!$B$22="Choose PT &amp; OT Group"," ",VLOOKUP(Selection!$B$22,'PT &amp; OT Rates-PDPM'!$I$2:$N$18,2,FALSE))</f>
        <v xml:space="preserve"> </v>
      </c>
      <c r="C92" s="105" t="str">
        <f>IF(Selection!$B$22="PT &amp; OT Group"," ",IF(Selection!$B$33="Urban",VLOOKUP(Selection!$B$22,'PT &amp; OT Rates-PDPM'!$I$2:$L$18,3),VLOOKUP(Selection!$B$22,'PT &amp; OT Rates-PDPM'!$I$2:$L$18,4)))</f>
        <v>Urban</v>
      </c>
      <c r="D92" s="105" t="str">
        <f>IF(Selection!$B$22="PT &amp; OT Group"," ",IF(Selection!$B$33="Urban",VLOOKUP(Selection!$B$22,'PT &amp; OT Rates-PDPM'!$I$2:$N$18,5),VLOOKUP(Selection!$B$22,'PT &amp; OT Rates-PDPM'!$I$2:$N$18,6)))</f>
        <v>Urban</v>
      </c>
      <c r="E92" s="63">
        <v>0.8</v>
      </c>
      <c r="F92" s="105" t="e">
        <f t="shared" si="8"/>
        <v>#VALUE!</v>
      </c>
      <c r="G92" s="105" t="e">
        <f t="shared" si="9"/>
        <v>#VALUE!</v>
      </c>
      <c r="H92" s="62" t="str">
        <f>IF(Selection!$B$24="Choose SLP Group"," ",VLOOKUP(Selection!$B$24,'SLP Rates-PDPM'!$I$2:$L$14,2,FALSE))</f>
        <v xml:space="preserve"> </v>
      </c>
      <c r="I92" s="105" t="str">
        <f>IF(Selection!$B$24="Choose SLP Group"," ",IF(Selection!$B$33="Urban",VLOOKUP(Selection!$B$24,'SLP Rates-PDPM'!$I$2:$L$14,3),VLOOKUP(Selection!$B$24,'SLP Rates-PDPM'!$I$2:$L$14,4)))</f>
        <v xml:space="preserve"> </v>
      </c>
      <c r="J92" s="105" t="e">
        <f t="shared" si="10"/>
        <v>#VALUE!</v>
      </c>
      <c r="K92" s="108" t="e">
        <f>(+J92*Selection!$B$34*Selection!$B$32)+((1-Selection!$B$34)*J92)</f>
        <v>#VALUE!</v>
      </c>
    </row>
    <row r="93" spans="1:11" x14ac:dyDescent="0.25">
      <c r="A93" s="94">
        <f t="shared" si="11"/>
        <v>87</v>
      </c>
      <c r="B93" s="62" t="str">
        <f>IF(Selection!$B$22="Choose PT &amp; OT Group"," ",VLOOKUP(Selection!$B$22,'PT &amp; OT Rates-PDPM'!$I$2:$N$18,2,FALSE))</f>
        <v xml:space="preserve"> </v>
      </c>
      <c r="C93" s="105" t="str">
        <f>IF(Selection!$B$22="PT &amp; OT Group"," ",IF(Selection!$B$33="Urban",VLOOKUP(Selection!$B$22,'PT &amp; OT Rates-PDPM'!$I$2:$L$18,3),VLOOKUP(Selection!$B$22,'PT &amp; OT Rates-PDPM'!$I$2:$L$18,4)))</f>
        <v>Urban</v>
      </c>
      <c r="D93" s="105" t="str">
        <f>IF(Selection!$B$22="PT &amp; OT Group"," ",IF(Selection!$B$33="Urban",VLOOKUP(Selection!$B$22,'PT &amp; OT Rates-PDPM'!$I$2:$N$18,5),VLOOKUP(Selection!$B$22,'PT &amp; OT Rates-PDPM'!$I$2:$N$18,6)))</f>
        <v>Urban</v>
      </c>
      <c r="E93" s="63">
        <v>0.8</v>
      </c>
      <c r="F93" s="105" t="e">
        <f t="shared" si="8"/>
        <v>#VALUE!</v>
      </c>
      <c r="G93" s="105" t="e">
        <f t="shared" si="9"/>
        <v>#VALUE!</v>
      </c>
      <c r="H93" s="62" t="str">
        <f>IF(Selection!$B$24="Choose SLP Group"," ",VLOOKUP(Selection!$B$24,'SLP Rates-PDPM'!$I$2:$L$14,2,FALSE))</f>
        <v xml:space="preserve"> </v>
      </c>
      <c r="I93" s="105" t="str">
        <f>IF(Selection!$B$24="Choose SLP Group"," ",IF(Selection!$B$33="Urban",VLOOKUP(Selection!$B$24,'SLP Rates-PDPM'!$I$2:$L$14,3),VLOOKUP(Selection!$B$24,'SLP Rates-PDPM'!$I$2:$L$14,4)))</f>
        <v xml:space="preserve"> </v>
      </c>
      <c r="J93" s="105" t="e">
        <f t="shared" si="10"/>
        <v>#VALUE!</v>
      </c>
      <c r="K93" s="108" t="e">
        <f>(+J93*Selection!$B$34*Selection!$B$32)+((1-Selection!$B$34)*J93)</f>
        <v>#VALUE!</v>
      </c>
    </row>
    <row r="94" spans="1:11" x14ac:dyDescent="0.25">
      <c r="A94" s="94">
        <f t="shared" si="11"/>
        <v>88</v>
      </c>
      <c r="B94" s="62" t="str">
        <f>IF(Selection!$B$22="Choose PT &amp; OT Group"," ",VLOOKUP(Selection!$B$22,'PT &amp; OT Rates-PDPM'!$I$2:$N$18,2,FALSE))</f>
        <v xml:space="preserve"> </v>
      </c>
      <c r="C94" s="105" t="str">
        <f>IF(Selection!$B$22="PT &amp; OT Group"," ",IF(Selection!$B$33="Urban",VLOOKUP(Selection!$B$22,'PT &amp; OT Rates-PDPM'!$I$2:$L$18,3),VLOOKUP(Selection!$B$22,'PT &amp; OT Rates-PDPM'!$I$2:$L$18,4)))</f>
        <v>Urban</v>
      </c>
      <c r="D94" s="105" t="str">
        <f>IF(Selection!$B$22="PT &amp; OT Group"," ",IF(Selection!$B$33="Urban",VLOOKUP(Selection!$B$22,'PT &amp; OT Rates-PDPM'!$I$2:$N$18,5),VLOOKUP(Selection!$B$22,'PT &amp; OT Rates-PDPM'!$I$2:$N$18,6)))</f>
        <v>Urban</v>
      </c>
      <c r="E94" s="63">
        <v>0.8</v>
      </c>
      <c r="F94" s="105" t="e">
        <f t="shared" si="8"/>
        <v>#VALUE!</v>
      </c>
      <c r="G94" s="105" t="e">
        <f t="shared" si="9"/>
        <v>#VALUE!</v>
      </c>
      <c r="H94" s="62" t="str">
        <f>IF(Selection!$B$24="Choose SLP Group"," ",VLOOKUP(Selection!$B$24,'SLP Rates-PDPM'!$I$2:$L$14,2,FALSE))</f>
        <v xml:space="preserve"> </v>
      </c>
      <c r="I94" s="105" t="str">
        <f>IF(Selection!$B$24="Choose SLP Group"," ",IF(Selection!$B$33="Urban",VLOOKUP(Selection!$B$24,'SLP Rates-PDPM'!$I$2:$L$14,3),VLOOKUP(Selection!$B$24,'SLP Rates-PDPM'!$I$2:$L$14,4)))</f>
        <v xml:space="preserve"> </v>
      </c>
      <c r="J94" s="105" t="e">
        <f t="shared" si="10"/>
        <v>#VALUE!</v>
      </c>
      <c r="K94" s="108" t="e">
        <f>(+J94*Selection!$B$34*Selection!$B$32)+((1-Selection!$B$34)*J94)</f>
        <v>#VALUE!</v>
      </c>
    </row>
    <row r="95" spans="1:11" x14ac:dyDescent="0.25">
      <c r="A95" s="94">
        <f t="shared" si="11"/>
        <v>89</v>
      </c>
      <c r="B95" s="62" t="str">
        <f>IF(Selection!$B$22="Choose PT &amp; OT Group"," ",VLOOKUP(Selection!$B$22,'PT &amp; OT Rates-PDPM'!$I$2:$N$18,2,FALSE))</f>
        <v xml:space="preserve"> </v>
      </c>
      <c r="C95" s="105" t="str">
        <f>IF(Selection!$B$22="PT &amp; OT Group"," ",IF(Selection!$B$33="Urban",VLOOKUP(Selection!$B$22,'PT &amp; OT Rates-PDPM'!$I$2:$L$18,3),VLOOKUP(Selection!$B$22,'PT &amp; OT Rates-PDPM'!$I$2:$L$18,4)))</f>
        <v>Urban</v>
      </c>
      <c r="D95" s="105" t="str">
        <f>IF(Selection!$B$22="PT &amp; OT Group"," ",IF(Selection!$B$33="Urban",VLOOKUP(Selection!$B$22,'PT &amp; OT Rates-PDPM'!$I$2:$N$18,5),VLOOKUP(Selection!$B$22,'PT &amp; OT Rates-PDPM'!$I$2:$N$18,6)))</f>
        <v>Urban</v>
      </c>
      <c r="E95" s="63">
        <v>0.8</v>
      </c>
      <c r="F95" s="105" t="e">
        <f t="shared" si="8"/>
        <v>#VALUE!</v>
      </c>
      <c r="G95" s="105" t="e">
        <f t="shared" si="9"/>
        <v>#VALUE!</v>
      </c>
      <c r="H95" s="62" t="str">
        <f>IF(Selection!$B$24="Choose SLP Group"," ",VLOOKUP(Selection!$B$24,'SLP Rates-PDPM'!$I$2:$L$14,2,FALSE))</f>
        <v xml:space="preserve"> </v>
      </c>
      <c r="I95" s="105" t="str">
        <f>IF(Selection!$B$24="Choose SLP Group"," ",IF(Selection!$B$33="Urban",VLOOKUP(Selection!$B$24,'SLP Rates-PDPM'!$I$2:$L$14,3),VLOOKUP(Selection!$B$24,'SLP Rates-PDPM'!$I$2:$L$14,4)))</f>
        <v xml:space="preserve"> </v>
      </c>
      <c r="J95" s="105" t="e">
        <f t="shared" si="10"/>
        <v>#VALUE!</v>
      </c>
      <c r="K95" s="108" t="e">
        <f>(+J95*Selection!$B$34*Selection!$B$32)+((1-Selection!$B$34)*J95)</f>
        <v>#VALUE!</v>
      </c>
    </row>
    <row r="96" spans="1:11" x14ac:dyDescent="0.25">
      <c r="A96" s="94">
        <f t="shared" si="11"/>
        <v>90</v>
      </c>
      <c r="B96" s="62" t="str">
        <f>IF(Selection!$B$22="Choose PT &amp; OT Group"," ",VLOOKUP(Selection!$B$22,'PT &amp; OT Rates-PDPM'!$I$2:$N$18,2,FALSE))</f>
        <v xml:space="preserve"> </v>
      </c>
      <c r="C96" s="105" t="str">
        <f>IF(Selection!$B$22="PT &amp; OT Group"," ",IF(Selection!$B$33="Urban",VLOOKUP(Selection!$B$22,'PT &amp; OT Rates-PDPM'!$I$2:$L$18,3),VLOOKUP(Selection!$B$22,'PT &amp; OT Rates-PDPM'!$I$2:$L$18,4)))</f>
        <v>Urban</v>
      </c>
      <c r="D96" s="105" t="str">
        <f>IF(Selection!$B$22="PT &amp; OT Group"," ",IF(Selection!$B$33="Urban",VLOOKUP(Selection!$B$22,'PT &amp; OT Rates-PDPM'!$I$2:$N$18,5),VLOOKUP(Selection!$B$22,'PT &amp; OT Rates-PDPM'!$I$2:$N$18,6)))</f>
        <v>Urban</v>
      </c>
      <c r="E96" s="63">
        <v>0.8</v>
      </c>
      <c r="F96" s="105" t="e">
        <f t="shared" si="8"/>
        <v>#VALUE!</v>
      </c>
      <c r="G96" s="105" t="e">
        <f t="shared" si="9"/>
        <v>#VALUE!</v>
      </c>
      <c r="H96" s="62" t="str">
        <f>IF(Selection!$B$24="Choose SLP Group"," ",VLOOKUP(Selection!$B$24,'SLP Rates-PDPM'!$I$2:$L$14,2,FALSE))</f>
        <v xml:space="preserve"> </v>
      </c>
      <c r="I96" s="105" t="str">
        <f>IF(Selection!$B$24="Choose SLP Group"," ",IF(Selection!$B$33="Urban",VLOOKUP(Selection!$B$24,'SLP Rates-PDPM'!$I$2:$L$14,3),VLOOKUP(Selection!$B$24,'SLP Rates-PDPM'!$I$2:$L$14,4)))</f>
        <v xml:space="preserve"> </v>
      </c>
      <c r="J96" s="105" t="e">
        <f t="shared" si="10"/>
        <v>#VALUE!</v>
      </c>
      <c r="K96" s="108" t="e">
        <f>(+J96*Selection!$B$34*Selection!$B$32)+((1-Selection!$B$34)*J96)</f>
        <v>#VALUE!</v>
      </c>
    </row>
    <row r="97" spans="1:11" x14ac:dyDescent="0.25">
      <c r="A97" s="94">
        <f t="shared" si="11"/>
        <v>91</v>
      </c>
      <c r="B97" s="62" t="str">
        <f>IF(Selection!$B$22="Choose PT &amp; OT Group"," ",VLOOKUP(Selection!$B$22,'PT &amp; OT Rates-PDPM'!$I$2:$N$18,2,FALSE))</f>
        <v xml:space="preserve"> </v>
      </c>
      <c r="C97" s="105" t="str">
        <f>IF(Selection!$B$22="PT &amp; OT Group"," ",IF(Selection!$B$33="Urban",VLOOKUP(Selection!$B$22,'PT &amp; OT Rates-PDPM'!$I$2:$L$18,3),VLOOKUP(Selection!$B$22,'PT &amp; OT Rates-PDPM'!$I$2:$L$18,4)))</f>
        <v>Urban</v>
      </c>
      <c r="D97" s="105" t="str">
        <f>IF(Selection!$B$22="PT &amp; OT Group"," ",IF(Selection!$B$33="Urban",VLOOKUP(Selection!$B$22,'PT &amp; OT Rates-PDPM'!$I$2:$N$18,5),VLOOKUP(Selection!$B$22,'PT &amp; OT Rates-PDPM'!$I$2:$N$18,6)))</f>
        <v>Urban</v>
      </c>
      <c r="E97" s="63">
        <v>0.78</v>
      </c>
      <c r="F97" s="105" t="e">
        <f t="shared" si="8"/>
        <v>#VALUE!</v>
      </c>
      <c r="G97" s="105" t="e">
        <f t="shared" si="9"/>
        <v>#VALUE!</v>
      </c>
      <c r="H97" s="62" t="str">
        <f>IF(Selection!$B$24="Choose SLP Group"," ",VLOOKUP(Selection!$B$24,'SLP Rates-PDPM'!$I$2:$L$14,2,FALSE))</f>
        <v xml:space="preserve"> </v>
      </c>
      <c r="I97" s="105" t="str">
        <f>IF(Selection!$B$24="Choose SLP Group"," ",IF(Selection!$B$33="Urban",VLOOKUP(Selection!$B$24,'SLP Rates-PDPM'!$I$2:$L$14,3),VLOOKUP(Selection!$B$24,'SLP Rates-PDPM'!$I$2:$L$14,4)))</f>
        <v xml:space="preserve"> </v>
      </c>
      <c r="J97" s="105" t="e">
        <f t="shared" si="10"/>
        <v>#VALUE!</v>
      </c>
      <c r="K97" s="108" t="e">
        <f>(+J97*Selection!$B$34*Selection!$B$32)+((1-Selection!$B$34)*J97)</f>
        <v>#VALUE!</v>
      </c>
    </row>
    <row r="98" spans="1:11" x14ac:dyDescent="0.25">
      <c r="A98" s="94">
        <f t="shared" si="11"/>
        <v>92</v>
      </c>
      <c r="B98" s="62" t="str">
        <f>IF(Selection!$B$22="Choose PT &amp; OT Group"," ",VLOOKUP(Selection!$B$22,'PT &amp; OT Rates-PDPM'!$I$2:$N$18,2,FALSE))</f>
        <v xml:space="preserve"> </v>
      </c>
      <c r="C98" s="105" t="str">
        <f>IF(Selection!$B$22="PT &amp; OT Group"," ",IF(Selection!$B$33="Urban",VLOOKUP(Selection!$B$22,'PT &amp; OT Rates-PDPM'!$I$2:$L$18,3),VLOOKUP(Selection!$B$22,'PT &amp; OT Rates-PDPM'!$I$2:$L$18,4)))</f>
        <v>Urban</v>
      </c>
      <c r="D98" s="105" t="str">
        <f>IF(Selection!$B$22="PT &amp; OT Group"," ",IF(Selection!$B$33="Urban",VLOOKUP(Selection!$B$22,'PT &amp; OT Rates-PDPM'!$I$2:$N$18,5),VLOOKUP(Selection!$B$22,'PT &amp; OT Rates-PDPM'!$I$2:$N$18,6)))</f>
        <v>Urban</v>
      </c>
      <c r="E98" s="63">
        <v>0.78</v>
      </c>
      <c r="F98" s="105" t="e">
        <f t="shared" si="8"/>
        <v>#VALUE!</v>
      </c>
      <c r="G98" s="105" t="e">
        <f t="shared" si="9"/>
        <v>#VALUE!</v>
      </c>
      <c r="H98" s="62" t="str">
        <f>IF(Selection!$B$24="Choose SLP Group"," ",VLOOKUP(Selection!$B$24,'SLP Rates-PDPM'!$I$2:$L$14,2,FALSE))</f>
        <v xml:space="preserve"> </v>
      </c>
      <c r="I98" s="105" t="str">
        <f>IF(Selection!$B$24="Choose SLP Group"," ",IF(Selection!$B$33="Urban",VLOOKUP(Selection!$B$24,'SLP Rates-PDPM'!$I$2:$L$14,3),VLOOKUP(Selection!$B$24,'SLP Rates-PDPM'!$I$2:$L$14,4)))</f>
        <v xml:space="preserve"> </v>
      </c>
      <c r="J98" s="105" t="e">
        <f t="shared" si="10"/>
        <v>#VALUE!</v>
      </c>
      <c r="K98" s="108" t="e">
        <f>(+J98*Selection!$B$34*Selection!$B$32)+((1-Selection!$B$34)*J98)</f>
        <v>#VALUE!</v>
      </c>
    </row>
    <row r="99" spans="1:11" x14ac:dyDescent="0.25">
      <c r="A99" s="94">
        <f t="shared" si="11"/>
        <v>93</v>
      </c>
      <c r="B99" s="62" t="str">
        <f>IF(Selection!$B$22="Choose PT &amp; OT Group"," ",VLOOKUP(Selection!$B$22,'PT &amp; OT Rates-PDPM'!$I$2:$N$18,2,FALSE))</f>
        <v xml:space="preserve"> </v>
      </c>
      <c r="C99" s="105" t="str">
        <f>IF(Selection!$B$22="PT &amp; OT Group"," ",IF(Selection!$B$33="Urban",VLOOKUP(Selection!$B$22,'PT &amp; OT Rates-PDPM'!$I$2:$L$18,3),VLOOKUP(Selection!$B$22,'PT &amp; OT Rates-PDPM'!$I$2:$L$18,4)))</f>
        <v>Urban</v>
      </c>
      <c r="D99" s="105" t="str">
        <f>IF(Selection!$B$22="PT &amp; OT Group"," ",IF(Selection!$B$33="Urban",VLOOKUP(Selection!$B$22,'PT &amp; OT Rates-PDPM'!$I$2:$N$18,5),VLOOKUP(Selection!$B$22,'PT &amp; OT Rates-PDPM'!$I$2:$N$18,6)))</f>
        <v>Urban</v>
      </c>
      <c r="E99" s="63">
        <v>0.78</v>
      </c>
      <c r="F99" s="105" t="e">
        <f t="shared" si="8"/>
        <v>#VALUE!</v>
      </c>
      <c r="G99" s="105" t="e">
        <f t="shared" si="9"/>
        <v>#VALUE!</v>
      </c>
      <c r="H99" s="62" t="str">
        <f>IF(Selection!$B$24="Choose SLP Group"," ",VLOOKUP(Selection!$B$24,'SLP Rates-PDPM'!$I$2:$L$14,2,FALSE))</f>
        <v xml:space="preserve"> </v>
      </c>
      <c r="I99" s="105" t="str">
        <f>IF(Selection!$B$24="Choose SLP Group"," ",IF(Selection!$B$33="Urban",VLOOKUP(Selection!$B$24,'SLP Rates-PDPM'!$I$2:$L$14,3),VLOOKUP(Selection!$B$24,'SLP Rates-PDPM'!$I$2:$L$14,4)))</f>
        <v xml:space="preserve"> </v>
      </c>
      <c r="J99" s="105" t="e">
        <f t="shared" si="10"/>
        <v>#VALUE!</v>
      </c>
      <c r="K99" s="108" t="e">
        <f>(+J99*Selection!$B$34*Selection!$B$32)+((1-Selection!$B$34)*J99)</f>
        <v>#VALUE!</v>
      </c>
    </row>
    <row r="100" spans="1:11" x14ac:dyDescent="0.25">
      <c r="A100" s="94">
        <f t="shared" si="11"/>
        <v>94</v>
      </c>
      <c r="B100" s="62" t="str">
        <f>IF(Selection!$B$22="Choose PT &amp; OT Group"," ",VLOOKUP(Selection!$B$22,'PT &amp; OT Rates-PDPM'!$I$2:$N$18,2,FALSE))</f>
        <v xml:space="preserve"> </v>
      </c>
      <c r="C100" s="105" t="str">
        <f>IF(Selection!$B$22="PT &amp; OT Group"," ",IF(Selection!$B$33="Urban",VLOOKUP(Selection!$B$22,'PT &amp; OT Rates-PDPM'!$I$2:$L$18,3),VLOOKUP(Selection!$B$22,'PT &amp; OT Rates-PDPM'!$I$2:$L$18,4)))</f>
        <v>Urban</v>
      </c>
      <c r="D100" s="105" t="str">
        <f>IF(Selection!$B$22="PT &amp; OT Group"," ",IF(Selection!$B$33="Urban",VLOOKUP(Selection!$B$22,'PT &amp; OT Rates-PDPM'!$I$2:$N$18,5),VLOOKUP(Selection!$B$22,'PT &amp; OT Rates-PDPM'!$I$2:$N$18,6)))</f>
        <v>Urban</v>
      </c>
      <c r="E100" s="63">
        <v>0.78</v>
      </c>
      <c r="F100" s="105" t="e">
        <f t="shared" si="8"/>
        <v>#VALUE!</v>
      </c>
      <c r="G100" s="105" t="e">
        <f t="shared" si="9"/>
        <v>#VALUE!</v>
      </c>
      <c r="H100" s="62" t="str">
        <f>IF(Selection!$B$24="Choose SLP Group"," ",VLOOKUP(Selection!$B$24,'SLP Rates-PDPM'!$I$2:$L$14,2,FALSE))</f>
        <v xml:space="preserve"> </v>
      </c>
      <c r="I100" s="105" t="str">
        <f>IF(Selection!$B$24="Choose SLP Group"," ",IF(Selection!$B$33="Urban",VLOOKUP(Selection!$B$24,'SLP Rates-PDPM'!$I$2:$L$14,3),VLOOKUP(Selection!$B$24,'SLP Rates-PDPM'!$I$2:$L$14,4)))</f>
        <v xml:space="preserve"> </v>
      </c>
      <c r="J100" s="105" t="e">
        <f t="shared" si="10"/>
        <v>#VALUE!</v>
      </c>
      <c r="K100" s="108" t="e">
        <f>(+J100*Selection!$B$34*Selection!$B$32)+((1-Selection!$B$34)*J100)</f>
        <v>#VALUE!</v>
      </c>
    </row>
    <row r="101" spans="1:11" x14ac:dyDescent="0.25">
      <c r="A101" s="94">
        <f t="shared" si="11"/>
        <v>95</v>
      </c>
      <c r="B101" s="62" t="str">
        <f>IF(Selection!$B$22="Choose PT &amp; OT Group"," ",VLOOKUP(Selection!$B$22,'PT &amp; OT Rates-PDPM'!$I$2:$N$18,2,FALSE))</f>
        <v xml:space="preserve"> </v>
      </c>
      <c r="C101" s="105" t="str">
        <f>IF(Selection!$B$22="PT &amp; OT Group"," ",IF(Selection!$B$33="Urban",VLOOKUP(Selection!$B$22,'PT &amp; OT Rates-PDPM'!$I$2:$L$18,3),VLOOKUP(Selection!$B$22,'PT &amp; OT Rates-PDPM'!$I$2:$L$18,4)))</f>
        <v>Urban</v>
      </c>
      <c r="D101" s="105" t="str">
        <f>IF(Selection!$B$22="PT &amp; OT Group"," ",IF(Selection!$B$33="Urban",VLOOKUP(Selection!$B$22,'PT &amp; OT Rates-PDPM'!$I$2:$N$18,5),VLOOKUP(Selection!$B$22,'PT &amp; OT Rates-PDPM'!$I$2:$N$18,6)))</f>
        <v>Urban</v>
      </c>
      <c r="E101" s="63">
        <v>0.78</v>
      </c>
      <c r="F101" s="105" t="e">
        <f t="shared" si="8"/>
        <v>#VALUE!</v>
      </c>
      <c r="G101" s="105" t="e">
        <f t="shared" si="9"/>
        <v>#VALUE!</v>
      </c>
      <c r="H101" s="62" t="str">
        <f>IF(Selection!$B$24="Choose SLP Group"," ",VLOOKUP(Selection!$B$24,'SLP Rates-PDPM'!$I$2:$L$14,2,FALSE))</f>
        <v xml:space="preserve"> </v>
      </c>
      <c r="I101" s="105" t="str">
        <f>IF(Selection!$B$24="Choose SLP Group"," ",IF(Selection!$B$33="Urban",VLOOKUP(Selection!$B$24,'SLP Rates-PDPM'!$I$2:$L$14,3),VLOOKUP(Selection!$B$24,'SLP Rates-PDPM'!$I$2:$L$14,4)))</f>
        <v xml:space="preserve"> </v>
      </c>
      <c r="J101" s="105" t="e">
        <f t="shared" si="10"/>
        <v>#VALUE!</v>
      </c>
      <c r="K101" s="108" t="e">
        <f>(+J101*Selection!$B$34*Selection!$B$32)+((1-Selection!$B$34)*J101)</f>
        <v>#VALUE!</v>
      </c>
    </row>
    <row r="102" spans="1:11" x14ac:dyDescent="0.25">
      <c r="A102" s="94">
        <f t="shared" si="11"/>
        <v>96</v>
      </c>
      <c r="B102" s="62" t="str">
        <f>IF(Selection!$B$22="Choose PT &amp; OT Group"," ",VLOOKUP(Selection!$B$22,'PT &amp; OT Rates-PDPM'!$I$2:$N$18,2,FALSE))</f>
        <v xml:space="preserve"> </v>
      </c>
      <c r="C102" s="105" t="str">
        <f>IF(Selection!$B$22="PT &amp; OT Group"," ",IF(Selection!$B$33="Urban",VLOOKUP(Selection!$B$22,'PT &amp; OT Rates-PDPM'!$I$2:$L$18,3),VLOOKUP(Selection!$B$22,'PT &amp; OT Rates-PDPM'!$I$2:$L$18,4)))</f>
        <v>Urban</v>
      </c>
      <c r="D102" s="105" t="str">
        <f>IF(Selection!$B$22="PT &amp; OT Group"," ",IF(Selection!$B$33="Urban",VLOOKUP(Selection!$B$22,'PT &amp; OT Rates-PDPM'!$I$2:$N$18,5),VLOOKUP(Selection!$B$22,'PT &amp; OT Rates-PDPM'!$I$2:$N$18,6)))</f>
        <v>Urban</v>
      </c>
      <c r="E102" s="63">
        <v>0.78</v>
      </c>
      <c r="F102" s="105" t="e">
        <f t="shared" si="8"/>
        <v>#VALUE!</v>
      </c>
      <c r="G102" s="105" t="e">
        <f t="shared" si="9"/>
        <v>#VALUE!</v>
      </c>
      <c r="H102" s="62" t="str">
        <f>IF(Selection!$B$24="Choose SLP Group"," ",VLOOKUP(Selection!$B$24,'SLP Rates-PDPM'!$I$2:$L$14,2,FALSE))</f>
        <v xml:space="preserve"> </v>
      </c>
      <c r="I102" s="105" t="str">
        <f>IF(Selection!$B$24="Choose SLP Group"," ",IF(Selection!$B$33="Urban",VLOOKUP(Selection!$B$24,'SLP Rates-PDPM'!$I$2:$L$14,3),VLOOKUP(Selection!$B$24,'SLP Rates-PDPM'!$I$2:$L$14,4)))</f>
        <v xml:space="preserve"> </v>
      </c>
      <c r="J102" s="105" t="e">
        <f t="shared" si="10"/>
        <v>#VALUE!</v>
      </c>
      <c r="K102" s="108" t="e">
        <f>(+J102*Selection!$B$34*Selection!$B$32)+((1-Selection!$B$34)*J102)</f>
        <v>#VALUE!</v>
      </c>
    </row>
    <row r="103" spans="1:11" x14ac:dyDescent="0.25">
      <c r="A103" s="94">
        <f t="shared" si="11"/>
        <v>97</v>
      </c>
      <c r="B103" s="62" t="str">
        <f>IF(Selection!$B$22="Choose PT &amp; OT Group"," ",VLOOKUP(Selection!$B$22,'PT &amp; OT Rates-PDPM'!$I$2:$N$18,2,FALSE))</f>
        <v xml:space="preserve"> </v>
      </c>
      <c r="C103" s="105" t="str">
        <f>IF(Selection!$B$22="PT &amp; OT Group"," ",IF(Selection!$B$33="Urban",VLOOKUP(Selection!$B$22,'PT &amp; OT Rates-PDPM'!$I$2:$L$18,3),VLOOKUP(Selection!$B$22,'PT &amp; OT Rates-PDPM'!$I$2:$L$18,4)))</f>
        <v>Urban</v>
      </c>
      <c r="D103" s="105" t="str">
        <f>IF(Selection!$B$22="PT &amp; OT Group"," ",IF(Selection!$B$33="Urban",VLOOKUP(Selection!$B$22,'PT &amp; OT Rates-PDPM'!$I$2:$N$18,5),VLOOKUP(Selection!$B$22,'PT &amp; OT Rates-PDPM'!$I$2:$N$18,6)))</f>
        <v>Urban</v>
      </c>
      <c r="E103" s="63">
        <v>0.78</v>
      </c>
      <c r="F103" s="105" t="e">
        <f t="shared" ref="F103:F106" si="12">+C103*E103</f>
        <v>#VALUE!</v>
      </c>
      <c r="G103" s="105" t="e">
        <f t="shared" si="9"/>
        <v>#VALUE!</v>
      </c>
      <c r="H103" s="62" t="str">
        <f>IF(Selection!$B$24="Choose SLP Group"," ",VLOOKUP(Selection!$B$24,'SLP Rates-PDPM'!$I$2:$L$14,2,FALSE))</f>
        <v xml:space="preserve"> </v>
      </c>
      <c r="I103" s="105" t="str">
        <f>IF(Selection!$B$24="Choose SLP Group"," ",IF(Selection!$B$33="Urban",VLOOKUP(Selection!$B$24,'SLP Rates-PDPM'!$I$2:$L$14,3),VLOOKUP(Selection!$B$24,'SLP Rates-PDPM'!$I$2:$L$14,4)))</f>
        <v xml:space="preserve"> </v>
      </c>
      <c r="J103" s="105" t="e">
        <f t="shared" ref="J103:J106" si="13">+F103+G103+I103</f>
        <v>#VALUE!</v>
      </c>
      <c r="K103" s="108" t="e">
        <f>(+J103*Selection!$B$34*Selection!$B$32)+((1-Selection!$B$34)*J103)</f>
        <v>#VALUE!</v>
      </c>
    </row>
    <row r="104" spans="1:11" x14ac:dyDescent="0.25">
      <c r="A104" s="94">
        <f t="shared" si="11"/>
        <v>98</v>
      </c>
      <c r="B104" s="62" t="str">
        <f>IF(Selection!$B$22="Choose PT &amp; OT Group"," ",VLOOKUP(Selection!$B$22,'PT &amp; OT Rates-PDPM'!$I$2:$N$18,2,FALSE))</f>
        <v xml:space="preserve"> </v>
      </c>
      <c r="C104" s="105" t="str">
        <f>IF(Selection!$B$22="PT &amp; OT Group"," ",IF(Selection!$B$33="Urban",VLOOKUP(Selection!$B$22,'PT &amp; OT Rates-PDPM'!$I$2:$L$18,3),VLOOKUP(Selection!$B$22,'PT &amp; OT Rates-PDPM'!$I$2:$L$18,4)))</f>
        <v>Urban</v>
      </c>
      <c r="D104" s="105" t="str">
        <f>IF(Selection!$B$22="PT &amp; OT Group"," ",IF(Selection!$B$33="Urban",VLOOKUP(Selection!$B$22,'PT &amp; OT Rates-PDPM'!$I$2:$N$18,5),VLOOKUP(Selection!$B$22,'PT &amp; OT Rates-PDPM'!$I$2:$N$18,6)))</f>
        <v>Urban</v>
      </c>
      <c r="E104" s="63">
        <v>0.76</v>
      </c>
      <c r="F104" s="105" t="e">
        <f t="shared" si="12"/>
        <v>#VALUE!</v>
      </c>
      <c r="G104" s="105" t="e">
        <f t="shared" si="9"/>
        <v>#VALUE!</v>
      </c>
      <c r="H104" s="62" t="str">
        <f>IF(Selection!$B$24="Choose SLP Group"," ",VLOOKUP(Selection!$B$24,'SLP Rates-PDPM'!$I$2:$L$14,2,FALSE))</f>
        <v xml:space="preserve"> </v>
      </c>
      <c r="I104" s="105" t="str">
        <f>IF(Selection!$B$24="Choose SLP Group"," ",IF(Selection!$B$33="Urban",VLOOKUP(Selection!$B$24,'SLP Rates-PDPM'!$I$2:$L$14,3),VLOOKUP(Selection!$B$24,'SLP Rates-PDPM'!$I$2:$L$14,4)))</f>
        <v xml:space="preserve"> </v>
      </c>
      <c r="J104" s="105" t="e">
        <f t="shared" si="13"/>
        <v>#VALUE!</v>
      </c>
      <c r="K104" s="108" t="e">
        <f>(+J104*Selection!$B$34*Selection!$B$32)+((1-Selection!$B$34)*J104)</f>
        <v>#VALUE!</v>
      </c>
    </row>
    <row r="105" spans="1:11" x14ac:dyDescent="0.25">
      <c r="A105" s="94">
        <f t="shared" si="11"/>
        <v>99</v>
      </c>
      <c r="B105" s="62" t="str">
        <f>IF(Selection!$B$22="Choose PT &amp; OT Group"," ",VLOOKUP(Selection!$B$22,'PT &amp; OT Rates-PDPM'!$I$2:$N$18,2,FALSE))</f>
        <v xml:space="preserve"> </v>
      </c>
      <c r="C105" s="105" t="str">
        <f>IF(Selection!$B$22="PT &amp; OT Group"," ",IF(Selection!$B$33="Urban",VLOOKUP(Selection!$B$22,'PT &amp; OT Rates-PDPM'!$I$2:$L$18,3),VLOOKUP(Selection!$B$22,'PT &amp; OT Rates-PDPM'!$I$2:$L$18,4)))</f>
        <v>Urban</v>
      </c>
      <c r="D105" s="105" t="str">
        <f>IF(Selection!$B$22="PT &amp; OT Group"," ",IF(Selection!$B$33="Urban",VLOOKUP(Selection!$B$22,'PT &amp; OT Rates-PDPM'!$I$2:$N$18,5),VLOOKUP(Selection!$B$22,'PT &amp; OT Rates-PDPM'!$I$2:$N$18,6)))</f>
        <v>Urban</v>
      </c>
      <c r="E105" s="63">
        <v>0.76</v>
      </c>
      <c r="F105" s="105" t="e">
        <f t="shared" si="12"/>
        <v>#VALUE!</v>
      </c>
      <c r="G105" s="105" t="e">
        <f t="shared" si="9"/>
        <v>#VALUE!</v>
      </c>
      <c r="H105" s="62" t="str">
        <f>IF(Selection!$B$24="Choose SLP Group"," ",VLOOKUP(Selection!$B$24,'SLP Rates-PDPM'!$I$2:$L$14,2,FALSE))</f>
        <v xml:space="preserve"> </v>
      </c>
      <c r="I105" s="105" t="str">
        <f>IF(Selection!$B$24="Choose SLP Group"," ",IF(Selection!$B$33="Urban",VLOOKUP(Selection!$B$24,'SLP Rates-PDPM'!$I$2:$L$14,3),VLOOKUP(Selection!$B$24,'SLP Rates-PDPM'!$I$2:$L$14,4)))</f>
        <v xml:space="preserve"> </v>
      </c>
      <c r="J105" s="105" t="e">
        <f t="shared" si="13"/>
        <v>#VALUE!</v>
      </c>
      <c r="K105" s="108" t="e">
        <f>(+J105*Selection!$B$34*Selection!$B$32)+((1-Selection!$B$34)*J105)</f>
        <v>#VALUE!</v>
      </c>
    </row>
    <row r="106" spans="1:11" ht="15.75" thickBot="1" x14ac:dyDescent="0.3">
      <c r="A106" s="96">
        <f t="shared" si="11"/>
        <v>100</v>
      </c>
      <c r="B106" s="38" t="str">
        <f>IF(Selection!$B$22="Choose PT &amp; OT Group"," ",VLOOKUP(Selection!$B$22,'PT &amp; OT Rates-PDPM'!$I$2:$N$18,2,FALSE))</f>
        <v xml:space="preserve"> </v>
      </c>
      <c r="C106" s="106" t="str">
        <f>IF(Selection!$B$22="PT &amp; OT Group"," ",IF(Selection!$B$33="Urban",VLOOKUP(Selection!$B$22,'PT &amp; OT Rates-PDPM'!$I$2:$L$18,3),VLOOKUP(Selection!$B$22,'PT &amp; OT Rates-PDPM'!$I$2:$L$18,4)))</f>
        <v>Urban</v>
      </c>
      <c r="D106" s="106" t="str">
        <f>IF(Selection!$B$22="PT &amp; OT Group"," ",IF(Selection!$B$33="Urban",VLOOKUP(Selection!$B$22,'PT &amp; OT Rates-PDPM'!$I$2:$N$18,5),VLOOKUP(Selection!$B$22,'PT &amp; OT Rates-PDPM'!$I$2:$N$18,6)))</f>
        <v>Urban</v>
      </c>
      <c r="E106" s="61">
        <v>0.76</v>
      </c>
      <c r="F106" s="106" t="e">
        <f t="shared" si="12"/>
        <v>#VALUE!</v>
      </c>
      <c r="G106" s="106" t="e">
        <f t="shared" si="9"/>
        <v>#VALUE!</v>
      </c>
      <c r="H106" s="38" t="str">
        <f>IF(Selection!$B$24="Choose SLP Group"," ",VLOOKUP(Selection!$B$24,'SLP Rates-PDPM'!$I$2:$L$14,2,FALSE))</f>
        <v xml:space="preserve"> </v>
      </c>
      <c r="I106" s="106" t="str">
        <f>IF(Selection!$B$24="Choose SLP Group"," ",IF(Selection!$B$33="Urban",VLOOKUP(Selection!$B$24,'SLP Rates-PDPM'!$I$2:$L$14,3),VLOOKUP(Selection!$B$24,'SLP Rates-PDPM'!$I$2:$L$14,4)))</f>
        <v xml:space="preserve"> </v>
      </c>
      <c r="J106" s="106" t="e">
        <f t="shared" si="13"/>
        <v>#VALUE!</v>
      </c>
      <c r="K106" s="109" t="e">
        <f>(+J106*Selection!$B$34*Selection!$B$32)+((1-Selection!$B$34)*J106)</f>
        <v>#VALUE!</v>
      </c>
    </row>
    <row r="107" spans="1:11" ht="16.5" thickBot="1" x14ac:dyDescent="0.3">
      <c r="A107" s="125" t="s">
        <v>6399</v>
      </c>
      <c r="B107" s="126"/>
      <c r="C107" s="126"/>
      <c r="D107" s="126"/>
      <c r="E107" s="126"/>
      <c r="F107" s="126"/>
      <c r="G107" s="126"/>
      <c r="H107" s="126"/>
      <c r="I107" s="126"/>
      <c r="J107" s="126"/>
      <c r="K107" s="127"/>
    </row>
  </sheetData>
  <mergeCells count="2">
    <mergeCell ref="A2:K2"/>
    <mergeCell ref="A1:K1"/>
  </mergeCells>
  <printOptions horizontalCentered="1"/>
  <pageMargins left="0.2" right="0.2" top="0.75" bottom="0.75" header="0.3" footer="0.3"/>
  <pageSetup scale="80" firstPageNumber="6" fitToHeight="2" orientation="portrait" useFirstPageNumber="1" r:id="rId1"/>
  <headerFooter>
    <oddFooter>&amp;CPage &amp;P of 9</odd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107"/>
  <sheetViews>
    <sheetView zoomScaleNormal="100" workbookViewId="0">
      <selection activeCell="B13" sqref="B13"/>
    </sheetView>
  </sheetViews>
  <sheetFormatPr defaultColWidth="0" defaultRowHeight="15" zeroHeight="1" x14ac:dyDescent="0.25"/>
  <cols>
    <col min="1" max="1" width="11.42578125" customWidth="1"/>
    <col min="2" max="3" width="11.85546875" customWidth="1"/>
    <col min="4" max="4" width="39.42578125" hidden="1" customWidth="1"/>
    <col min="5" max="16383" width="9.140625" hidden="1"/>
    <col min="16384" max="16384" width="0.140625" hidden="1"/>
  </cols>
  <sheetData>
    <row r="1" spans="1:3" x14ac:dyDescent="0.25">
      <c r="A1" s="209" t="str">
        <f>IF(+Selection!B15="","",+Selection!B15)</f>
        <v/>
      </c>
      <c r="B1" s="210"/>
      <c r="C1" s="211"/>
    </row>
    <row r="2" spans="1:3" x14ac:dyDescent="0.25">
      <c r="A2" s="212" t="s">
        <v>6391</v>
      </c>
      <c r="B2" s="213"/>
      <c r="C2" s="214"/>
    </row>
    <row r="3" spans="1:3" x14ac:dyDescent="0.25">
      <c r="A3" s="86" t="s">
        <v>4007</v>
      </c>
      <c r="B3" s="86" t="s">
        <v>6337</v>
      </c>
      <c r="C3" s="118" t="s">
        <v>6337</v>
      </c>
    </row>
    <row r="4" spans="1:3" x14ac:dyDescent="0.25">
      <c r="A4" s="88" t="s">
        <v>6246</v>
      </c>
      <c r="B4" s="88" t="s">
        <v>6342</v>
      </c>
      <c r="C4" s="98" t="s">
        <v>6346</v>
      </c>
    </row>
    <row r="5" spans="1:3" x14ac:dyDescent="0.25">
      <c r="A5" s="88"/>
      <c r="B5" s="88" t="s">
        <v>6343</v>
      </c>
      <c r="C5" s="98" t="s">
        <v>384</v>
      </c>
    </row>
    <row r="6" spans="1:3" x14ac:dyDescent="0.25">
      <c r="A6" s="117"/>
      <c r="B6" s="117" t="s">
        <v>4</v>
      </c>
      <c r="C6" s="119" t="s">
        <v>5</v>
      </c>
    </row>
    <row r="7" spans="1:3" x14ac:dyDescent="0.25">
      <c r="A7" s="92">
        <v>1</v>
      </c>
      <c r="B7" s="110">
        <f>IF(Selection!$B$33=" "," ",IF(Selection!$B$33="Urban",+'Non-Case Mix-PDPM'!$J$3,+'Non-Case Mix-PDPM'!$K$3))</f>
        <v>109.68</v>
      </c>
      <c r="C7" s="93">
        <f>(+B7*Selection!$B$34*Selection!$B$32)+((1-Selection!$B$34)*B7)</f>
        <v>93.506433648000012</v>
      </c>
    </row>
    <row r="8" spans="1:3" x14ac:dyDescent="0.25">
      <c r="A8" s="94">
        <f t="shared" ref="A8:A71" si="0">+A7+1</f>
        <v>2</v>
      </c>
      <c r="B8" s="111">
        <f>IF(Selection!$B$33=" "," ",IF(Selection!$B$33="Urban",+'Non-Case Mix-PDPM'!$J$3,+'Non-Case Mix-PDPM'!$K$3))</f>
        <v>109.68</v>
      </c>
      <c r="C8" s="95">
        <f>(+B8*Selection!$B$34*Selection!$B$32)+((1-Selection!$B$34)*B8)</f>
        <v>93.506433648000012</v>
      </c>
    </row>
    <row r="9" spans="1:3" x14ac:dyDescent="0.25">
      <c r="A9" s="94">
        <f t="shared" si="0"/>
        <v>3</v>
      </c>
      <c r="B9" s="111">
        <f>IF(Selection!$B$33=" "," ",IF(Selection!$B$33="Urban",+'Non-Case Mix-PDPM'!$J$3,+'Non-Case Mix-PDPM'!$K$3))</f>
        <v>109.68</v>
      </c>
      <c r="C9" s="95">
        <f>(+B9*Selection!$B$34*Selection!$B$32)+((1-Selection!$B$34)*B9)</f>
        <v>93.506433648000012</v>
      </c>
    </row>
    <row r="10" spans="1:3" x14ac:dyDescent="0.25">
      <c r="A10" s="94">
        <f t="shared" si="0"/>
        <v>4</v>
      </c>
      <c r="B10" s="111">
        <f>IF(Selection!$B$33=" "," ",IF(Selection!$B$33="Urban",+'Non-Case Mix-PDPM'!$J$3,+'Non-Case Mix-PDPM'!$K$3))</f>
        <v>109.68</v>
      </c>
      <c r="C10" s="95">
        <f>(+B10*Selection!$B$34*Selection!$B$32)+((1-Selection!$B$34)*B10)</f>
        <v>93.506433648000012</v>
      </c>
    </row>
    <row r="11" spans="1:3" x14ac:dyDescent="0.25">
      <c r="A11" s="94">
        <f t="shared" si="0"/>
        <v>5</v>
      </c>
      <c r="B11" s="111">
        <f>IF(Selection!$B$33=" "," ",IF(Selection!$B$33="Urban",+'Non-Case Mix-PDPM'!$J$3,+'Non-Case Mix-PDPM'!$K$3))</f>
        <v>109.68</v>
      </c>
      <c r="C11" s="95">
        <f>(+B11*Selection!$B$34*Selection!$B$32)+((1-Selection!$B$34)*B11)</f>
        <v>93.506433648000012</v>
      </c>
    </row>
    <row r="12" spans="1:3" x14ac:dyDescent="0.25">
      <c r="A12" s="94">
        <f t="shared" si="0"/>
        <v>6</v>
      </c>
      <c r="B12" s="111">
        <f>IF(Selection!$B$33=" "," ",IF(Selection!$B$33="Urban",+'Non-Case Mix-PDPM'!$J$3,+'Non-Case Mix-PDPM'!$K$3))</f>
        <v>109.68</v>
      </c>
      <c r="C12" s="95">
        <f>(+B12*Selection!$B$34*Selection!$B$32)+((1-Selection!$B$34)*B12)</f>
        <v>93.506433648000012</v>
      </c>
    </row>
    <row r="13" spans="1:3" x14ac:dyDescent="0.25">
      <c r="A13" s="94">
        <f t="shared" si="0"/>
        <v>7</v>
      </c>
      <c r="B13" s="111">
        <f>IF(Selection!$B$33=" "," ",IF(Selection!$B$33="Urban",+'Non-Case Mix-PDPM'!$J$3,+'Non-Case Mix-PDPM'!$K$3))</f>
        <v>109.68</v>
      </c>
      <c r="C13" s="95">
        <f>(+B13*Selection!$B$34*Selection!$B$32)+((1-Selection!$B$34)*B13)</f>
        <v>93.506433648000012</v>
      </c>
    </row>
    <row r="14" spans="1:3" x14ac:dyDescent="0.25">
      <c r="A14" s="94">
        <f t="shared" si="0"/>
        <v>8</v>
      </c>
      <c r="B14" s="111">
        <f>IF(Selection!$B$33=" "," ",IF(Selection!$B$33="Urban",+'Non-Case Mix-PDPM'!$J$3,+'Non-Case Mix-PDPM'!$K$3))</f>
        <v>109.68</v>
      </c>
      <c r="C14" s="95">
        <f>(+B14*Selection!$B$34*Selection!$B$32)+((1-Selection!$B$34)*B14)</f>
        <v>93.506433648000012</v>
      </c>
    </row>
    <row r="15" spans="1:3" x14ac:dyDescent="0.25">
      <c r="A15" s="94">
        <f t="shared" si="0"/>
        <v>9</v>
      </c>
      <c r="B15" s="111">
        <f>IF(Selection!$B$33=" "," ",IF(Selection!$B$33="Urban",+'Non-Case Mix-PDPM'!$J$3,+'Non-Case Mix-PDPM'!$K$3))</f>
        <v>109.68</v>
      </c>
      <c r="C15" s="95">
        <f>(+B15*Selection!$B$34*Selection!$B$32)+((1-Selection!$B$34)*B15)</f>
        <v>93.506433648000012</v>
      </c>
    </row>
    <row r="16" spans="1:3" x14ac:dyDescent="0.25">
      <c r="A16" s="94">
        <f t="shared" si="0"/>
        <v>10</v>
      </c>
      <c r="B16" s="111">
        <f>IF(Selection!$B$33=" "," ",IF(Selection!$B$33="Urban",+'Non-Case Mix-PDPM'!$J$3,+'Non-Case Mix-PDPM'!$K$3))</f>
        <v>109.68</v>
      </c>
      <c r="C16" s="95">
        <f>(+B16*Selection!$B$34*Selection!$B$32)+((1-Selection!$B$34)*B16)</f>
        <v>93.506433648000012</v>
      </c>
    </row>
    <row r="17" spans="1:3" x14ac:dyDescent="0.25">
      <c r="A17" s="94">
        <f t="shared" si="0"/>
        <v>11</v>
      </c>
      <c r="B17" s="111">
        <f>IF(Selection!$B$33=" "," ",IF(Selection!$B$33="Urban",+'Non-Case Mix-PDPM'!$J$3,+'Non-Case Mix-PDPM'!$K$3))</f>
        <v>109.68</v>
      </c>
      <c r="C17" s="95">
        <f>(+B17*Selection!$B$34*Selection!$B$32)+((1-Selection!$B$34)*B17)</f>
        <v>93.506433648000012</v>
      </c>
    </row>
    <row r="18" spans="1:3" x14ac:dyDescent="0.25">
      <c r="A18" s="94">
        <f t="shared" si="0"/>
        <v>12</v>
      </c>
      <c r="B18" s="111">
        <f>IF(Selection!$B$33=" "," ",IF(Selection!$B$33="Urban",+'Non-Case Mix-PDPM'!$J$3,+'Non-Case Mix-PDPM'!$K$3))</f>
        <v>109.68</v>
      </c>
      <c r="C18" s="95">
        <f>(+B18*Selection!$B$34*Selection!$B$32)+((1-Selection!$B$34)*B18)</f>
        <v>93.506433648000012</v>
      </c>
    </row>
    <row r="19" spans="1:3" x14ac:dyDescent="0.25">
      <c r="A19" s="94">
        <f t="shared" si="0"/>
        <v>13</v>
      </c>
      <c r="B19" s="111">
        <f>IF(Selection!$B$33=" "," ",IF(Selection!$B$33="Urban",+'Non-Case Mix-PDPM'!$J$3,+'Non-Case Mix-PDPM'!$K$3))</f>
        <v>109.68</v>
      </c>
      <c r="C19" s="95">
        <f>(+B19*Selection!$B$34*Selection!$B$32)+((1-Selection!$B$34)*B19)</f>
        <v>93.506433648000012</v>
      </c>
    </row>
    <row r="20" spans="1:3" x14ac:dyDescent="0.25">
      <c r="A20" s="94">
        <f t="shared" si="0"/>
        <v>14</v>
      </c>
      <c r="B20" s="111">
        <f>IF(Selection!$B$33=" "," ",IF(Selection!$B$33="Urban",+'Non-Case Mix-PDPM'!$J$3,+'Non-Case Mix-PDPM'!$K$3))</f>
        <v>109.68</v>
      </c>
      <c r="C20" s="95">
        <f>(+B20*Selection!$B$34*Selection!$B$32)+((1-Selection!$B$34)*B20)</f>
        <v>93.506433648000012</v>
      </c>
    </row>
    <row r="21" spans="1:3" x14ac:dyDescent="0.25">
      <c r="A21" s="94">
        <f t="shared" si="0"/>
        <v>15</v>
      </c>
      <c r="B21" s="111">
        <f>IF(Selection!$B$33=" "," ",IF(Selection!$B$33="Urban",+'Non-Case Mix-PDPM'!$J$3,+'Non-Case Mix-PDPM'!$K$3))</f>
        <v>109.68</v>
      </c>
      <c r="C21" s="95">
        <f>(+B21*Selection!$B$34*Selection!$B$32)+((1-Selection!$B$34)*B21)</f>
        <v>93.506433648000012</v>
      </c>
    </row>
    <row r="22" spans="1:3" x14ac:dyDescent="0.25">
      <c r="A22" s="94">
        <f t="shared" si="0"/>
        <v>16</v>
      </c>
      <c r="B22" s="111">
        <f>IF(Selection!$B$33=" "," ",IF(Selection!$B$33="Urban",+'Non-Case Mix-PDPM'!$J$3,+'Non-Case Mix-PDPM'!$K$3))</f>
        <v>109.68</v>
      </c>
      <c r="C22" s="95">
        <f>(+B22*Selection!$B$34*Selection!$B$32)+((1-Selection!$B$34)*B22)</f>
        <v>93.506433648000012</v>
      </c>
    </row>
    <row r="23" spans="1:3" x14ac:dyDescent="0.25">
      <c r="A23" s="94">
        <f t="shared" si="0"/>
        <v>17</v>
      </c>
      <c r="B23" s="111">
        <f>IF(Selection!$B$33=" "," ",IF(Selection!$B$33="Urban",+'Non-Case Mix-PDPM'!$J$3,+'Non-Case Mix-PDPM'!$K$3))</f>
        <v>109.68</v>
      </c>
      <c r="C23" s="95">
        <f>(+B23*Selection!$B$34*Selection!$B$32)+((1-Selection!$B$34)*B23)</f>
        <v>93.506433648000012</v>
      </c>
    </row>
    <row r="24" spans="1:3" x14ac:dyDescent="0.25">
      <c r="A24" s="94">
        <f t="shared" si="0"/>
        <v>18</v>
      </c>
      <c r="B24" s="111">
        <f>IF(Selection!$B$33=" "," ",IF(Selection!$B$33="Urban",+'Non-Case Mix-PDPM'!$J$3,+'Non-Case Mix-PDPM'!$K$3))</f>
        <v>109.68</v>
      </c>
      <c r="C24" s="95">
        <f>(+B24*Selection!$B$34*Selection!$B$32)+((1-Selection!$B$34)*B24)</f>
        <v>93.506433648000012</v>
      </c>
    </row>
    <row r="25" spans="1:3" x14ac:dyDescent="0.25">
      <c r="A25" s="94">
        <f t="shared" si="0"/>
        <v>19</v>
      </c>
      <c r="B25" s="111">
        <f>IF(Selection!$B$33=" "," ",IF(Selection!$B$33="Urban",+'Non-Case Mix-PDPM'!$J$3,+'Non-Case Mix-PDPM'!$K$3))</f>
        <v>109.68</v>
      </c>
      <c r="C25" s="95">
        <f>(+B25*Selection!$B$34*Selection!$B$32)+((1-Selection!$B$34)*B25)</f>
        <v>93.506433648000012</v>
      </c>
    </row>
    <row r="26" spans="1:3" x14ac:dyDescent="0.25">
      <c r="A26" s="94">
        <f t="shared" si="0"/>
        <v>20</v>
      </c>
      <c r="B26" s="111">
        <f>IF(Selection!$B$33=" "," ",IF(Selection!$B$33="Urban",+'Non-Case Mix-PDPM'!$J$3,+'Non-Case Mix-PDPM'!$K$3))</f>
        <v>109.68</v>
      </c>
      <c r="C26" s="95">
        <f>(+B26*Selection!$B$34*Selection!$B$32)+((1-Selection!$B$34)*B26)</f>
        <v>93.506433648000012</v>
      </c>
    </row>
    <row r="27" spans="1:3" x14ac:dyDescent="0.25">
      <c r="A27" s="94">
        <f t="shared" si="0"/>
        <v>21</v>
      </c>
      <c r="B27" s="111">
        <f>IF(Selection!$B$33=" "," ",IF(Selection!$B$33="Urban",+'Non-Case Mix-PDPM'!$J$3,+'Non-Case Mix-PDPM'!$K$3))</f>
        <v>109.68</v>
      </c>
      <c r="C27" s="95">
        <f>(+B27*Selection!$B$34*Selection!$B$32)+((1-Selection!$B$34)*B27)</f>
        <v>93.506433648000012</v>
      </c>
    </row>
    <row r="28" spans="1:3" x14ac:dyDescent="0.25">
      <c r="A28" s="94">
        <f t="shared" si="0"/>
        <v>22</v>
      </c>
      <c r="B28" s="111">
        <f>IF(Selection!$B$33=" "," ",IF(Selection!$B$33="Urban",+'Non-Case Mix-PDPM'!$J$3,+'Non-Case Mix-PDPM'!$K$3))</f>
        <v>109.68</v>
      </c>
      <c r="C28" s="95">
        <f>(+B28*Selection!$B$34*Selection!$B$32)+((1-Selection!$B$34)*B28)</f>
        <v>93.506433648000012</v>
      </c>
    </row>
    <row r="29" spans="1:3" x14ac:dyDescent="0.25">
      <c r="A29" s="94">
        <f t="shared" si="0"/>
        <v>23</v>
      </c>
      <c r="B29" s="111">
        <f>IF(Selection!$B$33=" "," ",IF(Selection!$B$33="Urban",+'Non-Case Mix-PDPM'!$J$3,+'Non-Case Mix-PDPM'!$K$3))</f>
        <v>109.68</v>
      </c>
      <c r="C29" s="95">
        <f>(+B29*Selection!$B$34*Selection!$B$32)+((1-Selection!$B$34)*B29)</f>
        <v>93.506433648000012</v>
      </c>
    </row>
    <row r="30" spans="1:3" x14ac:dyDescent="0.25">
      <c r="A30" s="94">
        <f t="shared" si="0"/>
        <v>24</v>
      </c>
      <c r="B30" s="111">
        <f>IF(Selection!$B$33=" "," ",IF(Selection!$B$33="Urban",+'Non-Case Mix-PDPM'!$J$3,+'Non-Case Mix-PDPM'!$K$3))</f>
        <v>109.68</v>
      </c>
      <c r="C30" s="95">
        <f>(+B30*Selection!$B$34*Selection!$B$32)+((1-Selection!$B$34)*B30)</f>
        <v>93.506433648000012</v>
      </c>
    </row>
    <row r="31" spans="1:3" x14ac:dyDescent="0.25">
      <c r="A31" s="94">
        <f t="shared" si="0"/>
        <v>25</v>
      </c>
      <c r="B31" s="111">
        <f>IF(Selection!$B$33=" "," ",IF(Selection!$B$33="Urban",+'Non-Case Mix-PDPM'!$J$3,+'Non-Case Mix-PDPM'!$K$3))</f>
        <v>109.68</v>
      </c>
      <c r="C31" s="95">
        <f>(+B31*Selection!$B$34*Selection!$B$32)+((1-Selection!$B$34)*B31)</f>
        <v>93.506433648000012</v>
      </c>
    </row>
    <row r="32" spans="1:3" x14ac:dyDescent="0.25">
      <c r="A32" s="94">
        <f t="shared" si="0"/>
        <v>26</v>
      </c>
      <c r="B32" s="111">
        <f>IF(Selection!$B$33=" "," ",IF(Selection!$B$33="Urban",+'Non-Case Mix-PDPM'!$J$3,+'Non-Case Mix-PDPM'!$K$3))</f>
        <v>109.68</v>
      </c>
      <c r="C32" s="95">
        <f>(+B32*Selection!$B$34*Selection!$B$32)+((1-Selection!$B$34)*B32)</f>
        <v>93.506433648000012</v>
      </c>
    </row>
    <row r="33" spans="1:3" x14ac:dyDescent="0.25">
      <c r="A33" s="94">
        <f t="shared" si="0"/>
        <v>27</v>
      </c>
      <c r="B33" s="111">
        <f>IF(Selection!$B$33=" "," ",IF(Selection!$B$33="Urban",+'Non-Case Mix-PDPM'!$J$3,+'Non-Case Mix-PDPM'!$K$3))</f>
        <v>109.68</v>
      </c>
      <c r="C33" s="95">
        <f>(+B33*Selection!$B$34*Selection!$B$32)+((1-Selection!$B$34)*B33)</f>
        <v>93.506433648000012</v>
      </c>
    </row>
    <row r="34" spans="1:3" x14ac:dyDescent="0.25">
      <c r="A34" s="94">
        <f t="shared" si="0"/>
        <v>28</v>
      </c>
      <c r="B34" s="111">
        <f>IF(Selection!$B$33=" "," ",IF(Selection!$B$33="Urban",+'Non-Case Mix-PDPM'!$J$3,+'Non-Case Mix-PDPM'!$K$3))</f>
        <v>109.68</v>
      </c>
      <c r="C34" s="95">
        <f>(+B34*Selection!$B$34*Selection!$B$32)+((1-Selection!$B$34)*B34)</f>
        <v>93.506433648000012</v>
      </c>
    </row>
    <row r="35" spans="1:3" x14ac:dyDescent="0.25">
      <c r="A35" s="94">
        <f t="shared" si="0"/>
        <v>29</v>
      </c>
      <c r="B35" s="111">
        <f>IF(Selection!$B$33=" "," ",IF(Selection!$B$33="Urban",+'Non-Case Mix-PDPM'!$J$3,+'Non-Case Mix-PDPM'!$K$3))</f>
        <v>109.68</v>
      </c>
      <c r="C35" s="95">
        <f>(+B35*Selection!$B$34*Selection!$B$32)+((1-Selection!$B$34)*B35)</f>
        <v>93.506433648000012</v>
      </c>
    </row>
    <row r="36" spans="1:3" x14ac:dyDescent="0.25">
      <c r="A36" s="94">
        <f t="shared" si="0"/>
        <v>30</v>
      </c>
      <c r="B36" s="111">
        <f>IF(Selection!$B$33=" "," ",IF(Selection!$B$33="Urban",+'Non-Case Mix-PDPM'!$J$3,+'Non-Case Mix-PDPM'!$K$3))</f>
        <v>109.68</v>
      </c>
      <c r="C36" s="95">
        <f>(+B36*Selection!$B$34*Selection!$B$32)+((1-Selection!$B$34)*B36)</f>
        <v>93.506433648000012</v>
      </c>
    </row>
    <row r="37" spans="1:3" x14ac:dyDescent="0.25">
      <c r="A37" s="94">
        <f t="shared" si="0"/>
        <v>31</v>
      </c>
      <c r="B37" s="111">
        <f>IF(Selection!$B$33=" "," ",IF(Selection!$B$33="Urban",+'Non-Case Mix-PDPM'!$J$3,+'Non-Case Mix-PDPM'!$K$3))</f>
        <v>109.68</v>
      </c>
      <c r="C37" s="95">
        <f>(+B37*Selection!$B$34*Selection!$B$32)+((1-Selection!$B$34)*B37)</f>
        <v>93.506433648000012</v>
      </c>
    </row>
    <row r="38" spans="1:3" x14ac:dyDescent="0.25">
      <c r="A38" s="94">
        <f t="shared" si="0"/>
        <v>32</v>
      </c>
      <c r="B38" s="111">
        <f>IF(Selection!$B$33=" "," ",IF(Selection!$B$33="Urban",+'Non-Case Mix-PDPM'!$J$3,+'Non-Case Mix-PDPM'!$K$3))</f>
        <v>109.68</v>
      </c>
      <c r="C38" s="95">
        <f>(+B38*Selection!$B$34*Selection!$B$32)+((1-Selection!$B$34)*B38)</f>
        <v>93.506433648000012</v>
      </c>
    </row>
    <row r="39" spans="1:3" x14ac:dyDescent="0.25">
      <c r="A39" s="94">
        <f t="shared" si="0"/>
        <v>33</v>
      </c>
      <c r="B39" s="111">
        <f>IF(Selection!$B$33=" "," ",IF(Selection!$B$33="Urban",+'Non-Case Mix-PDPM'!$J$3,+'Non-Case Mix-PDPM'!$K$3))</f>
        <v>109.68</v>
      </c>
      <c r="C39" s="95">
        <f>(+B39*Selection!$B$34*Selection!$B$32)+((1-Selection!$B$34)*B39)</f>
        <v>93.506433648000012</v>
      </c>
    </row>
    <row r="40" spans="1:3" x14ac:dyDescent="0.25">
      <c r="A40" s="94">
        <f t="shared" si="0"/>
        <v>34</v>
      </c>
      <c r="B40" s="111">
        <f>IF(Selection!$B$33=" "," ",IF(Selection!$B$33="Urban",+'Non-Case Mix-PDPM'!$J$3,+'Non-Case Mix-PDPM'!$K$3))</f>
        <v>109.68</v>
      </c>
      <c r="C40" s="95">
        <f>(+B40*Selection!$B$34*Selection!$B$32)+((1-Selection!$B$34)*B40)</f>
        <v>93.506433648000012</v>
      </c>
    </row>
    <row r="41" spans="1:3" x14ac:dyDescent="0.25">
      <c r="A41" s="94">
        <f t="shared" si="0"/>
        <v>35</v>
      </c>
      <c r="B41" s="111">
        <f>IF(Selection!$B$33=" "," ",IF(Selection!$B$33="Urban",+'Non-Case Mix-PDPM'!$J$3,+'Non-Case Mix-PDPM'!$K$3))</f>
        <v>109.68</v>
      </c>
      <c r="C41" s="95">
        <f>(+B41*Selection!$B$34*Selection!$B$32)+((1-Selection!$B$34)*B41)</f>
        <v>93.506433648000012</v>
      </c>
    </row>
    <row r="42" spans="1:3" x14ac:dyDescent="0.25">
      <c r="A42" s="94">
        <f t="shared" si="0"/>
        <v>36</v>
      </c>
      <c r="B42" s="111">
        <f>IF(Selection!$B$33=" "," ",IF(Selection!$B$33="Urban",+'Non-Case Mix-PDPM'!$J$3,+'Non-Case Mix-PDPM'!$K$3))</f>
        <v>109.68</v>
      </c>
      <c r="C42" s="95">
        <f>(+B42*Selection!$B$34*Selection!$B$32)+((1-Selection!$B$34)*B42)</f>
        <v>93.506433648000012</v>
      </c>
    </row>
    <row r="43" spans="1:3" x14ac:dyDescent="0.25">
      <c r="A43" s="94">
        <f t="shared" si="0"/>
        <v>37</v>
      </c>
      <c r="B43" s="111">
        <f>IF(Selection!$B$33=" "," ",IF(Selection!$B$33="Urban",+'Non-Case Mix-PDPM'!$J$3,+'Non-Case Mix-PDPM'!$K$3))</f>
        <v>109.68</v>
      </c>
      <c r="C43" s="95">
        <f>(+B43*Selection!$B$34*Selection!$B$32)+((1-Selection!$B$34)*B43)</f>
        <v>93.506433648000012</v>
      </c>
    </row>
    <row r="44" spans="1:3" x14ac:dyDescent="0.25">
      <c r="A44" s="94">
        <f t="shared" si="0"/>
        <v>38</v>
      </c>
      <c r="B44" s="111">
        <f>IF(Selection!$B$33=" "," ",IF(Selection!$B$33="Urban",+'Non-Case Mix-PDPM'!$J$3,+'Non-Case Mix-PDPM'!$K$3))</f>
        <v>109.68</v>
      </c>
      <c r="C44" s="95">
        <f>(+B44*Selection!$B$34*Selection!$B$32)+((1-Selection!$B$34)*B44)</f>
        <v>93.506433648000012</v>
      </c>
    </row>
    <row r="45" spans="1:3" x14ac:dyDescent="0.25">
      <c r="A45" s="94">
        <f t="shared" si="0"/>
        <v>39</v>
      </c>
      <c r="B45" s="111">
        <f>IF(Selection!$B$33=" "," ",IF(Selection!$B$33="Urban",+'Non-Case Mix-PDPM'!$J$3,+'Non-Case Mix-PDPM'!$K$3))</f>
        <v>109.68</v>
      </c>
      <c r="C45" s="95">
        <f>(+B45*Selection!$B$34*Selection!$B$32)+((1-Selection!$B$34)*B45)</f>
        <v>93.506433648000012</v>
      </c>
    </row>
    <row r="46" spans="1:3" x14ac:dyDescent="0.25">
      <c r="A46" s="94">
        <f t="shared" si="0"/>
        <v>40</v>
      </c>
      <c r="B46" s="111">
        <f>IF(Selection!$B$33=" "," ",IF(Selection!$B$33="Urban",+'Non-Case Mix-PDPM'!$J$3,+'Non-Case Mix-PDPM'!$K$3))</f>
        <v>109.68</v>
      </c>
      <c r="C46" s="95">
        <f>(+B46*Selection!$B$34*Selection!$B$32)+((1-Selection!$B$34)*B46)</f>
        <v>93.506433648000012</v>
      </c>
    </row>
    <row r="47" spans="1:3" x14ac:dyDescent="0.25">
      <c r="A47" s="94">
        <f t="shared" si="0"/>
        <v>41</v>
      </c>
      <c r="B47" s="111">
        <f>IF(Selection!$B$33=" "," ",IF(Selection!$B$33="Urban",+'Non-Case Mix-PDPM'!$J$3,+'Non-Case Mix-PDPM'!$K$3))</f>
        <v>109.68</v>
      </c>
      <c r="C47" s="95">
        <f>(+B47*Selection!$B$34*Selection!$B$32)+((1-Selection!$B$34)*B47)</f>
        <v>93.506433648000012</v>
      </c>
    </row>
    <row r="48" spans="1:3" x14ac:dyDescent="0.25">
      <c r="A48" s="94">
        <f t="shared" si="0"/>
        <v>42</v>
      </c>
      <c r="B48" s="111">
        <f>IF(Selection!$B$33=" "," ",IF(Selection!$B$33="Urban",+'Non-Case Mix-PDPM'!$J$3,+'Non-Case Mix-PDPM'!$K$3))</f>
        <v>109.68</v>
      </c>
      <c r="C48" s="95">
        <f>(+B48*Selection!$B$34*Selection!$B$32)+((1-Selection!$B$34)*B48)</f>
        <v>93.506433648000012</v>
      </c>
    </row>
    <row r="49" spans="1:3" x14ac:dyDescent="0.25">
      <c r="A49" s="94">
        <f t="shared" si="0"/>
        <v>43</v>
      </c>
      <c r="B49" s="111">
        <f>IF(Selection!$B$33=" "," ",IF(Selection!$B$33="Urban",+'Non-Case Mix-PDPM'!$J$3,+'Non-Case Mix-PDPM'!$K$3))</f>
        <v>109.68</v>
      </c>
      <c r="C49" s="95">
        <f>(+B49*Selection!$B$34*Selection!$B$32)+((1-Selection!$B$34)*B49)</f>
        <v>93.506433648000012</v>
      </c>
    </row>
    <row r="50" spans="1:3" x14ac:dyDescent="0.25">
      <c r="A50" s="94">
        <f t="shared" si="0"/>
        <v>44</v>
      </c>
      <c r="B50" s="111">
        <f>IF(Selection!$B$33=" "," ",IF(Selection!$B$33="Urban",+'Non-Case Mix-PDPM'!$J$3,+'Non-Case Mix-PDPM'!$K$3))</f>
        <v>109.68</v>
      </c>
      <c r="C50" s="95">
        <f>(+B50*Selection!$B$34*Selection!$B$32)+((1-Selection!$B$34)*B50)</f>
        <v>93.506433648000012</v>
      </c>
    </row>
    <row r="51" spans="1:3" x14ac:dyDescent="0.25">
      <c r="A51" s="94">
        <f t="shared" si="0"/>
        <v>45</v>
      </c>
      <c r="B51" s="111">
        <f>IF(Selection!$B$33=" "," ",IF(Selection!$B$33="Urban",+'Non-Case Mix-PDPM'!$J$3,+'Non-Case Mix-PDPM'!$K$3))</f>
        <v>109.68</v>
      </c>
      <c r="C51" s="95">
        <f>(+B51*Selection!$B$34*Selection!$B$32)+((1-Selection!$B$34)*B51)</f>
        <v>93.506433648000012</v>
      </c>
    </row>
    <row r="52" spans="1:3" x14ac:dyDescent="0.25">
      <c r="A52" s="94">
        <f t="shared" si="0"/>
        <v>46</v>
      </c>
      <c r="B52" s="111">
        <f>IF(Selection!$B$33=" "," ",IF(Selection!$B$33="Urban",+'Non-Case Mix-PDPM'!$J$3,+'Non-Case Mix-PDPM'!$K$3))</f>
        <v>109.68</v>
      </c>
      <c r="C52" s="95">
        <f>(+B52*Selection!$B$34*Selection!$B$32)+((1-Selection!$B$34)*B52)</f>
        <v>93.506433648000012</v>
      </c>
    </row>
    <row r="53" spans="1:3" x14ac:dyDescent="0.25">
      <c r="A53" s="94">
        <f t="shared" si="0"/>
        <v>47</v>
      </c>
      <c r="B53" s="111">
        <f>IF(Selection!$B$33=" "," ",IF(Selection!$B$33="Urban",+'Non-Case Mix-PDPM'!$J$3,+'Non-Case Mix-PDPM'!$K$3))</f>
        <v>109.68</v>
      </c>
      <c r="C53" s="95">
        <f>(+B53*Selection!$B$34*Selection!$B$32)+((1-Selection!$B$34)*B53)</f>
        <v>93.506433648000012</v>
      </c>
    </row>
    <row r="54" spans="1:3" x14ac:dyDescent="0.25">
      <c r="A54" s="94">
        <f t="shared" si="0"/>
        <v>48</v>
      </c>
      <c r="B54" s="111">
        <f>IF(Selection!$B$33=" "," ",IF(Selection!$B$33="Urban",+'Non-Case Mix-PDPM'!$J$3,+'Non-Case Mix-PDPM'!$K$3))</f>
        <v>109.68</v>
      </c>
      <c r="C54" s="95">
        <f>(+B54*Selection!$B$34*Selection!$B$32)+((1-Selection!$B$34)*B54)</f>
        <v>93.506433648000012</v>
      </c>
    </row>
    <row r="55" spans="1:3" x14ac:dyDescent="0.25">
      <c r="A55" s="94">
        <f t="shared" si="0"/>
        <v>49</v>
      </c>
      <c r="B55" s="111">
        <f>IF(Selection!$B$33=" "," ",IF(Selection!$B$33="Urban",+'Non-Case Mix-PDPM'!$J$3,+'Non-Case Mix-PDPM'!$K$3))</f>
        <v>109.68</v>
      </c>
      <c r="C55" s="95">
        <f>(+B55*Selection!$B$34*Selection!$B$32)+((1-Selection!$B$34)*B55)</f>
        <v>93.506433648000012</v>
      </c>
    </row>
    <row r="56" spans="1:3" x14ac:dyDescent="0.25">
      <c r="A56" s="94">
        <f t="shared" si="0"/>
        <v>50</v>
      </c>
      <c r="B56" s="111">
        <f>IF(Selection!$B$33=" "," ",IF(Selection!$B$33="Urban",+'Non-Case Mix-PDPM'!$J$3,+'Non-Case Mix-PDPM'!$K$3))</f>
        <v>109.68</v>
      </c>
      <c r="C56" s="95">
        <f>(+B56*Selection!$B$34*Selection!$B$32)+((1-Selection!$B$34)*B56)</f>
        <v>93.506433648000012</v>
      </c>
    </row>
    <row r="57" spans="1:3" x14ac:dyDescent="0.25">
      <c r="A57" s="94">
        <f t="shared" si="0"/>
        <v>51</v>
      </c>
      <c r="B57" s="111">
        <f>IF(Selection!$B$33=" "," ",IF(Selection!$B$33="Urban",+'Non-Case Mix-PDPM'!$J$3,+'Non-Case Mix-PDPM'!$K$3))</f>
        <v>109.68</v>
      </c>
      <c r="C57" s="95">
        <f>(+B57*Selection!$B$34*Selection!$B$32)+((1-Selection!$B$34)*B57)</f>
        <v>93.506433648000012</v>
      </c>
    </row>
    <row r="58" spans="1:3" x14ac:dyDescent="0.25">
      <c r="A58" s="94">
        <f t="shared" si="0"/>
        <v>52</v>
      </c>
      <c r="B58" s="111">
        <f>IF(Selection!$B$33=" "," ",IF(Selection!$B$33="Urban",+'Non-Case Mix-PDPM'!$J$3,+'Non-Case Mix-PDPM'!$K$3))</f>
        <v>109.68</v>
      </c>
      <c r="C58" s="95">
        <f>(+B58*Selection!$B$34*Selection!$B$32)+((1-Selection!$B$34)*B58)</f>
        <v>93.506433648000012</v>
      </c>
    </row>
    <row r="59" spans="1:3" x14ac:dyDescent="0.25">
      <c r="A59" s="94">
        <f t="shared" si="0"/>
        <v>53</v>
      </c>
      <c r="B59" s="111">
        <f>IF(Selection!$B$33=" "," ",IF(Selection!$B$33="Urban",+'Non-Case Mix-PDPM'!$J$3,+'Non-Case Mix-PDPM'!$K$3))</f>
        <v>109.68</v>
      </c>
      <c r="C59" s="95">
        <f>(+B59*Selection!$B$34*Selection!$B$32)+((1-Selection!$B$34)*B59)</f>
        <v>93.506433648000012</v>
      </c>
    </row>
    <row r="60" spans="1:3" x14ac:dyDescent="0.25">
      <c r="A60" s="94">
        <f t="shared" si="0"/>
        <v>54</v>
      </c>
      <c r="B60" s="111">
        <f>IF(Selection!$B$33=" "," ",IF(Selection!$B$33="Urban",+'Non-Case Mix-PDPM'!$J$3,+'Non-Case Mix-PDPM'!$K$3))</f>
        <v>109.68</v>
      </c>
      <c r="C60" s="95">
        <f>(+B60*Selection!$B$34*Selection!$B$32)+((1-Selection!$B$34)*B60)</f>
        <v>93.506433648000012</v>
      </c>
    </row>
    <row r="61" spans="1:3" x14ac:dyDescent="0.25">
      <c r="A61" s="94">
        <f t="shared" si="0"/>
        <v>55</v>
      </c>
      <c r="B61" s="111">
        <f>IF(Selection!$B$33=" "," ",IF(Selection!$B$33="Urban",+'Non-Case Mix-PDPM'!$J$3,+'Non-Case Mix-PDPM'!$K$3))</f>
        <v>109.68</v>
      </c>
      <c r="C61" s="95">
        <f>(+B61*Selection!$B$34*Selection!$B$32)+((1-Selection!$B$34)*B61)</f>
        <v>93.506433648000012</v>
      </c>
    </row>
    <row r="62" spans="1:3" x14ac:dyDescent="0.25">
      <c r="A62" s="94">
        <f t="shared" si="0"/>
        <v>56</v>
      </c>
      <c r="B62" s="111">
        <f>IF(Selection!$B$33=" "," ",IF(Selection!$B$33="Urban",+'Non-Case Mix-PDPM'!$J$3,+'Non-Case Mix-PDPM'!$K$3))</f>
        <v>109.68</v>
      </c>
      <c r="C62" s="95">
        <f>(+B62*Selection!$B$34*Selection!$B$32)+((1-Selection!$B$34)*B62)</f>
        <v>93.506433648000012</v>
      </c>
    </row>
    <row r="63" spans="1:3" x14ac:dyDescent="0.25">
      <c r="A63" s="94">
        <f t="shared" si="0"/>
        <v>57</v>
      </c>
      <c r="B63" s="111">
        <f>IF(Selection!$B$33=" "," ",IF(Selection!$B$33="Urban",+'Non-Case Mix-PDPM'!$J$3,+'Non-Case Mix-PDPM'!$K$3))</f>
        <v>109.68</v>
      </c>
      <c r="C63" s="95">
        <f>(+B63*Selection!$B$34*Selection!$B$32)+((1-Selection!$B$34)*B63)</f>
        <v>93.506433648000012</v>
      </c>
    </row>
    <row r="64" spans="1:3" x14ac:dyDescent="0.25">
      <c r="A64" s="94">
        <f t="shared" si="0"/>
        <v>58</v>
      </c>
      <c r="B64" s="111">
        <f>IF(Selection!$B$33=" "," ",IF(Selection!$B$33="Urban",+'Non-Case Mix-PDPM'!$J$3,+'Non-Case Mix-PDPM'!$K$3))</f>
        <v>109.68</v>
      </c>
      <c r="C64" s="95">
        <f>(+B64*Selection!$B$34*Selection!$B$32)+((1-Selection!$B$34)*B64)</f>
        <v>93.506433648000012</v>
      </c>
    </row>
    <row r="65" spans="1:3" x14ac:dyDescent="0.25">
      <c r="A65" s="94">
        <f t="shared" si="0"/>
        <v>59</v>
      </c>
      <c r="B65" s="111">
        <f>IF(Selection!$B$33=" "," ",IF(Selection!$B$33="Urban",+'Non-Case Mix-PDPM'!$J$3,+'Non-Case Mix-PDPM'!$K$3))</f>
        <v>109.68</v>
      </c>
      <c r="C65" s="95">
        <f>(+B65*Selection!$B$34*Selection!$B$32)+((1-Selection!$B$34)*B65)</f>
        <v>93.506433648000012</v>
      </c>
    </row>
    <row r="66" spans="1:3" x14ac:dyDescent="0.25">
      <c r="A66" s="94">
        <f t="shared" si="0"/>
        <v>60</v>
      </c>
      <c r="B66" s="111">
        <f>IF(Selection!$B$33=" "," ",IF(Selection!$B$33="Urban",+'Non-Case Mix-PDPM'!$J$3,+'Non-Case Mix-PDPM'!$K$3))</f>
        <v>109.68</v>
      </c>
      <c r="C66" s="95">
        <f>(+B66*Selection!$B$34*Selection!$B$32)+((1-Selection!$B$34)*B66)</f>
        <v>93.506433648000012</v>
      </c>
    </row>
    <row r="67" spans="1:3" x14ac:dyDescent="0.25">
      <c r="A67" s="94">
        <f t="shared" si="0"/>
        <v>61</v>
      </c>
      <c r="B67" s="111">
        <f>IF(Selection!$B$33=" "," ",IF(Selection!$B$33="Urban",+'Non-Case Mix-PDPM'!$J$3,+'Non-Case Mix-PDPM'!$K$3))</f>
        <v>109.68</v>
      </c>
      <c r="C67" s="95">
        <f>(+B67*Selection!$B$34*Selection!$B$32)+((1-Selection!$B$34)*B67)</f>
        <v>93.506433648000012</v>
      </c>
    </row>
    <row r="68" spans="1:3" x14ac:dyDescent="0.25">
      <c r="A68" s="94">
        <f t="shared" si="0"/>
        <v>62</v>
      </c>
      <c r="B68" s="111">
        <f>IF(Selection!$B$33=" "," ",IF(Selection!$B$33="Urban",+'Non-Case Mix-PDPM'!$J$3,+'Non-Case Mix-PDPM'!$K$3))</f>
        <v>109.68</v>
      </c>
      <c r="C68" s="95">
        <f>(+B68*Selection!$B$34*Selection!$B$32)+((1-Selection!$B$34)*B68)</f>
        <v>93.506433648000012</v>
      </c>
    </row>
    <row r="69" spans="1:3" x14ac:dyDescent="0.25">
      <c r="A69" s="94">
        <f t="shared" si="0"/>
        <v>63</v>
      </c>
      <c r="B69" s="111">
        <f>IF(Selection!$B$33=" "," ",IF(Selection!$B$33="Urban",+'Non-Case Mix-PDPM'!$J$3,+'Non-Case Mix-PDPM'!$K$3))</f>
        <v>109.68</v>
      </c>
      <c r="C69" s="95">
        <f>(+B69*Selection!$B$34*Selection!$B$32)+((1-Selection!$B$34)*B69)</f>
        <v>93.506433648000012</v>
      </c>
    </row>
    <row r="70" spans="1:3" x14ac:dyDescent="0.25">
      <c r="A70" s="94">
        <f t="shared" si="0"/>
        <v>64</v>
      </c>
      <c r="B70" s="111">
        <f>IF(Selection!$B$33=" "," ",IF(Selection!$B$33="Urban",+'Non-Case Mix-PDPM'!$J$3,+'Non-Case Mix-PDPM'!$K$3))</f>
        <v>109.68</v>
      </c>
      <c r="C70" s="95">
        <f>(+B70*Selection!$B$34*Selection!$B$32)+((1-Selection!$B$34)*B70)</f>
        <v>93.506433648000012</v>
      </c>
    </row>
    <row r="71" spans="1:3" x14ac:dyDescent="0.25">
      <c r="A71" s="94">
        <f t="shared" si="0"/>
        <v>65</v>
      </c>
      <c r="B71" s="111">
        <f>IF(Selection!$B$33=" "," ",IF(Selection!$B$33="Urban",+'Non-Case Mix-PDPM'!$J$3,+'Non-Case Mix-PDPM'!$K$3))</f>
        <v>109.68</v>
      </c>
      <c r="C71" s="95">
        <f>(+B71*Selection!$B$34*Selection!$B$32)+((1-Selection!$B$34)*B71)</f>
        <v>93.506433648000012</v>
      </c>
    </row>
    <row r="72" spans="1:3" x14ac:dyDescent="0.25">
      <c r="A72" s="94">
        <f t="shared" ref="A72:A106" si="1">+A71+1</f>
        <v>66</v>
      </c>
      <c r="B72" s="111">
        <f>IF(Selection!$B$33=" "," ",IF(Selection!$B$33="Urban",+'Non-Case Mix-PDPM'!$J$3,+'Non-Case Mix-PDPM'!$K$3))</f>
        <v>109.68</v>
      </c>
      <c r="C72" s="95">
        <f>(+B72*Selection!$B$34*Selection!$B$32)+((1-Selection!$B$34)*B72)</f>
        <v>93.506433648000012</v>
      </c>
    </row>
    <row r="73" spans="1:3" x14ac:dyDescent="0.25">
      <c r="A73" s="94">
        <f t="shared" si="1"/>
        <v>67</v>
      </c>
      <c r="B73" s="111">
        <f>IF(Selection!$B$33=" "," ",IF(Selection!$B$33="Urban",+'Non-Case Mix-PDPM'!$J$3,+'Non-Case Mix-PDPM'!$K$3))</f>
        <v>109.68</v>
      </c>
      <c r="C73" s="95">
        <f>(+B73*Selection!$B$34*Selection!$B$32)+((1-Selection!$B$34)*B73)</f>
        <v>93.506433648000012</v>
      </c>
    </row>
    <row r="74" spans="1:3" x14ac:dyDescent="0.25">
      <c r="A74" s="94">
        <f t="shared" si="1"/>
        <v>68</v>
      </c>
      <c r="B74" s="111">
        <f>IF(Selection!$B$33=" "," ",IF(Selection!$B$33="Urban",+'Non-Case Mix-PDPM'!$J$3,+'Non-Case Mix-PDPM'!$K$3))</f>
        <v>109.68</v>
      </c>
      <c r="C74" s="95">
        <f>(+B74*Selection!$B$34*Selection!$B$32)+((1-Selection!$B$34)*B74)</f>
        <v>93.506433648000012</v>
      </c>
    </row>
    <row r="75" spans="1:3" x14ac:dyDescent="0.25">
      <c r="A75" s="94">
        <f t="shared" si="1"/>
        <v>69</v>
      </c>
      <c r="B75" s="111">
        <f>IF(Selection!$B$33=" "," ",IF(Selection!$B$33="Urban",+'Non-Case Mix-PDPM'!$J$3,+'Non-Case Mix-PDPM'!$K$3))</f>
        <v>109.68</v>
      </c>
      <c r="C75" s="95">
        <f>(+B75*Selection!$B$34*Selection!$B$32)+((1-Selection!$B$34)*B75)</f>
        <v>93.506433648000012</v>
      </c>
    </row>
    <row r="76" spans="1:3" x14ac:dyDescent="0.25">
      <c r="A76" s="94">
        <f t="shared" si="1"/>
        <v>70</v>
      </c>
      <c r="B76" s="111">
        <f>IF(Selection!$B$33=" "," ",IF(Selection!$B$33="Urban",+'Non-Case Mix-PDPM'!$J$3,+'Non-Case Mix-PDPM'!$K$3))</f>
        <v>109.68</v>
      </c>
      <c r="C76" s="95">
        <f>(+B76*Selection!$B$34*Selection!$B$32)+((1-Selection!$B$34)*B76)</f>
        <v>93.506433648000012</v>
      </c>
    </row>
    <row r="77" spans="1:3" x14ac:dyDescent="0.25">
      <c r="A77" s="94">
        <f t="shared" si="1"/>
        <v>71</v>
      </c>
      <c r="B77" s="111">
        <f>IF(Selection!$B$33=" "," ",IF(Selection!$B$33="Urban",+'Non-Case Mix-PDPM'!$J$3,+'Non-Case Mix-PDPM'!$K$3))</f>
        <v>109.68</v>
      </c>
      <c r="C77" s="95">
        <f>(+B77*Selection!$B$34*Selection!$B$32)+((1-Selection!$B$34)*B77)</f>
        <v>93.506433648000012</v>
      </c>
    </row>
    <row r="78" spans="1:3" x14ac:dyDescent="0.25">
      <c r="A78" s="94">
        <f t="shared" si="1"/>
        <v>72</v>
      </c>
      <c r="B78" s="111">
        <f>IF(Selection!$B$33=" "," ",IF(Selection!$B$33="Urban",+'Non-Case Mix-PDPM'!$J$3,+'Non-Case Mix-PDPM'!$K$3))</f>
        <v>109.68</v>
      </c>
      <c r="C78" s="95">
        <f>(+B78*Selection!$B$34*Selection!$B$32)+((1-Selection!$B$34)*B78)</f>
        <v>93.506433648000012</v>
      </c>
    </row>
    <row r="79" spans="1:3" x14ac:dyDescent="0.25">
      <c r="A79" s="94">
        <f t="shared" si="1"/>
        <v>73</v>
      </c>
      <c r="B79" s="111">
        <f>IF(Selection!$B$33=" "," ",IF(Selection!$B$33="Urban",+'Non-Case Mix-PDPM'!$J$3,+'Non-Case Mix-PDPM'!$K$3))</f>
        <v>109.68</v>
      </c>
      <c r="C79" s="95">
        <f>(+B79*Selection!$B$34*Selection!$B$32)+((1-Selection!$B$34)*B79)</f>
        <v>93.506433648000012</v>
      </c>
    </row>
    <row r="80" spans="1:3" x14ac:dyDescent="0.25">
      <c r="A80" s="94">
        <f t="shared" si="1"/>
        <v>74</v>
      </c>
      <c r="B80" s="111">
        <f>IF(Selection!$B$33=" "," ",IF(Selection!$B$33="Urban",+'Non-Case Mix-PDPM'!$J$3,+'Non-Case Mix-PDPM'!$K$3))</f>
        <v>109.68</v>
      </c>
      <c r="C80" s="95">
        <f>(+B80*Selection!$B$34*Selection!$B$32)+((1-Selection!$B$34)*B80)</f>
        <v>93.506433648000012</v>
      </c>
    </row>
    <row r="81" spans="1:3" x14ac:dyDescent="0.25">
      <c r="A81" s="94">
        <f t="shared" si="1"/>
        <v>75</v>
      </c>
      <c r="B81" s="111">
        <f>IF(Selection!$B$33=" "," ",IF(Selection!$B$33="Urban",+'Non-Case Mix-PDPM'!$J$3,+'Non-Case Mix-PDPM'!$K$3))</f>
        <v>109.68</v>
      </c>
      <c r="C81" s="95">
        <f>(+B81*Selection!$B$34*Selection!$B$32)+((1-Selection!$B$34)*B81)</f>
        <v>93.506433648000012</v>
      </c>
    </row>
    <row r="82" spans="1:3" x14ac:dyDescent="0.25">
      <c r="A82" s="94">
        <f t="shared" si="1"/>
        <v>76</v>
      </c>
      <c r="B82" s="111">
        <f>IF(Selection!$B$33=" "," ",IF(Selection!$B$33="Urban",+'Non-Case Mix-PDPM'!$J$3,+'Non-Case Mix-PDPM'!$K$3))</f>
        <v>109.68</v>
      </c>
      <c r="C82" s="95">
        <f>(+B82*Selection!$B$34*Selection!$B$32)+((1-Selection!$B$34)*B82)</f>
        <v>93.506433648000012</v>
      </c>
    </row>
    <row r="83" spans="1:3" x14ac:dyDescent="0.25">
      <c r="A83" s="94">
        <f t="shared" si="1"/>
        <v>77</v>
      </c>
      <c r="B83" s="111">
        <f>IF(Selection!$B$33=" "," ",IF(Selection!$B$33="Urban",+'Non-Case Mix-PDPM'!$J$3,+'Non-Case Mix-PDPM'!$K$3))</f>
        <v>109.68</v>
      </c>
      <c r="C83" s="95">
        <f>(+B83*Selection!$B$34*Selection!$B$32)+((1-Selection!$B$34)*B83)</f>
        <v>93.506433648000012</v>
      </c>
    </row>
    <row r="84" spans="1:3" x14ac:dyDescent="0.25">
      <c r="A84" s="94">
        <f t="shared" si="1"/>
        <v>78</v>
      </c>
      <c r="B84" s="111">
        <f>IF(Selection!$B$33=" "," ",IF(Selection!$B$33="Urban",+'Non-Case Mix-PDPM'!$J$3,+'Non-Case Mix-PDPM'!$K$3))</f>
        <v>109.68</v>
      </c>
      <c r="C84" s="95">
        <f>(+B84*Selection!$B$34*Selection!$B$32)+((1-Selection!$B$34)*B84)</f>
        <v>93.506433648000012</v>
      </c>
    </row>
    <row r="85" spans="1:3" x14ac:dyDescent="0.25">
      <c r="A85" s="94">
        <f t="shared" si="1"/>
        <v>79</v>
      </c>
      <c r="B85" s="111">
        <f>IF(Selection!$B$33=" "," ",IF(Selection!$B$33="Urban",+'Non-Case Mix-PDPM'!$J$3,+'Non-Case Mix-PDPM'!$K$3))</f>
        <v>109.68</v>
      </c>
      <c r="C85" s="95">
        <f>(+B85*Selection!$B$34*Selection!$B$32)+((1-Selection!$B$34)*B85)</f>
        <v>93.506433648000012</v>
      </c>
    </row>
    <row r="86" spans="1:3" x14ac:dyDescent="0.25">
      <c r="A86" s="94">
        <f t="shared" si="1"/>
        <v>80</v>
      </c>
      <c r="B86" s="111">
        <f>IF(Selection!$B$33=" "," ",IF(Selection!$B$33="Urban",+'Non-Case Mix-PDPM'!$J$3,+'Non-Case Mix-PDPM'!$K$3))</f>
        <v>109.68</v>
      </c>
      <c r="C86" s="95">
        <f>(+B86*Selection!$B$34*Selection!$B$32)+((1-Selection!$B$34)*B86)</f>
        <v>93.506433648000012</v>
      </c>
    </row>
    <row r="87" spans="1:3" x14ac:dyDescent="0.25">
      <c r="A87" s="94">
        <f t="shared" si="1"/>
        <v>81</v>
      </c>
      <c r="B87" s="111">
        <f>IF(Selection!$B$33=" "," ",IF(Selection!$B$33="Urban",+'Non-Case Mix-PDPM'!$J$3,+'Non-Case Mix-PDPM'!$K$3))</f>
        <v>109.68</v>
      </c>
      <c r="C87" s="95">
        <f>(+B87*Selection!$B$34*Selection!$B$32)+((1-Selection!$B$34)*B87)</f>
        <v>93.506433648000012</v>
      </c>
    </row>
    <row r="88" spans="1:3" x14ac:dyDescent="0.25">
      <c r="A88" s="94">
        <f t="shared" si="1"/>
        <v>82</v>
      </c>
      <c r="B88" s="111">
        <f>IF(Selection!$B$33=" "," ",IF(Selection!$B$33="Urban",+'Non-Case Mix-PDPM'!$J$3,+'Non-Case Mix-PDPM'!$K$3))</f>
        <v>109.68</v>
      </c>
      <c r="C88" s="95">
        <f>(+B88*Selection!$B$34*Selection!$B$32)+((1-Selection!$B$34)*B88)</f>
        <v>93.506433648000012</v>
      </c>
    </row>
    <row r="89" spans="1:3" x14ac:dyDescent="0.25">
      <c r="A89" s="94">
        <f t="shared" si="1"/>
        <v>83</v>
      </c>
      <c r="B89" s="111">
        <f>IF(Selection!$B$33=" "," ",IF(Selection!$B$33="Urban",+'Non-Case Mix-PDPM'!$J$3,+'Non-Case Mix-PDPM'!$K$3))</f>
        <v>109.68</v>
      </c>
      <c r="C89" s="95">
        <f>(+B89*Selection!$B$34*Selection!$B$32)+((1-Selection!$B$34)*B89)</f>
        <v>93.506433648000012</v>
      </c>
    </row>
    <row r="90" spans="1:3" x14ac:dyDescent="0.25">
      <c r="A90" s="94">
        <f t="shared" si="1"/>
        <v>84</v>
      </c>
      <c r="B90" s="111">
        <f>IF(Selection!$B$33=" "," ",IF(Selection!$B$33="Urban",+'Non-Case Mix-PDPM'!$J$3,+'Non-Case Mix-PDPM'!$K$3))</f>
        <v>109.68</v>
      </c>
      <c r="C90" s="95">
        <f>(+B90*Selection!$B$34*Selection!$B$32)+((1-Selection!$B$34)*B90)</f>
        <v>93.506433648000012</v>
      </c>
    </row>
    <row r="91" spans="1:3" x14ac:dyDescent="0.25">
      <c r="A91" s="94">
        <f t="shared" si="1"/>
        <v>85</v>
      </c>
      <c r="B91" s="111">
        <f>IF(Selection!$B$33=" "," ",IF(Selection!$B$33="Urban",+'Non-Case Mix-PDPM'!$J$3,+'Non-Case Mix-PDPM'!$K$3))</f>
        <v>109.68</v>
      </c>
      <c r="C91" s="95">
        <f>(+B91*Selection!$B$34*Selection!$B$32)+((1-Selection!$B$34)*B91)</f>
        <v>93.506433648000012</v>
      </c>
    </row>
    <row r="92" spans="1:3" x14ac:dyDescent="0.25">
      <c r="A92" s="94">
        <f t="shared" si="1"/>
        <v>86</v>
      </c>
      <c r="B92" s="111">
        <f>IF(Selection!$B$33=" "," ",IF(Selection!$B$33="Urban",+'Non-Case Mix-PDPM'!$J$3,+'Non-Case Mix-PDPM'!$K$3))</f>
        <v>109.68</v>
      </c>
      <c r="C92" s="95">
        <f>(+B92*Selection!$B$34*Selection!$B$32)+((1-Selection!$B$34)*B92)</f>
        <v>93.506433648000012</v>
      </c>
    </row>
    <row r="93" spans="1:3" x14ac:dyDescent="0.25">
      <c r="A93" s="94">
        <f t="shared" si="1"/>
        <v>87</v>
      </c>
      <c r="B93" s="111">
        <f>IF(Selection!$B$33=" "," ",IF(Selection!$B$33="Urban",+'Non-Case Mix-PDPM'!$J$3,+'Non-Case Mix-PDPM'!$K$3))</f>
        <v>109.68</v>
      </c>
      <c r="C93" s="95">
        <f>(+B93*Selection!$B$34*Selection!$B$32)+((1-Selection!$B$34)*B93)</f>
        <v>93.506433648000012</v>
      </c>
    </row>
    <row r="94" spans="1:3" x14ac:dyDescent="0.25">
      <c r="A94" s="94">
        <f t="shared" si="1"/>
        <v>88</v>
      </c>
      <c r="B94" s="111">
        <f>IF(Selection!$B$33=" "," ",IF(Selection!$B$33="Urban",+'Non-Case Mix-PDPM'!$J$3,+'Non-Case Mix-PDPM'!$K$3))</f>
        <v>109.68</v>
      </c>
      <c r="C94" s="95">
        <f>(+B94*Selection!$B$34*Selection!$B$32)+((1-Selection!$B$34)*B94)</f>
        <v>93.506433648000012</v>
      </c>
    </row>
    <row r="95" spans="1:3" x14ac:dyDescent="0.25">
      <c r="A95" s="94">
        <f t="shared" si="1"/>
        <v>89</v>
      </c>
      <c r="B95" s="111">
        <f>IF(Selection!$B$33=" "," ",IF(Selection!$B$33="Urban",+'Non-Case Mix-PDPM'!$J$3,+'Non-Case Mix-PDPM'!$K$3))</f>
        <v>109.68</v>
      </c>
      <c r="C95" s="95">
        <f>(+B95*Selection!$B$34*Selection!$B$32)+((1-Selection!$B$34)*B95)</f>
        <v>93.506433648000012</v>
      </c>
    </row>
    <row r="96" spans="1:3" x14ac:dyDescent="0.25">
      <c r="A96" s="94">
        <f t="shared" si="1"/>
        <v>90</v>
      </c>
      <c r="B96" s="111">
        <f>IF(Selection!$B$33=" "," ",IF(Selection!$B$33="Urban",+'Non-Case Mix-PDPM'!$J$3,+'Non-Case Mix-PDPM'!$K$3))</f>
        <v>109.68</v>
      </c>
      <c r="C96" s="95">
        <f>(+B96*Selection!$B$34*Selection!$B$32)+((1-Selection!$B$34)*B96)</f>
        <v>93.506433648000012</v>
      </c>
    </row>
    <row r="97" spans="1:3" x14ac:dyDescent="0.25">
      <c r="A97" s="94">
        <f t="shared" si="1"/>
        <v>91</v>
      </c>
      <c r="B97" s="111">
        <f>IF(Selection!$B$33=" "," ",IF(Selection!$B$33="Urban",+'Non-Case Mix-PDPM'!$J$3,+'Non-Case Mix-PDPM'!$K$3))</f>
        <v>109.68</v>
      </c>
      <c r="C97" s="95">
        <f>(+B97*Selection!$B$34*Selection!$B$32)+((1-Selection!$B$34)*B97)</f>
        <v>93.506433648000012</v>
      </c>
    </row>
    <row r="98" spans="1:3" x14ac:dyDescent="0.25">
      <c r="A98" s="94">
        <f t="shared" si="1"/>
        <v>92</v>
      </c>
      <c r="B98" s="111">
        <f>IF(Selection!$B$33=" "," ",IF(Selection!$B$33="Urban",+'Non-Case Mix-PDPM'!$J$3,+'Non-Case Mix-PDPM'!$K$3))</f>
        <v>109.68</v>
      </c>
      <c r="C98" s="95">
        <f>(+B98*Selection!$B$34*Selection!$B$32)+((1-Selection!$B$34)*B98)</f>
        <v>93.506433648000012</v>
      </c>
    </row>
    <row r="99" spans="1:3" x14ac:dyDescent="0.25">
      <c r="A99" s="94">
        <f t="shared" si="1"/>
        <v>93</v>
      </c>
      <c r="B99" s="111">
        <f>IF(Selection!$B$33=" "," ",IF(Selection!$B$33="Urban",+'Non-Case Mix-PDPM'!$J$3,+'Non-Case Mix-PDPM'!$K$3))</f>
        <v>109.68</v>
      </c>
      <c r="C99" s="95">
        <f>(+B99*Selection!$B$34*Selection!$B$32)+((1-Selection!$B$34)*B99)</f>
        <v>93.506433648000012</v>
      </c>
    </row>
    <row r="100" spans="1:3" x14ac:dyDescent="0.25">
      <c r="A100" s="94">
        <f t="shared" si="1"/>
        <v>94</v>
      </c>
      <c r="B100" s="111">
        <f>IF(Selection!$B$33=" "," ",IF(Selection!$B$33="Urban",+'Non-Case Mix-PDPM'!$J$3,+'Non-Case Mix-PDPM'!$K$3))</f>
        <v>109.68</v>
      </c>
      <c r="C100" s="95">
        <f>(+B100*Selection!$B$34*Selection!$B$32)+((1-Selection!$B$34)*B100)</f>
        <v>93.506433648000012</v>
      </c>
    </row>
    <row r="101" spans="1:3" x14ac:dyDescent="0.25">
      <c r="A101" s="94">
        <f t="shared" si="1"/>
        <v>95</v>
      </c>
      <c r="B101" s="111">
        <f>IF(Selection!$B$33=" "," ",IF(Selection!$B$33="Urban",+'Non-Case Mix-PDPM'!$J$3,+'Non-Case Mix-PDPM'!$K$3))</f>
        <v>109.68</v>
      </c>
      <c r="C101" s="95">
        <f>(+B101*Selection!$B$34*Selection!$B$32)+((1-Selection!$B$34)*B101)</f>
        <v>93.506433648000012</v>
      </c>
    </row>
    <row r="102" spans="1:3" x14ac:dyDescent="0.25">
      <c r="A102" s="94">
        <f t="shared" si="1"/>
        <v>96</v>
      </c>
      <c r="B102" s="111">
        <f>IF(Selection!$B$33=" "," ",IF(Selection!$B$33="Urban",+'Non-Case Mix-PDPM'!$J$3,+'Non-Case Mix-PDPM'!$K$3))</f>
        <v>109.68</v>
      </c>
      <c r="C102" s="95">
        <f>(+B102*Selection!$B$34*Selection!$B$32)+((1-Selection!$B$34)*B102)</f>
        <v>93.506433648000012</v>
      </c>
    </row>
    <row r="103" spans="1:3" x14ac:dyDescent="0.25">
      <c r="A103" s="94">
        <f t="shared" si="1"/>
        <v>97</v>
      </c>
      <c r="B103" s="111">
        <f>IF(Selection!$B$33=" "," ",IF(Selection!$B$33="Urban",+'Non-Case Mix-PDPM'!$J$3,+'Non-Case Mix-PDPM'!$K$3))</f>
        <v>109.68</v>
      </c>
      <c r="C103" s="95">
        <f>(+B103*Selection!$B$34*Selection!$B$32)+((1-Selection!$B$34)*B103)</f>
        <v>93.506433648000012</v>
      </c>
    </row>
    <row r="104" spans="1:3" x14ac:dyDescent="0.25">
      <c r="A104" s="94">
        <f t="shared" si="1"/>
        <v>98</v>
      </c>
      <c r="B104" s="111">
        <f>IF(Selection!$B$33=" "," ",IF(Selection!$B$33="Urban",+'Non-Case Mix-PDPM'!$J$3,+'Non-Case Mix-PDPM'!$K$3))</f>
        <v>109.68</v>
      </c>
      <c r="C104" s="95">
        <f>(+B104*Selection!$B$34*Selection!$B$32)+((1-Selection!$B$34)*B104)</f>
        <v>93.506433648000012</v>
      </c>
    </row>
    <row r="105" spans="1:3" x14ac:dyDescent="0.25">
      <c r="A105" s="94">
        <f t="shared" si="1"/>
        <v>99</v>
      </c>
      <c r="B105" s="111">
        <f>IF(Selection!$B$33=" "," ",IF(Selection!$B$33="Urban",+'Non-Case Mix-PDPM'!$J$3,+'Non-Case Mix-PDPM'!$K$3))</f>
        <v>109.68</v>
      </c>
      <c r="C105" s="95">
        <f>(+B105*Selection!$B$34*Selection!$B$32)+((1-Selection!$B$34)*B105)</f>
        <v>93.506433648000012</v>
      </c>
    </row>
    <row r="106" spans="1:3" ht="15.75" thickBot="1" x14ac:dyDescent="0.3">
      <c r="A106" s="96">
        <f t="shared" si="1"/>
        <v>100</v>
      </c>
      <c r="B106" s="112">
        <f>IF(Selection!$B$33=" "," ",IF(Selection!$B$33="Urban",+'Non-Case Mix-PDPM'!$J$3,+'Non-Case Mix-PDPM'!$K$3))</f>
        <v>109.68</v>
      </c>
      <c r="C106" s="97">
        <f>(+B106*Selection!$B$34*Selection!$B$32)+((1-Selection!$B$34)*B106)</f>
        <v>93.506433648000012</v>
      </c>
    </row>
    <row r="107" spans="1:3" ht="49.35" customHeight="1" thickBot="1" x14ac:dyDescent="0.3">
      <c r="A107" s="206" t="s">
        <v>6399</v>
      </c>
      <c r="B107" s="207"/>
      <c r="C107" s="208"/>
    </row>
  </sheetData>
  <mergeCells count="3">
    <mergeCell ref="A1:C1"/>
    <mergeCell ref="A2:C2"/>
    <mergeCell ref="A107:C107"/>
  </mergeCells>
  <printOptions horizontalCentered="1"/>
  <pageMargins left="0.7" right="0.7" top="0.75" bottom="0.75" header="0.3" footer="0.3"/>
  <pageSetup scale="79" firstPageNumber="8" fitToHeight="2" orientation="portrait" useFirstPageNumber="1" r:id="rId1"/>
  <headerFooter>
    <oddFooter>&amp;CPage &amp;P of 9</oddFooter>
  </headerFooter>
  <rowBreaks count="1" manualBreakCount="1">
    <brk id="56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D7:J8"/>
  <sheetViews>
    <sheetView workbookViewId="0">
      <selection activeCell="J15" sqref="J15"/>
    </sheetView>
  </sheetViews>
  <sheetFormatPr defaultRowHeight="15" x14ac:dyDescent="0.25"/>
  <sheetData>
    <row r="7" spans="4:10" x14ac:dyDescent="0.25">
      <c r="D7" t="s">
        <v>6398</v>
      </c>
      <c r="E7" t="s">
        <v>6329</v>
      </c>
      <c r="F7" t="s">
        <v>6339</v>
      </c>
      <c r="G7" t="s">
        <v>6340</v>
      </c>
      <c r="H7" t="s">
        <v>6351</v>
      </c>
      <c r="J7" t="s">
        <v>6242</v>
      </c>
    </row>
    <row r="8" spans="4:10" x14ac:dyDescent="0.25">
      <c r="D8" t="e">
        <f>VLOOKUP(Selection!B22,'PT &amp; OT Rates-PDPM'!I3:O18,7,FALSE)</f>
        <v>#N/A</v>
      </c>
      <c r="E8" t="e">
        <f>VLOOKUP(Selection!B24,'SLP Rates-PDPM'!I3:M14,5,FALSE)</f>
        <v>#N/A</v>
      </c>
      <c r="F8" t="e">
        <f>VLOOKUP(Selection!B20,'Nursing Rates-PDPM'!F5:J29,5,FALSE)</f>
        <v>#N/A</v>
      </c>
      <c r="G8" t="e">
        <f>VLOOKUP(Selection!B26,'NTA-PDPM'!B5:F10,5,FALSE)</f>
        <v>#N/A</v>
      </c>
      <c r="H8">
        <v>1</v>
      </c>
      <c r="J8" t="e">
        <f>CONCATENATE(D8,E8,F8,G8,H8)</f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Q34"/>
  <sheetViews>
    <sheetView topLeftCell="B1" workbookViewId="0">
      <selection activeCell="J15" sqref="J15"/>
    </sheetView>
  </sheetViews>
  <sheetFormatPr defaultColWidth="9.140625" defaultRowHeight="15" x14ac:dyDescent="0.25"/>
  <cols>
    <col min="1" max="1" width="7.42578125" style="1" customWidth="1"/>
    <col min="2" max="2" width="70.5703125" style="1" bestFit="1" customWidth="1"/>
    <col min="3" max="3" width="12.42578125" style="1" bestFit="1" customWidth="1"/>
    <col min="4" max="4" width="26.42578125" style="1" bestFit="1" customWidth="1"/>
    <col min="5" max="5" width="21.42578125" style="1" bestFit="1" customWidth="1"/>
    <col min="6" max="6" width="98.5703125" style="1" customWidth="1"/>
    <col min="7" max="7" width="6.42578125" style="1" customWidth="1"/>
    <col min="8" max="16384" width="9.140625" style="1"/>
  </cols>
  <sheetData>
    <row r="1" spans="1:17" x14ac:dyDescent="0.25">
      <c r="B1" s="67"/>
      <c r="C1" s="67"/>
      <c r="D1" s="67" t="s">
        <v>6362</v>
      </c>
      <c r="E1" s="67"/>
    </row>
    <row r="2" spans="1:17" x14ac:dyDescent="0.25">
      <c r="B2" s="67"/>
      <c r="C2" s="67"/>
      <c r="D2" s="67" t="s">
        <v>6363</v>
      </c>
      <c r="E2" s="67"/>
      <c r="H2" s="69" t="s">
        <v>6339</v>
      </c>
      <c r="I2" s="69" t="s">
        <v>6339</v>
      </c>
    </row>
    <row r="3" spans="1:17" x14ac:dyDescent="0.25">
      <c r="B3" s="67"/>
      <c r="C3" s="67"/>
      <c r="D3" s="67" t="s">
        <v>6364</v>
      </c>
      <c r="E3" s="67"/>
      <c r="H3" s="69" t="s">
        <v>6244</v>
      </c>
      <c r="I3" s="69" t="s">
        <v>6244</v>
      </c>
      <c r="J3" s="3"/>
      <c r="K3" s="3"/>
    </row>
    <row r="4" spans="1:17" x14ac:dyDescent="0.25">
      <c r="A4" s="2"/>
      <c r="B4" s="68" t="s">
        <v>6475</v>
      </c>
      <c r="C4" s="67" t="s">
        <v>6361</v>
      </c>
      <c r="D4" s="67" t="s">
        <v>6365</v>
      </c>
      <c r="E4" s="67" t="s">
        <v>6366</v>
      </c>
      <c r="F4" s="1" t="s">
        <v>6382</v>
      </c>
      <c r="H4" s="69" t="s">
        <v>391</v>
      </c>
      <c r="I4" s="69" t="s">
        <v>388</v>
      </c>
      <c r="J4" s="3"/>
      <c r="K4" s="3"/>
      <c r="O4" s="7"/>
      <c r="P4" s="19"/>
      <c r="Q4" s="19"/>
    </row>
    <row r="5" spans="1:17" x14ac:dyDescent="0.25">
      <c r="A5" s="2" t="s">
        <v>6</v>
      </c>
      <c r="B5" s="7" t="s">
        <v>6367</v>
      </c>
      <c r="E5" s="1" t="s">
        <v>6376</v>
      </c>
      <c r="F5" s="1" t="str">
        <f>CONCATENATE(J5,":",A5,"-",B5,"-",C5,"-",D5,"-",E5)</f>
        <v>A:ES3-Tracheostomy &amp; Ventilator---GG=0-14</v>
      </c>
      <c r="G5" s="1" t="str">
        <f>+A5</f>
        <v>ES3</v>
      </c>
      <c r="H5" s="7">
        <f>+'Urban PDPM Rates'!J8</f>
        <v>470.28</v>
      </c>
      <c r="I5" s="7">
        <f>+'Rural PDPM Rates'!J8</f>
        <v>449.32</v>
      </c>
      <c r="J5" s="7" t="s">
        <v>6259</v>
      </c>
      <c r="O5" s="7"/>
      <c r="P5" s="19"/>
      <c r="Q5" s="19"/>
    </row>
    <row r="6" spans="1:17" x14ac:dyDescent="0.25">
      <c r="A6" s="2" t="s">
        <v>7</v>
      </c>
      <c r="B6" s="7" t="s">
        <v>6450</v>
      </c>
      <c r="E6" s="1" t="s">
        <v>6376</v>
      </c>
      <c r="F6" s="1" t="str">
        <f t="shared" ref="F6:F29" si="0">CONCATENATE(J6,":",A6,"-",B6,"-",C6,"-",D6,"-",E6)</f>
        <v>B:ES2-Tracheostomy or Ventilator---GG=0-14</v>
      </c>
      <c r="G6" s="1" t="str">
        <f t="shared" ref="G6:G29" si="1">+A6</f>
        <v>ES2</v>
      </c>
      <c r="H6" s="7">
        <f>+'Urban PDPM Rates'!J9</f>
        <v>355.16</v>
      </c>
      <c r="I6" s="7">
        <f>+'Rural PDPM Rates'!J9</f>
        <v>339.33</v>
      </c>
      <c r="J6" s="7" t="s">
        <v>6260</v>
      </c>
      <c r="O6" s="7"/>
      <c r="P6" s="19"/>
      <c r="Q6" s="19"/>
    </row>
    <row r="7" spans="1:17" x14ac:dyDescent="0.25">
      <c r="A7" s="2" t="s">
        <v>6352</v>
      </c>
      <c r="B7" s="7" t="s">
        <v>6373</v>
      </c>
      <c r="E7" s="1" t="s">
        <v>6376</v>
      </c>
      <c r="F7" s="1" t="str">
        <f t="shared" si="0"/>
        <v>C:ES1-Infection---GG=0-14</v>
      </c>
      <c r="G7" s="1" t="str">
        <f t="shared" si="1"/>
        <v>ES1</v>
      </c>
      <c r="H7" s="7">
        <f>+'Urban PDPM Rates'!J10</f>
        <v>339.24</v>
      </c>
      <c r="I7" s="7">
        <f>+'Rural PDPM Rates'!J10</f>
        <v>324.12</v>
      </c>
      <c r="J7" s="7" t="s">
        <v>6261</v>
      </c>
      <c r="O7" s="7"/>
      <c r="P7" s="19"/>
      <c r="Q7" s="19"/>
    </row>
    <row r="8" spans="1:17" x14ac:dyDescent="0.25">
      <c r="A8" s="2" t="s">
        <v>6263</v>
      </c>
      <c r="B8" s="7" t="s">
        <v>6476</v>
      </c>
      <c r="C8" s="1" t="s">
        <v>6371</v>
      </c>
      <c r="E8" s="1" t="s">
        <v>6377</v>
      </c>
      <c r="F8" s="1" t="str">
        <f t="shared" si="0"/>
        <v>D:HDE2-Serious medical conditions e.g. comatose, septicemia, respiratory therapy.-Depression=Y--GG=0-5</v>
      </c>
      <c r="G8" s="1" t="str">
        <f t="shared" si="1"/>
        <v>HDE2</v>
      </c>
      <c r="H8" s="7">
        <f>+'Urban PDPM Rates'!J11</f>
        <v>278.01</v>
      </c>
      <c r="I8" s="7">
        <f>+'Rural PDPM Rates'!J11</f>
        <v>265.61</v>
      </c>
      <c r="J8" s="7" t="s">
        <v>6262</v>
      </c>
      <c r="O8" s="7"/>
      <c r="P8" s="19"/>
      <c r="Q8" s="19"/>
    </row>
    <row r="9" spans="1:17" x14ac:dyDescent="0.25">
      <c r="A9" s="2" t="s">
        <v>6353</v>
      </c>
      <c r="B9" s="7" t="s">
        <v>6476</v>
      </c>
      <c r="C9" s="1" t="s">
        <v>6372</v>
      </c>
      <c r="E9" s="1" t="s">
        <v>6377</v>
      </c>
      <c r="F9" s="1" t="str">
        <f t="shared" si="0"/>
        <v>E:HDE1-Serious medical conditions e.g. comatose, septicemia, respiratory therapy.-Depression=N--GG=0-5</v>
      </c>
      <c r="G9" s="1" t="str">
        <f t="shared" si="1"/>
        <v>HDE1</v>
      </c>
      <c r="H9" s="7">
        <f>+'Urban PDPM Rates'!J12</f>
        <v>230.24</v>
      </c>
      <c r="I9" s="7">
        <f>+'Rural PDPM Rates'!J12</f>
        <v>219.98</v>
      </c>
      <c r="J9" s="7" t="s">
        <v>6264</v>
      </c>
      <c r="O9" s="7"/>
      <c r="P9" s="19"/>
      <c r="Q9" s="19"/>
    </row>
    <row r="10" spans="1:17" x14ac:dyDescent="0.25">
      <c r="A10" s="2" t="s">
        <v>6266</v>
      </c>
      <c r="B10" s="7" t="s">
        <v>6476</v>
      </c>
      <c r="C10" s="1" t="s">
        <v>6371</v>
      </c>
      <c r="E10" s="1" t="s">
        <v>6378</v>
      </c>
      <c r="F10" s="1" t="str">
        <f t="shared" si="0"/>
        <v>F:HBC2-Serious medical conditions e.g. comatose, septicemia, respiratory therapy.-Depression=Y--GG=6-14</v>
      </c>
      <c r="G10" s="1" t="str">
        <f t="shared" si="1"/>
        <v>HBC2</v>
      </c>
      <c r="H10" s="7">
        <f>+'Urban PDPM Rates'!J13</f>
        <v>259.64</v>
      </c>
      <c r="I10" s="7">
        <f>+'Rural PDPM Rates'!J13</f>
        <v>248.06</v>
      </c>
      <c r="J10" s="7" t="s">
        <v>6265</v>
      </c>
      <c r="O10" s="7"/>
      <c r="P10" s="19"/>
      <c r="Q10" s="19"/>
    </row>
    <row r="11" spans="1:17" x14ac:dyDescent="0.25">
      <c r="A11" s="2" t="s">
        <v>6354</v>
      </c>
      <c r="B11" s="7" t="s">
        <v>6476</v>
      </c>
      <c r="C11" s="1" t="s">
        <v>6372</v>
      </c>
      <c r="E11" s="1" t="s">
        <v>6378</v>
      </c>
      <c r="F11" s="1" t="str">
        <f t="shared" si="0"/>
        <v>G:HBC1-Serious medical conditions e.g. comatose, septicemia, respiratory therapy.-Depression=N--GG=6-14</v>
      </c>
      <c r="G11" s="1" t="str">
        <f t="shared" si="1"/>
        <v>HBC1</v>
      </c>
      <c r="H11" s="7">
        <f>+'Urban PDPM Rates'!J14</f>
        <v>215.55</v>
      </c>
      <c r="I11" s="7">
        <f>+'Rural PDPM Rates'!J14</f>
        <v>205.94</v>
      </c>
      <c r="J11" s="7" t="s">
        <v>6267</v>
      </c>
      <c r="O11" s="7"/>
      <c r="P11" s="19"/>
      <c r="Q11" s="19"/>
    </row>
    <row r="12" spans="1:17" x14ac:dyDescent="0.25">
      <c r="A12" s="2" t="s">
        <v>6269</v>
      </c>
      <c r="B12" s="7" t="s">
        <v>6477</v>
      </c>
      <c r="C12" s="1" t="s">
        <v>6371</v>
      </c>
      <c r="E12" s="1" t="s">
        <v>6377</v>
      </c>
      <c r="F12" s="1" t="str">
        <f t="shared" si="0"/>
        <v>H:LDE2-Serious medical conditions e.g. radiation therapy or dialysis.-Depression=Y--GG=0-5</v>
      </c>
      <c r="G12" s="1" t="str">
        <f t="shared" si="1"/>
        <v>LDE2</v>
      </c>
      <c r="H12" s="7">
        <f>+'Urban PDPM Rates'!J15</f>
        <v>241.27</v>
      </c>
      <c r="I12" s="7">
        <f>+'Rural PDPM Rates'!J15</f>
        <v>230.51</v>
      </c>
      <c r="J12" s="7" t="s">
        <v>6268</v>
      </c>
      <c r="O12" s="7"/>
      <c r="P12" s="19"/>
      <c r="Q12" s="19"/>
    </row>
    <row r="13" spans="1:17" x14ac:dyDescent="0.25">
      <c r="A13" s="2" t="s">
        <v>6355</v>
      </c>
      <c r="B13" s="7" t="s">
        <v>6477</v>
      </c>
      <c r="C13" s="1" t="s">
        <v>6372</v>
      </c>
      <c r="E13" s="1" t="s">
        <v>6377</v>
      </c>
      <c r="F13" s="1" t="str">
        <f t="shared" si="0"/>
        <v>I:LDE1-Serious medical conditions e.g. radiation therapy or dialysis.-Depression=N--GG=0-5</v>
      </c>
      <c r="G13" s="1" t="str">
        <f t="shared" si="1"/>
        <v>LDE1</v>
      </c>
      <c r="H13" s="7">
        <f>+'Urban PDPM Rates'!J16</f>
        <v>200.85</v>
      </c>
      <c r="I13" s="7">
        <f>+'Rural PDPM Rates'!J16</f>
        <v>191.9</v>
      </c>
      <c r="J13" s="7" t="s">
        <v>6270</v>
      </c>
      <c r="O13" s="7"/>
      <c r="P13" s="19"/>
      <c r="Q13" s="19"/>
    </row>
    <row r="14" spans="1:17" x14ac:dyDescent="0.25">
      <c r="A14" s="2" t="s">
        <v>6272</v>
      </c>
      <c r="B14" s="7" t="s">
        <v>6477</v>
      </c>
      <c r="C14" s="1" t="s">
        <v>6371</v>
      </c>
      <c r="E14" s="1" t="s">
        <v>6378</v>
      </c>
      <c r="F14" s="1" t="str">
        <f t="shared" si="0"/>
        <v>J:LBC2-Serious medical conditions e.g. radiation therapy or dialysis.-Depression=Y--GG=6-14</v>
      </c>
      <c r="G14" s="1" t="str">
        <f t="shared" si="1"/>
        <v>LBC2</v>
      </c>
      <c r="H14" s="7">
        <f>+'Urban PDPM Rates'!J17</f>
        <v>199.63</v>
      </c>
      <c r="I14" s="7">
        <f>+'Rural PDPM Rates'!J17</f>
        <v>190.73</v>
      </c>
      <c r="J14" s="7" t="s">
        <v>6271</v>
      </c>
      <c r="O14" s="7"/>
      <c r="P14" s="19"/>
      <c r="Q14" s="19"/>
    </row>
    <row r="15" spans="1:17" x14ac:dyDescent="0.25">
      <c r="A15" s="2" t="s">
        <v>6356</v>
      </c>
      <c r="B15" s="7" t="s">
        <v>6477</v>
      </c>
      <c r="C15" s="1" t="s">
        <v>6372</v>
      </c>
      <c r="E15" s="1" t="s">
        <v>6378</v>
      </c>
      <c r="F15" s="1" t="str">
        <f t="shared" si="0"/>
        <v>K:LBC1-Serious medical conditions e.g. radiation therapy or dialysis.-Depression=N--GG=6-14</v>
      </c>
      <c r="G15" s="1" t="str">
        <f t="shared" si="1"/>
        <v>LBC1</v>
      </c>
      <c r="H15" s="7">
        <f>+'Urban PDPM Rates'!J18</f>
        <v>165.33</v>
      </c>
      <c r="I15" s="7">
        <f>+'Rural PDPM Rates'!J18</f>
        <v>157.96</v>
      </c>
      <c r="J15" s="7" t="s">
        <v>6273</v>
      </c>
      <c r="O15" s="7"/>
      <c r="P15" s="19"/>
      <c r="Q15" s="19"/>
    </row>
    <row r="16" spans="1:17" x14ac:dyDescent="0.25">
      <c r="A16" s="2" t="s">
        <v>6275</v>
      </c>
      <c r="B16" s="7" t="s">
        <v>6368</v>
      </c>
      <c r="C16" s="1" t="s">
        <v>6371</v>
      </c>
      <c r="E16" s="1" t="s">
        <v>6377</v>
      </c>
      <c r="F16" s="1" t="str">
        <f t="shared" si="0"/>
        <v>L:CDE2-Conditions requiring complex medical care e.g. pneumonia, surgical wounds, burns.-Depression=Y--GG=0-5</v>
      </c>
      <c r="G16" s="1" t="str">
        <f t="shared" si="1"/>
        <v>CDE2</v>
      </c>
      <c r="H16" s="7">
        <f>+'Urban PDPM Rates'!J19</f>
        <v>216.77</v>
      </c>
      <c r="I16" s="7">
        <f>+'Rural PDPM Rates'!J19</f>
        <v>207.11</v>
      </c>
      <c r="J16" s="7" t="s">
        <v>6274</v>
      </c>
      <c r="O16" s="7"/>
      <c r="P16" s="19"/>
      <c r="Q16" s="19"/>
    </row>
    <row r="17" spans="1:17" x14ac:dyDescent="0.25">
      <c r="A17" s="2" t="s">
        <v>6357</v>
      </c>
      <c r="B17" s="7" t="s">
        <v>6368</v>
      </c>
      <c r="C17" s="1" t="s">
        <v>6372</v>
      </c>
      <c r="E17" s="1" t="s">
        <v>6377</v>
      </c>
      <c r="F17" s="1" t="str">
        <f t="shared" si="0"/>
        <v>M:CDE1-Conditions requiring complex medical care e.g. pneumonia, surgical wounds, burns.-Depression=N--GG=0-5</v>
      </c>
      <c r="G17" s="1" t="str">
        <f t="shared" si="1"/>
        <v>CDE1</v>
      </c>
      <c r="H17" s="7">
        <f>+'Urban PDPM Rates'!J20</f>
        <v>187.38</v>
      </c>
      <c r="I17" s="7">
        <f>+'Rural PDPM Rates'!J20</f>
        <v>179.03</v>
      </c>
      <c r="J17" s="7" t="s">
        <v>6276</v>
      </c>
      <c r="O17" s="7"/>
      <c r="P17" s="19"/>
      <c r="Q17" s="19"/>
    </row>
    <row r="18" spans="1:17" x14ac:dyDescent="0.25">
      <c r="A18" s="2" t="s">
        <v>6278</v>
      </c>
      <c r="B18" s="7" t="s">
        <v>6368</v>
      </c>
      <c r="C18" s="1" t="s">
        <v>6371</v>
      </c>
      <c r="E18" s="1" t="s">
        <v>6378</v>
      </c>
      <c r="F18" s="1" t="str">
        <f t="shared" si="0"/>
        <v>N:CBC2-Conditions requiring complex medical care e.g. pneumonia, surgical wounds, burns.-Depression=Y--GG=6-14</v>
      </c>
      <c r="G18" s="1" t="str">
        <f t="shared" si="1"/>
        <v>CBC2</v>
      </c>
      <c r="H18" s="7">
        <f>+'Urban PDPM Rates'!J21</f>
        <v>180.03</v>
      </c>
      <c r="I18" s="7">
        <f>+'Rural PDPM Rates'!J21</f>
        <v>172</v>
      </c>
      <c r="J18" s="7" t="s">
        <v>6241</v>
      </c>
      <c r="O18" s="7"/>
      <c r="P18" s="19"/>
      <c r="Q18" s="19"/>
    </row>
    <row r="19" spans="1:17" x14ac:dyDescent="0.25">
      <c r="A19" s="2" t="s">
        <v>8</v>
      </c>
      <c r="B19" s="7" t="s">
        <v>6368</v>
      </c>
      <c r="C19" s="1" t="s">
        <v>6371</v>
      </c>
      <c r="E19" s="1" t="s">
        <v>6379</v>
      </c>
      <c r="F19" s="1" t="str">
        <f t="shared" si="0"/>
        <v>O:CA2-Conditions requiring complex medical care e.g. pneumonia, surgical wounds, burns.-Depression=Y--GG=15-16</v>
      </c>
      <c r="G19" s="1" t="str">
        <f t="shared" si="1"/>
        <v>CA2</v>
      </c>
      <c r="H19" s="7">
        <f>+'Urban PDPM Rates'!J22</f>
        <v>126.14</v>
      </c>
      <c r="I19" s="7">
        <f>+'Rural PDPM Rates'!J22</f>
        <v>120.52</v>
      </c>
      <c r="J19" s="7" t="s">
        <v>6279</v>
      </c>
      <c r="O19" s="7"/>
      <c r="P19" s="19"/>
      <c r="Q19" s="19"/>
    </row>
    <row r="20" spans="1:17" x14ac:dyDescent="0.25">
      <c r="A20" s="2" t="s">
        <v>6358</v>
      </c>
      <c r="B20" s="7" t="s">
        <v>6368</v>
      </c>
      <c r="C20" s="1" t="s">
        <v>6372</v>
      </c>
      <c r="E20" s="1" t="s">
        <v>6378</v>
      </c>
      <c r="F20" s="1" t="str">
        <f t="shared" si="0"/>
        <v>P:CBC1-Conditions requiring complex medical care e.g. pneumonia, surgical wounds, burns.-Depression=N--GG=6-14</v>
      </c>
      <c r="G20" s="1" t="str">
        <f t="shared" si="1"/>
        <v>CBC1</v>
      </c>
      <c r="H20" s="7">
        <f>+'Urban PDPM Rates'!J23</f>
        <v>155.54</v>
      </c>
      <c r="I20" s="7">
        <f>+'Rural PDPM Rates'!J23</f>
        <v>148.6</v>
      </c>
      <c r="J20" s="7" t="s">
        <v>6280</v>
      </c>
      <c r="O20" s="7"/>
      <c r="P20" s="19"/>
      <c r="Q20" s="19"/>
    </row>
    <row r="21" spans="1:17" x14ac:dyDescent="0.25">
      <c r="A21" s="2" t="s">
        <v>9</v>
      </c>
      <c r="B21" s="7" t="s">
        <v>6368</v>
      </c>
      <c r="C21" s="1" t="s">
        <v>6372</v>
      </c>
      <c r="E21" s="1" t="s">
        <v>6379</v>
      </c>
      <c r="F21" s="1" t="str">
        <f t="shared" si="0"/>
        <v>Q:CA1-Conditions requiring complex medical care e.g. pneumonia, surgical wounds, burns.-Depression=N--GG=15-16</v>
      </c>
      <c r="G21" s="1" t="str">
        <f t="shared" si="1"/>
        <v>CA1</v>
      </c>
      <c r="H21" s="7">
        <f>+'Urban PDPM Rates'!J24</f>
        <v>109</v>
      </c>
      <c r="I21" s="7">
        <f>+'Rural PDPM Rates'!J24</f>
        <v>104.14</v>
      </c>
      <c r="J21" s="1" t="s">
        <v>6281</v>
      </c>
      <c r="O21" s="7"/>
      <c r="P21" s="19"/>
      <c r="Q21" s="19"/>
    </row>
    <row r="22" spans="1:17" x14ac:dyDescent="0.25">
      <c r="A22" s="2" t="s">
        <v>6283</v>
      </c>
      <c r="B22" s="7" t="s">
        <v>6369</v>
      </c>
      <c r="D22" s="1" t="s">
        <v>6374</v>
      </c>
      <c r="E22" s="1" t="s">
        <v>6380</v>
      </c>
      <c r="F22" s="1" t="str">
        <f t="shared" si="0"/>
        <v>R:BAB2-Behavioral or cognitive symptoms--Restorative Nursing=2 or more-GG=11-16</v>
      </c>
      <c r="G22" s="1" t="str">
        <f t="shared" si="1"/>
        <v>BAB2</v>
      </c>
      <c r="H22" s="7">
        <f>+'Urban PDPM Rates'!J25</f>
        <v>120.02</v>
      </c>
      <c r="I22" s="7">
        <f>+'Rural PDPM Rates'!J25</f>
        <v>114.67</v>
      </c>
      <c r="J22" s="1" t="s">
        <v>6282</v>
      </c>
      <c r="O22" s="7"/>
      <c r="P22" s="19"/>
      <c r="Q22" s="19"/>
    </row>
    <row r="23" spans="1:17" x14ac:dyDescent="0.25">
      <c r="A23" s="2" t="s">
        <v>6359</v>
      </c>
      <c r="B23" s="7" t="s">
        <v>6369</v>
      </c>
      <c r="D23" s="1" t="s">
        <v>6375</v>
      </c>
      <c r="E23" s="1" t="s">
        <v>6380</v>
      </c>
      <c r="F23" s="1" t="str">
        <f t="shared" si="0"/>
        <v>S:BAB1-Behavioral or cognitive symptoms--Restorative Nursing=0 to 1-GG=11-16</v>
      </c>
      <c r="G23" s="1" t="str">
        <f t="shared" si="1"/>
        <v>BAB1</v>
      </c>
      <c r="H23" s="7">
        <f>+'Urban PDPM Rates'!J26</f>
        <v>115.12</v>
      </c>
      <c r="I23" s="7">
        <f>+'Rural PDPM Rates'!J26</f>
        <v>109.99</v>
      </c>
      <c r="J23" s="1" t="s">
        <v>6284</v>
      </c>
      <c r="O23" s="7"/>
      <c r="P23" s="19"/>
      <c r="Q23" s="19"/>
    </row>
    <row r="24" spans="1:17" x14ac:dyDescent="0.25">
      <c r="A24" s="2" t="s">
        <v>6286</v>
      </c>
      <c r="B24" s="7" t="s">
        <v>6370</v>
      </c>
      <c r="D24" s="1" t="s">
        <v>6374</v>
      </c>
      <c r="E24" s="1" t="s">
        <v>6377</v>
      </c>
      <c r="F24" s="1" t="str">
        <f t="shared" si="0"/>
        <v>T:PDE2-Assistance with daily living and general supervision--Restorative Nursing=2 or more-GG=0-5</v>
      </c>
      <c r="G24" s="1" t="str">
        <f t="shared" si="1"/>
        <v>PDE2</v>
      </c>
      <c r="H24" s="7">
        <f>+'Urban PDPM Rates'!J27</f>
        <v>181.26</v>
      </c>
      <c r="I24" s="7">
        <f>+'Rural PDPM Rates'!J27</f>
        <v>173.17</v>
      </c>
      <c r="J24" s="1" t="s">
        <v>6285</v>
      </c>
      <c r="O24" s="7"/>
      <c r="P24" s="19"/>
      <c r="Q24" s="19"/>
    </row>
    <row r="25" spans="1:17" x14ac:dyDescent="0.25">
      <c r="A25" s="2" t="s">
        <v>6360</v>
      </c>
      <c r="B25" s="7" t="s">
        <v>6370</v>
      </c>
      <c r="D25" s="1" t="s">
        <v>6375</v>
      </c>
      <c r="E25" s="1" t="s">
        <v>6377</v>
      </c>
      <c r="F25" s="1" t="str">
        <f t="shared" si="0"/>
        <v>U:PDE1-Assistance with daily living and general supervision--Restorative Nursing=0 to 1-GG=0-5</v>
      </c>
      <c r="G25" s="1" t="str">
        <f t="shared" si="1"/>
        <v>PDE1</v>
      </c>
      <c r="H25" s="7">
        <f>+'Urban PDPM Rates'!J28</f>
        <v>170.23</v>
      </c>
      <c r="I25" s="7">
        <f>+'Rural PDPM Rates'!J28</f>
        <v>162.63999999999999</v>
      </c>
      <c r="J25" s="1" t="s">
        <v>6287</v>
      </c>
      <c r="O25" s="7"/>
      <c r="P25" s="19"/>
      <c r="Q25" s="19"/>
    </row>
    <row r="26" spans="1:17" x14ac:dyDescent="0.25">
      <c r="A26" s="2" t="s">
        <v>6288</v>
      </c>
      <c r="B26" s="7" t="s">
        <v>6370</v>
      </c>
      <c r="D26" s="1" t="s">
        <v>6374</v>
      </c>
      <c r="E26" s="1" t="s">
        <v>6378</v>
      </c>
      <c r="F26" s="1" t="str">
        <f t="shared" si="0"/>
        <v>V:PBC2-Assistance with daily living and general supervision--Restorative Nursing=2 or more-GG=6-14</v>
      </c>
      <c r="G26" s="1" t="str">
        <f t="shared" si="1"/>
        <v>PBC2</v>
      </c>
      <c r="H26" s="7">
        <f>+'Urban PDPM Rates'!J29</f>
        <v>140.84</v>
      </c>
      <c r="I26" s="7">
        <f>+'Rural PDPM Rates'!J29</f>
        <v>134.56</v>
      </c>
      <c r="J26" s="1" t="s">
        <v>6394</v>
      </c>
      <c r="O26" s="7"/>
      <c r="P26" s="19"/>
      <c r="Q26" s="19"/>
    </row>
    <row r="27" spans="1:17" x14ac:dyDescent="0.25">
      <c r="A27" s="2" t="s">
        <v>10</v>
      </c>
      <c r="B27" s="7" t="s">
        <v>6370</v>
      </c>
      <c r="D27" s="1" t="s">
        <v>6374</v>
      </c>
      <c r="E27" s="1" t="s">
        <v>6379</v>
      </c>
      <c r="F27" s="1" t="str">
        <f t="shared" si="0"/>
        <v>W:PA2-Assistance with daily living and general supervision--Restorative Nursing=2 or more-GG=15-16</v>
      </c>
      <c r="G27" s="1" t="str">
        <f t="shared" si="1"/>
        <v>PA2</v>
      </c>
      <c r="H27" s="7">
        <f>+'Urban PDPM Rates'!J30</f>
        <v>82.05</v>
      </c>
      <c r="I27" s="7">
        <f>+'Rural PDPM Rates'!J30</f>
        <v>78.400000000000006</v>
      </c>
      <c r="J27" s="1" t="s">
        <v>6395</v>
      </c>
      <c r="O27" s="7"/>
      <c r="P27" s="19"/>
      <c r="Q27" s="19"/>
    </row>
    <row r="28" spans="1:17" x14ac:dyDescent="0.25">
      <c r="A28" s="2" t="s">
        <v>6289</v>
      </c>
      <c r="B28" s="7" t="s">
        <v>6370</v>
      </c>
      <c r="D28" s="1" t="s">
        <v>6375</v>
      </c>
      <c r="E28" s="1" t="s">
        <v>6378</v>
      </c>
      <c r="F28" s="1" t="str">
        <f t="shared" si="0"/>
        <v>X:PBC1-Assistance with daily living and general supervision--Restorative Nursing=0 to 1-GG=6-14</v>
      </c>
      <c r="G28" s="1" t="str">
        <f t="shared" si="1"/>
        <v>PBC1</v>
      </c>
      <c r="H28" s="7">
        <f>+'Urban PDPM Rates'!J31</f>
        <v>131.04</v>
      </c>
      <c r="I28" s="7">
        <f>+'Rural PDPM Rates'!J31</f>
        <v>125.2</v>
      </c>
      <c r="J28" s="1" t="s">
        <v>6396</v>
      </c>
      <c r="O28" s="7"/>
      <c r="P28" s="19"/>
      <c r="Q28" s="19"/>
    </row>
    <row r="29" spans="1:17" x14ac:dyDescent="0.25">
      <c r="A29" s="2" t="s">
        <v>6290</v>
      </c>
      <c r="B29" s="7" t="s">
        <v>6370</v>
      </c>
      <c r="D29" s="1" t="s">
        <v>6375</v>
      </c>
      <c r="E29" s="1" t="s">
        <v>6379</v>
      </c>
      <c r="F29" s="1" t="str">
        <f t="shared" si="0"/>
        <v>Y:PA1-Assistance with daily living and general supervision--Restorative Nursing=0 to 1-GG=15-16</v>
      </c>
      <c r="G29" s="1" t="str">
        <f t="shared" si="1"/>
        <v>PA1</v>
      </c>
      <c r="H29" s="7">
        <f>+'Urban PDPM Rates'!J32</f>
        <v>74.930000000000007</v>
      </c>
      <c r="I29" s="7">
        <f>+'Rural PDPM Rates'!J32</f>
        <v>72.55</v>
      </c>
      <c r="J29" s="1" t="s">
        <v>6397</v>
      </c>
      <c r="O29" s="7"/>
      <c r="P29" s="19"/>
      <c r="Q29" s="19"/>
    </row>
    <row r="30" spans="1:17" x14ac:dyDescent="0.25">
      <c r="A30" s="2"/>
      <c r="B30" s="7"/>
      <c r="O30" s="7"/>
      <c r="P30" s="19"/>
      <c r="Q30" s="19"/>
    </row>
    <row r="31" spans="1:17" x14ac:dyDescent="0.25">
      <c r="A31" s="2"/>
      <c r="B31" s="7"/>
      <c r="O31" s="7"/>
      <c r="P31" s="19"/>
      <c r="Q31" s="19"/>
    </row>
    <row r="32" spans="1:17" x14ac:dyDescent="0.25">
      <c r="A32" s="2"/>
      <c r="B32" s="7"/>
      <c r="O32" s="7"/>
      <c r="P32" s="19"/>
      <c r="Q32" s="19"/>
    </row>
    <row r="33" spans="1:17" x14ac:dyDescent="0.25">
      <c r="A33" s="2"/>
      <c r="B33" s="7"/>
      <c r="O33" s="7"/>
      <c r="P33" s="19"/>
      <c r="Q33" s="19"/>
    </row>
    <row r="34" spans="1:17" x14ac:dyDescent="0.25">
      <c r="A34" s="2"/>
      <c r="B34" s="7"/>
      <c r="O34" s="7"/>
      <c r="P34" s="19"/>
      <c r="Q34" s="1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M15"/>
  <sheetViews>
    <sheetView workbookViewId="0">
      <selection activeCell="J15" sqref="J15"/>
    </sheetView>
  </sheetViews>
  <sheetFormatPr defaultColWidth="9.140625" defaultRowHeight="15" x14ac:dyDescent="0.25"/>
  <cols>
    <col min="1" max="1" width="7.42578125" style="1" customWidth="1"/>
    <col min="2" max="2" width="70.5703125" style="1" bestFit="1" customWidth="1"/>
    <col min="3" max="3" width="6.42578125" style="1" customWidth="1"/>
    <col min="4" max="16384" width="9.140625" style="1"/>
  </cols>
  <sheetData>
    <row r="1" spans="1:13" x14ac:dyDescent="0.25">
      <c r="B1" s="67"/>
    </row>
    <row r="2" spans="1:13" x14ac:dyDescent="0.25">
      <c r="B2" s="67"/>
      <c r="D2" s="69" t="s">
        <v>6340</v>
      </c>
      <c r="E2" s="69" t="s">
        <v>6340</v>
      </c>
    </row>
    <row r="3" spans="1:13" x14ac:dyDescent="0.25">
      <c r="B3" s="67"/>
      <c r="D3" s="69" t="s">
        <v>6244</v>
      </c>
      <c r="E3" s="69" t="s">
        <v>6244</v>
      </c>
      <c r="F3" s="3"/>
      <c r="G3" s="3"/>
    </row>
    <row r="4" spans="1:13" x14ac:dyDescent="0.25">
      <c r="A4" s="2"/>
      <c r="B4" s="68" t="s">
        <v>6389</v>
      </c>
      <c r="D4" s="69" t="s">
        <v>391</v>
      </c>
      <c r="E4" s="69" t="s">
        <v>388</v>
      </c>
      <c r="F4" s="3"/>
      <c r="G4" s="3"/>
      <c r="K4" s="7"/>
      <c r="L4" s="19"/>
      <c r="M4" s="19"/>
    </row>
    <row r="5" spans="1:13" x14ac:dyDescent="0.25">
      <c r="A5" s="2" t="s">
        <v>6383</v>
      </c>
      <c r="B5" s="70" t="s">
        <v>7257</v>
      </c>
      <c r="C5" s="1" t="str">
        <f t="shared" ref="C5:C10" si="0">+A5</f>
        <v>NA</v>
      </c>
      <c r="D5" s="7">
        <f>+'Urban PDPM Rates'!L8</f>
        <v>282.74</v>
      </c>
      <c r="E5" s="7">
        <f>+'Rural PDPM Rates'!L8</f>
        <v>270.14</v>
      </c>
      <c r="F5" s="7" t="s">
        <v>6259</v>
      </c>
      <c r="K5" s="7"/>
      <c r="L5" s="19"/>
      <c r="M5" s="19"/>
    </row>
    <row r="6" spans="1:13" x14ac:dyDescent="0.25">
      <c r="A6" s="2" t="s">
        <v>6384</v>
      </c>
      <c r="B6" s="70" t="s">
        <v>7258</v>
      </c>
      <c r="C6" s="1" t="str">
        <f t="shared" si="0"/>
        <v>NB</v>
      </c>
      <c r="D6" s="7">
        <f>+'Urban PDPM Rates'!L9</f>
        <v>220.84</v>
      </c>
      <c r="E6" s="7">
        <f>+'Rural PDPM Rates'!L9</f>
        <v>210.99</v>
      </c>
      <c r="F6" s="7" t="s">
        <v>6260</v>
      </c>
      <c r="K6" s="7"/>
      <c r="L6" s="19"/>
      <c r="M6" s="19"/>
    </row>
    <row r="7" spans="1:13" x14ac:dyDescent="0.25">
      <c r="A7" s="2" t="s">
        <v>6385</v>
      </c>
      <c r="B7" s="70" t="s">
        <v>7259</v>
      </c>
      <c r="C7" s="1" t="str">
        <f t="shared" si="0"/>
        <v>NC</v>
      </c>
      <c r="D7" s="7">
        <f>+'Urban PDPM Rates'!L10</f>
        <v>160.78</v>
      </c>
      <c r="E7" s="7">
        <f>+'Rural PDPM Rates'!L10</f>
        <v>153.61000000000001</v>
      </c>
      <c r="F7" s="7" t="s">
        <v>6261</v>
      </c>
      <c r="K7" s="7"/>
      <c r="L7" s="19"/>
      <c r="M7" s="19"/>
    </row>
    <row r="8" spans="1:13" x14ac:dyDescent="0.25">
      <c r="A8" s="2" t="s">
        <v>6386</v>
      </c>
      <c r="B8" s="70" t="s">
        <v>7260</v>
      </c>
      <c r="C8" s="1" t="str">
        <f t="shared" si="0"/>
        <v>ND</v>
      </c>
      <c r="D8" s="7">
        <f>+'Urban PDPM Rates'!L11</f>
        <v>116.42</v>
      </c>
      <c r="E8" s="7">
        <f>+'Rural PDPM Rates'!L11</f>
        <v>111.23</v>
      </c>
      <c r="F8" s="7" t="s">
        <v>6262</v>
      </c>
      <c r="K8" s="7"/>
      <c r="L8" s="19"/>
      <c r="M8" s="19"/>
    </row>
    <row r="9" spans="1:13" x14ac:dyDescent="0.25">
      <c r="A9" s="2" t="s">
        <v>6387</v>
      </c>
      <c r="B9" s="70" t="s">
        <v>7261</v>
      </c>
      <c r="C9" s="1" t="str">
        <f t="shared" si="0"/>
        <v>NE</v>
      </c>
      <c r="D9" s="7">
        <f>+'Urban PDPM Rates'!L12</f>
        <v>84.08</v>
      </c>
      <c r="E9" s="7">
        <f>+'Rural PDPM Rates'!L12</f>
        <v>80.33</v>
      </c>
      <c r="F9" s="7" t="s">
        <v>6264</v>
      </c>
      <c r="K9" s="7"/>
      <c r="L9" s="19"/>
      <c r="M9" s="19"/>
    </row>
    <row r="10" spans="1:13" x14ac:dyDescent="0.25">
      <c r="A10" s="2" t="s">
        <v>6388</v>
      </c>
      <c r="B10" s="70" t="s">
        <v>7262</v>
      </c>
      <c r="C10" s="1" t="str">
        <f t="shared" si="0"/>
        <v>NF</v>
      </c>
      <c r="D10" s="7">
        <f>+'Urban PDPM Rates'!L13</f>
        <v>62.83</v>
      </c>
      <c r="E10" s="7">
        <f>+'Rural PDPM Rates'!L13</f>
        <v>60.03</v>
      </c>
      <c r="F10" s="7" t="s">
        <v>6265</v>
      </c>
      <c r="K10" s="7"/>
      <c r="L10" s="19"/>
      <c r="M10" s="19"/>
    </row>
    <row r="11" spans="1:13" x14ac:dyDescent="0.25">
      <c r="A11" s="2"/>
      <c r="B11" s="7"/>
      <c r="K11" s="7"/>
      <c r="L11" s="19"/>
      <c r="M11" s="19"/>
    </row>
    <row r="12" spans="1:13" x14ac:dyDescent="0.25">
      <c r="A12" s="2"/>
      <c r="B12" s="7"/>
      <c r="K12" s="7"/>
      <c r="L12" s="19"/>
      <c r="M12" s="19"/>
    </row>
    <row r="13" spans="1:13" x14ac:dyDescent="0.25">
      <c r="A13" s="2"/>
      <c r="B13" s="7"/>
      <c r="K13" s="7"/>
      <c r="L13" s="19"/>
      <c r="M13" s="19"/>
    </row>
    <row r="14" spans="1:13" x14ac:dyDescent="0.25">
      <c r="A14" s="2"/>
      <c r="B14" s="7"/>
      <c r="K14" s="7"/>
      <c r="L14" s="19"/>
      <c r="M14" s="19"/>
    </row>
    <row r="15" spans="1:13" x14ac:dyDescent="0.25">
      <c r="A15" s="2"/>
      <c r="B15" s="7"/>
      <c r="K15" s="7"/>
      <c r="L15" s="19"/>
      <c r="M15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Instructions</vt:lpstr>
      <vt:lpstr>Selection</vt:lpstr>
      <vt:lpstr>Total Rate</vt:lpstr>
      <vt:lpstr>Nursing &amp; NTA Rate</vt:lpstr>
      <vt:lpstr>Therapy Rates</vt:lpstr>
      <vt:lpstr>Non-Case Mix Rate</vt:lpstr>
      <vt:lpstr>HIPPS Code</vt:lpstr>
      <vt:lpstr>Nursing Rates-PDPM</vt:lpstr>
      <vt:lpstr>NTA-PDPM</vt:lpstr>
      <vt:lpstr>PT &amp; OT Rates-PDPM</vt:lpstr>
      <vt:lpstr>SLP Rates-PDPM</vt:lpstr>
      <vt:lpstr>Non-Case Mix-PDPM</vt:lpstr>
      <vt:lpstr>Urban PDPM Rates</vt:lpstr>
      <vt:lpstr>Rural PDPM Rates</vt:lpstr>
      <vt:lpstr>Wage Index-PDPM</vt:lpstr>
      <vt:lpstr>Wage Index Urban (CMS.GOV)-PDPM</vt:lpstr>
      <vt:lpstr>Wage Index Rural (CMS.GOV)-PDPM</vt:lpstr>
      <vt:lpstr>'Non-Case Mix Rate'!Print_Area</vt:lpstr>
      <vt:lpstr>Selection!Print_Area</vt:lpstr>
      <vt:lpstr>'Total Rate'!Print_Area</vt:lpstr>
      <vt:lpstr>'Non-Case Mix Rate'!Print_Titles</vt:lpstr>
      <vt:lpstr>'Nursing &amp; NTA Rate'!Print_Titles</vt:lpstr>
      <vt:lpstr>'Therapy Rates'!Print_Titles</vt:lpstr>
      <vt:lpstr>'Total Rate'!Print_Titles</vt:lpstr>
    </vt:vector>
  </TitlesOfParts>
  <Company>Marcum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Mikita, Timothy</dc:creator>
  <cp:lastModifiedBy>Manson, Scott</cp:lastModifiedBy>
  <cp:lastPrinted>2023-10-24T16:58:53Z</cp:lastPrinted>
  <dcterms:created xsi:type="dcterms:W3CDTF">2015-08-27T15:22:27Z</dcterms:created>
  <dcterms:modified xsi:type="dcterms:W3CDTF">2023-10-24T16:59:19Z</dcterms:modified>
</cp:coreProperties>
</file>